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heme/theme1.xml" ContentType="application/vnd.openxmlformats-officedocument.them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tables/table22.xml" ContentType="application/vnd.openxmlformats-officedocument.spreadsheetml.table+xml"/>
  <Override PartName="/xl/tables/table23.xml" ContentType="application/vnd.openxmlformats-officedocument.spreadsheetml.table+xml"/>
  <Override PartName="/xl/tables/table24.xml" ContentType="application/vnd.openxmlformats-officedocument.spreadsheetml.table+xml"/>
  <Override PartName="/xl/tables/table25.xml" ContentType="application/vnd.openxmlformats-officedocument.spreadsheetml.table+xml"/>
  <Override PartName="/xl/tables/table26.xml" ContentType="application/vnd.openxmlformats-officedocument.spreadsheetml.table+xml"/>
  <Override PartName="/xl/tables/table27.xml" ContentType="application/vnd.openxmlformats-officedocument.spreadsheetml.table+xml"/>
  <Override PartName="/xl/tables/table28.xml" ContentType="application/vnd.openxmlformats-officedocument.spreadsheetml.table+xml"/>
  <Override PartName="/xl/tables/table29.xml" ContentType="application/vnd.openxmlformats-officedocument.spreadsheetml.table+xml"/>
  <Override PartName="/xl/tables/table30.xml" ContentType="application/vnd.openxmlformats-officedocument.spreadsheetml.table+xml"/>
  <Override PartName="/xl/tables/table31.xml" ContentType="application/vnd.openxmlformats-officedocument.spreadsheetml.table+xml"/>
  <Override PartName="/xl/tables/table32.xml" ContentType="application/vnd.openxmlformats-officedocument.spreadsheetml.table+xml"/>
  <Override PartName="/xl/tables/table33.xml" ContentType="application/vnd.openxmlformats-officedocument.spreadsheetml.table+xml"/>
  <Override PartName="/xl/tables/table34.xml" ContentType="application/vnd.openxmlformats-officedocument.spreadsheetml.table+xml"/>
  <Override PartName="/xl/tables/table35.xml" ContentType="application/vnd.openxmlformats-officedocument.spreadsheetml.table+xml"/>
  <Override PartName="/xl/tables/table36.xml" ContentType="application/vnd.openxmlformats-officedocument.spreadsheetml.table+xml"/>
  <Override PartName="/xl/tables/table37.xml" ContentType="application/vnd.openxmlformats-officedocument.spreadsheetml.table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metadata.xml" ContentType="application/vnd.openxmlformats-officedocument.spreadsheetml.sheetMetadata+xml"/>
  <Override PartName="/docProps/app.xml" ContentType="application/vnd.openxmlformats-officedocument.extended-propertie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customXml/itemProps3.xml" ContentType="application/vnd.openxmlformats-officedocument.customXmlProperties+xml"/>
  <Override PartName="/customXml/itemProps2.xml" ContentType="application/vnd.openxmlformats-officedocument.customXmlProperties+xml"/>
  <Override PartName="/customXml/itemProps4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sepa-my.sharepoint.com/personal/ragnauth_shaun_epa_gov/Documents/Work/Non-CO2 Mitigation &amp; Projections/HFC/5. HFC Phasedown RIA Analysis/Final RIA/"/>
    </mc:Choice>
  </mc:AlternateContent>
  <xr:revisionPtr revIDLastSave="15" documentId="8_{D69DF588-3769-431E-B101-5B65CFCD3636}" xr6:coauthVersionLast="45" xr6:coauthVersionMax="45" xr10:uidLastSave="{8536FD19-E87C-40EA-8528-A3874EBF4447}"/>
  <bookViews>
    <workbookView xWindow="4995" yWindow="105" windowWidth="24885" windowHeight="17400" tabRatio="631" activeTab="1" xr2:uid="{AE0C3BB2-F9D3-4811-9D26-035396963D7E}"/>
  </bookViews>
  <sheets>
    <sheet name="HFC consum redux by gas 6-0" sheetId="12" r:id="rId1"/>
    <sheet name="Global Benefits Calcs &amp; Tables" sheetId="3" r:id="rId2"/>
    <sheet name="HFC-23" sheetId="13" r:id="rId3"/>
    <sheet name="Costs" sheetId="7" r:id="rId4"/>
  </sheets>
  <externalReferences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</externalReferences>
  <definedNames>
    <definedName name="_ODP141">[1]Constants!$E$10</definedName>
    <definedName name="_ODP22">[1]Constants!$E$9</definedName>
    <definedName name="_Toc66633950" localSheetId="2">'HFC-23'!$N$100</definedName>
    <definedName name="_Toc69298821" localSheetId="1">'Global Benefits Calcs &amp; Tables'!$AI$40</definedName>
    <definedName name="_Toc69298822" localSheetId="1">'Global Benefits Calcs &amp; Tables'!$AI$51</definedName>
    <definedName name="_Toc69298823" localSheetId="1">'Global Benefits Calcs &amp; Tables'!$AI$62</definedName>
    <definedName name="_Toc69298824" localSheetId="1">'Global Benefits Calcs &amp; Tables'!$AI$73</definedName>
    <definedName name="_Toc69298825" localSheetId="1">'Global Benefits Calcs &amp; Tables'!$AI$83</definedName>
    <definedName name="_Toc69298826" localSheetId="1">'Global Benefits Calcs &amp; Tables'!$AI$94</definedName>
    <definedName name="_Toc69298827" localSheetId="1">'Global Benefits Calcs &amp; Tables'!$AI$105</definedName>
    <definedName name="_Toc69298828" localSheetId="1">'Global Benefits Calcs &amp; Tables'!$AI$116</definedName>
    <definedName name="_Toc69298829" localSheetId="1">'Global Benefits Calcs &amp; Tables'!$AI$127</definedName>
    <definedName name="_Toc69298846" localSheetId="3">Costs!$AS$5</definedName>
    <definedName name="_Toc72743983" localSheetId="2">'HFC-23'!$N$88</definedName>
    <definedName name="_Toc72743985" localSheetId="2">'HFC-23'!$N$158</definedName>
    <definedName name="AltEndUses">[2]Alt_EUList!$B$86:$B$88,[2]Alt_EUList!$B$92:$B$98,[2]Alt_EUList!$B$109,[2]Alt_EUList!$B$119:$B$121,[2]Alt_EUList!$B$125:$B$131</definedName>
    <definedName name="anscount" hidden="1">1</definedName>
    <definedName name="AusRegion">#REF!</definedName>
    <definedName name="CFCData">[1]CFCs!$B$8:$J$199</definedName>
    <definedName name="Chemical">[3]SheetList!$B$4</definedName>
    <definedName name="ChemList">[4]ChemList!$A$8:$H$81</definedName>
    <definedName name="CountryList">[1]Lists!$B$4:$F$194</definedName>
    <definedName name="CTData">[1]CT!$B$8:$D$198</definedName>
    <definedName name="CTODP">[1]Constants!$E$8</definedName>
    <definedName name="DR">#REF!</definedName>
    <definedName name="DRsecond">#REF!</definedName>
    <definedName name="EconGrowthTable">'[1]Econ Growth'!$B$3:$AH$16</definedName>
    <definedName name="emissions_medium">'[5]Summary Medium'!$B$74:$EP$139</definedName>
    <definedName name="end_use_actual">[6]Summary!$B$142:$ZC$142</definedName>
    <definedName name="end_use_high">'[5]Summary High'!$B$72:$EV$72</definedName>
    <definedName name="end_use_medium">'[5]Summary Medium'!$B$72:$EP$72</definedName>
    <definedName name="end_use_percent">[6]Summary!$B$72:$QI$72</definedName>
    <definedName name="EUMemberTable">[1]Lists!$J$4:$L$15</definedName>
    <definedName name="EUTable">[1]EUs!$B$5:$N$195</definedName>
    <definedName name="FireC_GWP">[1]Constants!$C$52</definedName>
    <definedName name="FireE_GWP">[1]Constants!$D$52</definedName>
    <definedName name="FoamC_GWP">[1]Constants!$C$50</definedName>
    <definedName name="FoamE_GWP">[1]Constants!$D$50</definedName>
    <definedName name="GrowthAdjust">[1]AFs!$B$67:$K$83</definedName>
    <definedName name="GWP_141">[1]Constants!$F$10</definedName>
    <definedName name="GWP_22">[1]Constants!$F$9</definedName>
    <definedName name="GWP_A5other">[1]Constants!$F$11</definedName>
    <definedName name="GWP_Nonother">[1]Constants!$F$12</definedName>
    <definedName name="GWP1234_AR4">[7]Conversions!$D$41</definedName>
    <definedName name="GWP1234_SAR">[7]Conversions!$C$41</definedName>
    <definedName name="GWP125_AR4">[7]Conversions!$D$33</definedName>
    <definedName name="GWP125_SAR">[7]Conversions!$C$33</definedName>
    <definedName name="GWP134_AR4">[7]Conversions!$D$34</definedName>
    <definedName name="GWP134_SAR">[7]Conversions!$C$34</definedName>
    <definedName name="GWP143_AR4">[7]Conversions!$D$35</definedName>
    <definedName name="GWP143_SAR">[7]Conversions!$C$35</definedName>
    <definedName name="GWP152_AR4">[7]Conversions!$D$36</definedName>
    <definedName name="GWP152_SAR">[7]Conversions!$C$36</definedName>
    <definedName name="GWP227_AR4">[7]Conversions!$D$37</definedName>
    <definedName name="GWP227_SAR">[7]Conversions!$C$37</definedName>
    <definedName name="GWP23_AR4">[7]Conversions!$D$31</definedName>
    <definedName name="GWP23_SAR">[7]Conversions!$C$31</definedName>
    <definedName name="GWP236_AR4">[7]Conversions!$D$38</definedName>
    <definedName name="GWP236_SAR">[7]Conversions!$C$38</definedName>
    <definedName name="GWP245_AR4">[7]Conversions!$D$39</definedName>
    <definedName name="GWP245_SAR">[7]Conversions!$C$39</definedName>
    <definedName name="GWP32_AR4">[7]Conversions!$D$32</definedName>
    <definedName name="GWP32_SAR">[7]Conversions!$C$32</definedName>
    <definedName name="GWP600_AR4">[7]Conversions!$D$40</definedName>
    <definedName name="GWP600_SAR">[7]Conversions!$C$40</definedName>
    <definedName name="GWPchoice">[3]GWPs!$G$3</definedName>
    <definedName name="HalonData">[1]Halons!$J$8:$P$198</definedName>
    <definedName name="HCFCData">[1]HCFCs!$B$8:$K$198</definedName>
    <definedName name="HFC_Consump">'[8]GHG Summary - Consumption'!$A$5:$N$195</definedName>
    <definedName name="HFC_specific_Redux">#REF!</definedName>
    <definedName name="MaxEndUses">[3]SheetList!$A$13</definedName>
    <definedName name="MCFData">[1]MCF!$B$8:$D$198</definedName>
    <definedName name="MCFODP">[1]Constants!$E$7</definedName>
    <definedName name="MDIC_GWP">[1]Constants!$C$47</definedName>
    <definedName name="MDIE_GWP">[1]Constants!$D$47</definedName>
    <definedName name="NMDIC_GWP">[1]Constants!$C$48</definedName>
    <definedName name="NMDIE_GWP">[1]Constants!$D$48</definedName>
    <definedName name="ODPA5other">[1]Constants!$E$11</definedName>
    <definedName name="oDPOther">[1]Constants!$E$12</definedName>
    <definedName name="ODSData">'[1]1990 ODS'!$B$6:$H$196</definedName>
    <definedName name="option_medium">'[5]Summary Medium'!$B$142:$EP$142</definedName>
    <definedName name="OptionList">[9]Lists!$E$2:$G$42</definedName>
    <definedName name="OutEUname">[3]SheetList!$B$3</definedName>
    <definedName name="RefAdjust">[1]AFs!$B$48:$K$64</definedName>
    <definedName name="RefC_GWP">[1]Constants!$C$46</definedName>
    <definedName name="RefE_GWP">[1]Constants!$D$46</definedName>
    <definedName name="SectorAdjust">[1]AFs!$B$5:$N$21</definedName>
    <definedName name="SectorBaselines">[10]SectorBaselines!$B$6:$K$25</definedName>
    <definedName name="SectorStart">[3]SectorList!$B$4</definedName>
    <definedName name="SelectedDR">'[9]Control Panel'!$D$4</definedName>
    <definedName name="SelectedTR">'[9]Control Panel'!$D$5</definedName>
    <definedName name="sencount" hidden="1">2</definedName>
    <definedName name="SolvC_GWP">[1]Constants!$C$49</definedName>
    <definedName name="SolvE_GWP">[1]Constants!$D$49</definedName>
    <definedName name="TimingAdjust">[1]AFs!$B$24:$K$41</definedName>
    <definedName name="TotalRedux">'[10]Data Summary'!$BD$128:$BM$130</definedName>
    <definedName name="TR">#REF!</definedName>
    <definedName name="TR_new">#REF!</definedName>
    <definedName name="UNFC3Aerosol">'[1]UNFC3 A1 Aerosols HFC'!$A$5:$S$45</definedName>
    <definedName name="UNFC3Fire">'[1]UNFC3 A1 Fire HFC'!$A$5:$S$45</definedName>
    <definedName name="UNFC3Foam">'[1]UNFC3 A1 Foam HFC'!$A$5:$S$45</definedName>
    <definedName name="UNFC3RefAC">'[1]UNFC3 A1 RefAC HFC'!$A$5:$S$45</definedName>
    <definedName name="UNFC3Solvent">'[1]UNFC3 A1 Solvents HFC'!$A$5:$S$45</definedName>
    <definedName name="virginmanu_high">'[5]Summary High'!$B$144:$EV$209</definedName>
    <definedName name="virginmanu_medium">'[5]Summary Medium'!$B$144:$EP$209</definedName>
    <definedName name="virginmanu_updated">[6]Summary!$B$144:$ZC$209</definedName>
    <definedName name="WEuropeReg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R60" i="3" l="1"/>
  <c r="AS74" i="3"/>
  <c r="AU114" i="3"/>
  <c r="F146" i="3"/>
  <c r="I179" i="3"/>
  <c r="AR58" i="3"/>
  <c r="AK70" i="3" a="1"/>
  <c r="AK70" i="3" l="1"/>
  <c r="AU191" i="3"/>
  <c r="AS191" i="3"/>
  <c r="AM36" i="7"/>
  <c r="AJ8" i="7"/>
  <c r="AT114" i="3"/>
  <c r="AT8" i="7" l="1"/>
  <c r="AU8" i="7"/>
  <c r="BE117" i="3" l="1"/>
  <c r="BD117" i="3"/>
  <c r="BC117" i="3"/>
  <c r="BB117" i="3"/>
  <c r="BA117" i="3"/>
  <c r="AZ117" i="3"/>
  <c r="AY117" i="3"/>
  <c r="AY102" i="3"/>
  <c r="AY109" i="3"/>
  <c r="AZ109" i="3"/>
  <c r="BA109" i="3"/>
  <c r="BB109" i="3"/>
  <c r="BC109" i="3"/>
  <c r="BD109" i="3"/>
  <c r="BE109" i="3"/>
  <c r="AY110" i="3"/>
  <c r="AZ110" i="3"/>
  <c r="BA110" i="3"/>
  <c r="BB110" i="3"/>
  <c r="BC110" i="3"/>
  <c r="BD110" i="3"/>
  <c r="BE110" i="3"/>
  <c r="AY111" i="3"/>
  <c r="AZ111" i="3"/>
  <c r="BA111" i="3"/>
  <c r="BB111" i="3"/>
  <c r="BC111" i="3"/>
  <c r="BD111" i="3"/>
  <c r="BE111" i="3"/>
  <c r="AY112" i="3"/>
  <c r="AZ112" i="3"/>
  <c r="BA112" i="3"/>
  <c r="BB112" i="3"/>
  <c r="BC112" i="3"/>
  <c r="BD112" i="3"/>
  <c r="BE112" i="3"/>
  <c r="AY113" i="3"/>
  <c r="AZ113" i="3"/>
  <c r="BA113" i="3"/>
  <c r="BB113" i="3"/>
  <c r="BC113" i="3"/>
  <c r="BD113" i="3"/>
  <c r="BE113" i="3"/>
  <c r="AY114" i="3"/>
  <c r="AZ114" i="3"/>
  <c r="BA114" i="3"/>
  <c r="BB114" i="3"/>
  <c r="BC114" i="3"/>
  <c r="BD114" i="3"/>
  <c r="BE114" i="3"/>
  <c r="AY115" i="3"/>
  <c r="AZ115" i="3"/>
  <c r="BA115" i="3"/>
  <c r="BB115" i="3"/>
  <c r="BC115" i="3"/>
  <c r="BD115" i="3"/>
  <c r="BE115" i="3"/>
  <c r="AY116" i="3"/>
  <c r="AZ116" i="3"/>
  <c r="BA116" i="3"/>
  <c r="BB116" i="3"/>
  <c r="BC116" i="3"/>
  <c r="BD116" i="3"/>
  <c r="BE116" i="3"/>
  <c r="AZ108" i="3"/>
  <c r="BA108" i="3"/>
  <c r="BB108" i="3"/>
  <c r="BC108" i="3"/>
  <c r="BD108" i="3"/>
  <c r="BE108" i="3"/>
  <c r="AY108" i="3"/>
  <c r="BG84" i="3"/>
  <c r="BG85" i="3"/>
  <c r="BG86" i="3"/>
  <c r="BG87" i="3"/>
  <c r="BG83" i="3"/>
  <c r="BE88" i="3"/>
  <c r="BE89" i="3"/>
  <c r="BE102" i="3" l="1"/>
  <c r="BD102" i="3"/>
  <c r="AZ102" i="3"/>
  <c r="BC102" i="3"/>
  <c r="BB102" i="3"/>
  <c r="BA102" i="3"/>
  <c r="AJ91" i="13"/>
  <c r="AK91" i="13"/>
  <c r="AL91" i="13"/>
  <c r="AJ92" i="13"/>
  <c r="AK92" i="13"/>
  <c r="AL92" i="13"/>
  <c r="AJ93" i="13"/>
  <c r="AK93" i="13"/>
  <c r="AL93" i="13"/>
  <c r="AJ94" i="13"/>
  <c r="AK94" i="13"/>
  <c r="AL94" i="13"/>
  <c r="AJ95" i="13"/>
  <c r="AK95" i="13"/>
  <c r="AL95" i="13"/>
  <c r="AJ96" i="13"/>
  <c r="AK96" i="13"/>
  <c r="AL96" i="13"/>
  <c r="AJ97" i="13"/>
  <c r="AK97" i="13"/>
  <c r="AL97" i="13"/>
  <c r="AJ98" i="13"/>
  <c r="AK98" i="13"/>
  <c r="AL98" i="13"/>
  <c r="AJ99" i="13"/>
  <c r="AK99" i="13"/>
  <c r="AL99" i="13"/>
  <c r="AJ100" i="13"/>
  <c r="AK100" i="13"/>
  <c r="AL100" i="13"/>
  <c r="AJ101" i="13"/>
  <c r="AK101" i="13"/>
  <c r="AL101" i="13"/>
  <c r="AJ102" i="13"/>
  <c r="AK102" i="13"/>
  <c r="AL102" i="13"/>
  <c r="AJ103" i="13"/>
  <c r="AK103" i="13"/>
  <c r="AL103" i="13"/>
  <c r="AJ104" i="13"/>
  <c r="AK104" i="13"/>
  <c r="AL104" i="13"/>
  <c r="AJ105" i="13"/>
  <c r="AK105" i="13"/>
  <c r="AL105" i="13"/>
  <c r="AJ106" i="13"/>
  <c r="AK106" i="13"/>
  <c r="AL106" i="13"/>
  <c r="AJ107" i="13"/>
  <c r="AK107" i="13"/>
  <c r="AL107" i="13"/>
  <c r="AJ108" i="13"/>
  <c r="AK108" i="13"/>
  <c r="AL108" i="13"/>
  <c r="AJ109" i="13"/>
  <c r="AK109" i="13"/>
  <c r="AL109" i="13"/>
  <c r="AJ110" i="13"/>
  <c r="AK110" i="13"/>
  <c r="AL110" i="13"/>
  <c r="AJ111" i="13"/>
  <c r="AK111" i="13"/>
  <c r="AL111" i="13"/>
  <c r="AJ112" i="13"/>
  <c r="AK112" i="13"/>
  <c r="AL112" i="13"/>
  <c r="AJ113" i="13"/>
  <c r="AK113" i="13"/>
  <c r="AL113" i="13"/>
  <c r="AJ114" i="13"/>
  <c r="AK114" i="13"/>
  <c r="AL114" i="13"/>
  <c r="AJ115" i="13"/>
  <c r="AK115" i="13"/>
  <c r="AL115" i="13"/>
  <c r="AJ116" i="13"/>
  <c r="AK116" i="13"/>
  <c r="AL116" i="13"/>
  <c r="AJ117" i="13"/>
  <c r="AK117" i="13"/>
  <c r="AL117" i="13"/>
  <c r="AJ118" i="13"/>
  <c r="AK118" i="13"/>
  <c r="AL118" i="13"/>
  <c r="AJ90" i="13"/>
  <c r="AK90" i="13"/>
  <c r="AL90" i="13"/>
  <c r="AI90" i="13"/>
  <c r="AI91" i="13"/>
  <c r="AI92" i="13"/>
  <c r="AI93" i="13"/>
  <c r="AI94" i="13"/>
  <c r="AI95" i="13"/>
  <c r="AI96" i="13"/>
  <c r="AI97" i="13"/>
  <c r="AI98" i="13"/>
  <c r="AI99" i="13"/>
  <c r="AI100" i="13"/>
  <c r="AI101" i="13"/>
  <c r="AI102" i="13"/>
  <c r="AI103" i="13"/>
  <c r="AI104" i="13"/>
  <c r="AI105" i="13"/>
  <c r="AI106" i="13"/>
  <c r="AI107" i="13"/>
  <c r="AI108" i="13"/>
  <c r="AI109" i="13"/>
  <c r="AI110" i="13"/>
  <c r="AI111" i="13"/>
  <c r="AI112" i="13"/>
  <c r="AI113" i="13"/>
  <c r="AI114" i="13"/>
  <c r="AI115" i="13"/>
  <c r="AI116" i="13"/>
  <c r="AI117" i="13"/>
  <c r="AI118" i="13"/>
  <c r="Q103" i="13"/>
  <c r="Q109" i="13"/>
  <c r="O103" i="1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179" i="3"/>
  <c r="AZ97" i="3"/>
  <c r="AY94" i="3"/>
  <c r="C147" i="3"/>
  <c r="C180" i="3" s="1"/>
  <c r="C48" i="13" l="1"/>
  <c r="B48" i="13"/>
  <c r="C47" i="13"/>
  <c r="B47" i="13"/>
  <c r="D47" i="13" s="1"/>
  <c r="F47" i="13" s="1"/>
  <c r="D46" i="13"/>
  <c r="F46" i="13" s="1"/>
  <c r="F45" i="13"/>
  <c r="D45" i="13"/>
  <c r="F44" i="13"/>
  <c r="D44" i="13"/>
  <c r="D43" i="13"/>
  <c r="F43" i="13" s="1"/>
  <c r="D42" i="13"/>
  <c r="F42" i="13" s="1"/>
  <c r="F41" i="13"/>
  <c r="D41" i="13"/>
  <c r="F40" i="13"/>
  <c r="D40" i="13"/>
  <c r="D39" i="13"/>
  <c r="F39" i="13" s="1"/>
  <c r="D38" i="13"/>
  <c r="F38" i="13" s="1"/>
  <c r="F31" i="13"/>
  <c r="J19" i="13"/>
  <c r="J20" i="13" s="1"/>
  <c r="J18" i="13"/>
  <c r="J17" i="13"/>
  <c r="J8" i="13"/>
  <c r="J7" i="13"/>
  <c r="J6" i="13"/>
  <c r="J9" i="13" s="1"/>
  <c r="AM9" i="7"/>
  <c r="AM10" i="7"/>
  <c r="AM11" i="7"/>
  <c r="AM12" i="7"/>
  <c r="AM13" i="7"/>
  <c r="AM14" i="7"/>
  <c r="AM15" i="7"/>
  <c r="AM16" i="7"/>
  <c r="AM17" i="7"/>
  <c r="AM18" i="7"/>
  <c r="AM19" i="7"/>
  <c r="AM20" i="7"/>
  <c r="AM21" i="7"/>
  <c r="AM22" i="7"/>
  <c r="AM23" i="7"/>
  <c r="AM24" i="7"/>
  <c r="AM25" i="7"/>
  <c r="AM26" i="7"/>
  <c r="AM27" i="7"/>
  <c r="AM28" i="7"/>
  <c r="AM29" i="7"/>
  <c r="AM30" i="7"/>
  <c r="AM31" i="7"/>
  <c r="AM32" i="7"/>
  <c r="AM33" i="7"/>
  <c r="AM34" i="7"/>
  <c r="AM35" i="7"/>
  <c r="AM8" i="7"/>
  <c r="E27" i="7"/>
  <c r="E28" i="7"/>
  <c r="E29" i="7"/>
  <c r="E30" i="7"/>
  <c r="E31" i="7"/>
  <c r="E32" i="7"/>
  <c r="E33" i="7"/>
  <c r="E34" i="7"/>
  <c r="E35" i="7"/>
  <c r="E36" i="7"/>
  <c r="E37" i="7"/>
  <c r="E38" i="7"/>
  <c r="E39" i="7"/>
  <c r="E40" i="7"/>
  <c r="E41" i="7"/>
  <c r="E42" i="7"/>
  <c r="E43" i="7"/>
  <c r="E44" i="7"/>
  <c r="E45" i="7"/>
  <c r="E46" i="7"/>
  <c r="E47" i="7"/>
  <c r="E48" i="7"/>
  <c r="E49" i="7"/>
  <c r="E50" i="7"/>
  <c r="E51" i="7"/>
  <c r="E52" i="7"/>
  <c r="E53" i="7"/>
  <c r="E54" i="7"/>
  <c r="E26" i="7"/>
  <c r="D48" i="13" l="1"/>
  <c r="F48" i="13" s="1"/>
  <c r="B49" i="13"/>
  <c r="B50" i="13"/>
  <c r="B51" i="13" s="1"/>
  <c r="C49" i="13"/>
  <c r="C50" i="13"/>
  <c r="C51" i="13"/>
  <c r="H51" i="13" l="1"/>
  <c r="D51" i="13"/>
  <c r="F51" i="13" s="1"/>
  <c r="B52" i="13"/>
  <c r="C52" i="13"/>
  <c r="H50" i="13"/>
  <c r="D50" i="13"/>
  <c r="F50" i="13" s="1"/>
  <c r="P57" i="13"/>
  <c r="H49" i="13"/>
  <c r="D49" i="13"/>
  <c r="F49" i="13" s="1"/>
  <c r="O57" i="13"/>
  <c r="O69" i="13" s="1"/>
  <c r="Q57" i="13" l="1"/>
  <c r="P69" i="13" s="1"/>
  <c r="K49" i="13"/>
  <c r="J49" i="13"/>
  <c r="K51" i="13"/>
  <c r="P127" i="13" s="1"/>
  <c r="P163" i="13" s="1"/>
  <c r="J51" i="13"/>
  <c r="I51" i="13" s="1"/>
  <c r="O127" i="13" s="1"/>
  <c r="K50" i="13"/>
  <c r="P126" i="13" s="1"/>
  <c r="P162" i="13" s="1"/>
  <c r="J50" i="13"/>
  <c r="I50" i="13" s="1"/>
  <c r="O126" i="13" s="1"/>
  <c r="H52" i="13"/>
  <c r="R58" i="13" s="1"/>
  <c r="Q70" i="13" s="1"/>
  <c r="O81" i="13" s="1"/>
  <c r="D52" i="13"/>
  <c r="F52" i="13" s="1"/>
  <c r="O58" i="13"/>
  <c r="O70" i="13" s="1"/>
  <c r="P58" i="13"/>
  <c r="C53" i="13"/>
  <c r="R57" i="13"/>
  <c r="Q69" i="13" s="1"/>
  <c r="O80" i="13" s="1"/>
  <c r="B53" i="13"/>
  <c r="S57" i="13" l="1"/>
  <c r="R69" i="13" s="1"/>
  <c r="I49" i="13"/>
  <c r="Q58" i="13"/>
  <c r="P70" i="13" s="1"/>
  <c r="K52" i="13"/>
  <c r="J52" i="13"/>
  <c r="P125" i="13"/>
  <c r="T57" i="13"/>
  <c r="S69" i="13" s="1"/>
  <c r="P114" i="13" s="1"/>
  <c r="C54" i="13"/>
  <c r="R126" i="13"/>
  <c r="O162" i="13"/>
  <c r="R162" i="13" s="1"/>
  <c r="H53" i="13"/>
  <c r="D53" i="13"/>
  <c r="F53" i="13" s="1"/>
  <c r="B55" i="13"/>
  <c r="R127" i="13"/>
  <c r="O163" i="13"/>
  <c r="R163" i="13" s="1"/>
  <c r="B54" i="13"/>
  <c r="C56" i="13" l="1"/>
  <c r="H54" i="13"/>
  <c r="D54" i="13"/>
  <c r="F54" i="13" s="1"/>
  <c r="C55" i="13"/>
  <c r="O125" i="13"/>
  <c r="P80" i="13"/>
  <c r="T58" i="13"/>
  <c r="S70" i="13" s="1"/>
  <c r="P115" i="13" s="1"/>
  <c r="P128" i="13"/>
  <c r="P164" i="13" s="1"/>
  <c r="P161" i="13"/>
  <c r="K53" i="13"/>
  <c r="P129" i="13" s="1"/>
  <c r="P165" i="13" s="1"/>
  <c r="J53" i="13"/>
  <c r="I53" i="13" s="1"/>
  <c r="O129" i="13" s="1"/>
  <c r="S58" i="13"/>
  <c r="R70" i="13" s="1"/>
  <c r="I52" i="13"/>
  <c r="H55" i="13"/>
  <c r="D55" i="13"/>
  <c r="F55" i="13" s="1"/>
  <c r="B56" i="13"/>
  <c r="K55" i="13" l="1"/>
  <c r="P131" i="13" s="1"/>
  <c r="P167" i="13" s="1"/>
  <c r="J55" i="13"/>
  <c r="I55" i="13" s="1"/>
  <c r="O131" i="13" s="1"/>
  <c r="R103" i="13"/>
  <c r="X103" i="13" s="1"/>
  <c r="W103" i="13"/>
  <c r="P103" i="13"/>
  <c r="U103" i="13"/>
  <c r="O161" i="13"/>
  <c r="R125" i="13"/>
  <c r="B60" i="13"/>
  <c r="C57" i="13"/>
  <c r="O128" i="13"/>
  <c r="P81" i="13"/>
  <c r="R129" i="13"/>
  <c r="O165" i="13"/>
  <c r="R165" i="13" s="1"/>
  <c r="B59" i="13"/>
  <c r="K54" i="13"/>
  <c r="P130" i="13" s="1"/>
  <c r="P166" i="13" s="1"/>
  <c r="J54" i="13"/>
  <c r="I54" i="13" s="1"/>
  <c r="H56" i="13"/>
  <c r="D56" i="13"/>
  <c r="F56" i="13" s="1"/>
  <c r="B57" i="13"/>
  <c r="B58" i="13"/>
  <c r="K56" i="13" l="1"/>
  <c r="P132" i="13" s="1"/>
  <c r="J56" i="13"/>
  <c r="I56" i="13" s="1"/>
  <c r="O132" i="13" s="1"/>
  <c r="R104" i="13"/>
  <c r="X104" i="13" s="1"/>
  <c r="Q104" i="13"/>
  <c r="W104" i="13" s="1"/>
  <c r="P104" i="13"/>
  <c r="O104" i="13"/>
  <c r="U104" i="13" s="1"/>
  <c r="D60" i="13"/>
  <c r="F60" i="13" s="1"/>
  <c r="H60" i="13"/>
  <c r="O164" i="13"/>
  <c r="R164" i="13" s="1"/>
  <c r="R128" i="13"/>
  <c r="R161" i="13"/>
  <c r="R131" i="13"/>
  <c r="O167" i="13"/>
  <c r="R167" i="13" s="1"/>
  <c r="O130" i="13"/>
  <c r="P59" i="13"/>
  <c r="C58" i="13"/>
  <c r="H59" i="13"/>
  <c r="D59" i="13"/>
  <c r="F59" i="13" s="1"/>
  <c r="H58" i="13"/>
  <c r="D58" i="13"/>
  <c r="F58" i="13" s="1"/>
  <c r="O59" i="13"/>
  <c r="O71" i="13" s="1"/>
  <c r="H57" i="13"/>
  <c r="R59" i="13" s="1"/>
  <c r="Q71" i="13" s="1"/>
  <c r="O82" i="13" s="1"/>
  <c r="D57" i="13"/>
  <c r="F57" i="13" s="1"/>
  <c r="B61" i="13"/>
  <c r="V103" i="13"/>
  <c r="O114" i="13"/>
  <c r="Q114" i="13" s="1"/>
  <c r="K59" i="13" l="1"/>
  <c r="P135" i="13" s="1"/>
  <c r="P171" i="13" s="1"/>
  <c r="J59" i="13"/>
  <c r="I59" i="13" s="1"/>
  <c r="O135" i="13" s="1"/>
  <c r="R130" i="13"/>
  <c r="O166" i="13"/>
  <c r="R132" i="13"/>
  <c r="O168" i="13"/>
  <c r="P168" i="13"/>
  <c r="C59" i="13"/>
  <c r="K57" i="13"/>
  <c r="Q59" i="13"/>
  <c r="P71" i="13" s="1"/>
  <c r="J57" i="13"/>
  <c r="V104" i="13"/>
  <c r="O115" i="13"/>
  <c r="Q115" i="13" s="1"/>
  <c r="H61" i="13"/>
  <c r="D61" i="13"/>
  <c r="F61" i="13" s="1"/>
  <c r="B62" i="13"/>
  <c r="J58" i="13"/>
  <c r="I58" i="13" s="1"/>
  <c r="O134" i="13" s="1"/>
  <c r="K58" i="13"/>
  <c r="P134" i="13" s="1"/>
  <c r="P170" i="13" s="1"/>
  <c r="K60" i="13"/>
  <c r="P136" i="13" s="1"/>
  <c r="P172" i="13" s="1"/>
  <c r="J60" i="13"/>
  <c r="I60" i="13" s="1"/>
  <c r="O136" i="13" s="1"/>
  <c r="B63" i="13"/>
  <c r="R134" i="13" l="1"/>
  <c r="O170" i="13"/>
  <c r="R170" i="13" s="1"/>
  <c r="H62" i="13"/>
  <c r="R60" i="13" s="1"/>
  <c r="Q72" i="13" s="1"/>
  <c r="O83" i="13" s="1"/>
  <c r="O60" i="13"/>
  <c r="O72" i="13" s="1"/>
  <c r="D62" i="13"/>
  <c r="F62" i="13" s="1"/>
  <c r="B64" i="13"/>
  <c r="P133" i="13"/>
  <c r="T59" i="13"/>
  <c r="S71" i="13" s="1"/>
  <c r="P116" i="13" s="1"/>
  <c r="R166" i="13"/>
  <c r="K61" i="13"/>
  <c r="P137" i="13" s="1"/>
  <c r="P173" i="13" s="1"/>
  <c r="J61" i="13"/>
  <c r="I61" i="13" s="1"/>
  <c r="O137" i="13" s="1"/>
  <c r="C60" i="13"/>
  <c r="C61" i="13" s="1"/>
  <c r="H63" i="13"/>
  <c r="D63" i="13"/>
  <c r="F63" i="13" s="1"/>
  <c r="O172" i="13"/>
  <c r="R172" i="13" s="1"/>
  <c r="R136" i="13"/>
  <c r="R135" i="13"/>
  <c r="O171" i="13"/>
  <c r="R171" i="13" s="1"/>
  <c r="S59" i="13"/>
  <c r="R71" i="13" s="1"/>
  <c r="I57" i="13"/>
  <c r="R168" i="13"/>
  <c r="C62" i="13" l="1"/>
  <c r="D64" i="13"/>
  <c r="F64" i="13" s="1"/>
  <c r="H64" i="13"/>
  <c r="B66" i="13"/>
  <c r="J62" i="13"/>
  <c r="Q60" i="13"/>
  <c r="P72" i="13" s="1"/>
  <c r="K62" i="13"/>
  <c r="K63" i="13"/>
  <c r="P139" i="13" s="1"/>
  <c r="P175" i="13" s="1"/>
  <c r="J63" i="13"/>
  <c r="I63" i="13" s="1"/>
  <c r="O139" i="13" s="1"/>
  <c r="B65" i="13"/>
  <c r="R137" i="13"/>
  <c r="O173" i="13"/>
  <c r="R173" i="13" s="1"/>
  <c r="P169" i="13"/>
  <c r="O133" i="13"/>
  <c r="P82" i="13"/>
  <c r="D66" i="13" l="1"/>
  <c r="F66" i="13" s="1"/>
  <c r="H66" i="13"/>
  <c r="R139" i="13"/>
  <c r="O175" i="13"/>
  <c r="R175" i="13" s="1"/>
  <c r="P138" i="13"/>
  <c r="T60" i="13"/>
  <c r="S72" i="13" s="1"/>
  <c r="P117" i="13" s="1"/>
  <c r="K64" i="13"/>
  <c r="P140" i="13" s="1"/>
  <c r="P176" i="13" s="1"/>
  <c r="J64" i="13"/>
  <c r="I64" i="13" s="1"/>
  <c r="O140" i="13" s="1"/>
  <c r="B67" i="13"/>
  <c r="D65" i="13"/>
  <c r="F65" i="13" s="1"/>
  <c r="H65" i="13"/>
  <c r="P60" i="13"/>
  <c r="C63" i="13"/>
  <c r="R105" i="13"/>
  <c r="X105" i="13" s="1"/>
  <c r="Q105" i="13"/>
  <c r="W105" i="13" s="1"/>
  <c r="P105" i="13"/>
  <c r="O105" i="13"/>
  <c r="U105" i="13" s="1"/>
  <c r="O169" i="13"/>
  <c r="R133" i="13"/>
  <c r="I62" i="13"/>
  <c r="S60" i="13"/>
  <c r="R72" i="13" s="1"/>
  <c r="C64" i="13" l="1"/>
  <c r="D67" i="13"/>
  <c r="F67" i="13" s="1"/>
  <c r="O61" i="13"/>
  <c r="O73" i="13" s="1"/>
  <c r="H67" i="13"/>
  <c r="R61" i="13" s="1"/>
  <c r="Q73" i="13" s="1"/>
  <c r="O84" i="13" s="1"/>
  <c r="R140" i="13"/>
  <c r="O176" i="13"/>
  <c r="R176" i="13" s="1"/>
  <c r="R169" i="13"/>
  <c r="O138" i="13"/>
  <c r="P83" i="13"/>
  <c r="B68" i="13"/>
  <c r="P174" i="13"/>
  <c r="O116" i="13"/>
  <c r="Q116" i="13" s="1"/>
  <c r="V105" i="13"/>
  <c r="K66" i="13"/>
  <c r="P142" i="13" s="1"/>
  <c r="P178" i="13" s="1"/>
  <c r="J66" i="13"/>
  <c r="I66" i="13" s="1"/>
  <c r="O142" i="13" s="1"/>
  <c r="K65" i="13"/>
  <c r="P141" i="13" s="1"/>
  <c r="P177" i="13" s="1"/>
  <c r="J65" i="13"/>
  <c r="I65" i="13" s="1"/>
  <c r="O141" i="13" s="1"/>
  <c r="D68" i="13" l="1"/>
  <c r="F68" i="13" s="1"/>
  <c r="H68" i="13"/>
  <c r="B69" i="13"/>
  <c r="R142" i="13"/>
  <c r="O178" i="13"/>
  <c r="R178" i="13" s="1"/>
  <c r="Q61" i="13"/>
  <c r="P73" i="13" s="1"/>
  <c r="K67" i="13"/>
  <c r="J67" i="13"/>
  <c r="R106" i="13"/>
  <c r="X106" i="13" s="1"/>
  <c r="Q106" i="13"/>
  <c r="W106" i="13" s="1"/>
  <c r="P106" i="13"/>
  <c r="O106" i="13"/>
  <c r="U106" i="13" s="1"/>
  <c r="O177" i="13"/>
  <c r="R177" i="13" s="1"/>
  <c r="R141" i="13"/>
  <c r="R138" i="13"/>
  <c r="O174" i="13"/>
  <c r="C65" i="13"/>
  <c r="C66" i="13" l="1"/>
  <c r="V106" i="13"/>
  <c r="O117" i="13"/>
  <c r="Q117" i="13" s="1"/>
  <c r="R174" i="13"/>
  <c r="S61" i="13"/>
  <c r="R73" i="13" s="1"/>
  <c r="I67" i="13"/>
  <c r="K68" i="13"/>
  <c r="P144" i="13" s="1"/>
  <c r="P180" i="13" s="1"/>
  <c r="J68" i="13"/>
  <c r="I68" i="13" s="1"/>
  <c r="O144" i="13" s="1"/>
  <c r="P143" i="13"/>
  <c r="P179" i="13" s="1"/>
  <c r="T61" i="13"/>
  <c r="S73" i="13" s="1"/>
  <c r="P118" i="13" s="1"/>
  <c r="D69" i="13"/>
  <c r="F69" i="13" s="1"/>
  <c r="H69" i="13"/>
  <c r="B70" i="13"/>
  <c r="C68" i="13" l="1"/>
  <c r="O180" i="13"/>
  <c r="R180" i="13" s="1"/>
  <c r="R144" i="13"/>
  <c r="O143" i="13"/>
  <c r="P84" i="13"/>
  <c r="H70" i="13"/>
  <c r="D70" i="13"/>
  <c r="F70" i="13" s="1"/>
  <c r="B71" i="13"/>
  <c r="C67" i="13"/>
  <c r="K69" i="13"/>
  <c r="P145" i="13" s="1"/>
  <c r="P181" i="13" s="1"/>
  <c r="J69" i="13"/>
  <c r="I69" i="13" s="1"/>
  <c r="O145" i="13" s="1"/>
  <c r="R145" i="13" l="1"/>
  <c r="O181" i="13"/>
  <c r="R181" i="13" s="1"/>
  <c r="K70" i="13"/>
  <c r="P146" i="13" s="1"/>
  <c r="P182" i="13" s="1"/>
  <c r="J70" i="13"/>
  <c r="I70" i="13" s="1"/>
  <c r="O146" i="13" s="1"/>
  <c r="P61" i="13"/>
  <c r="C70" i="13"/>
  <c r="C69" i="13"/>
  <c r="H71" i="13"/>
  <c r="D71" i="13"/>
  <c r="F71" i="13" s="1"/>
  <c r="B72" i="13"/>
  <c r="R107" i="13"/>
  <c r="X107" i="13" s="1"/>
  <c r="Q107" i="13"/>
  <c r="W107" i="13" s="1"/>
  <c r="P107" i="13"/>
  <c r="O107" i="13"/>
  <c r="U107" i="13" s="1"/>
  <c r="R143" i="13"/>
  <c r="O179" i="13"/>
  <c r="R179" i="13" l="1"/>
  <c r="R146" i="13"/>
  <c r="O182" i="13"/>
  <c r="R182" i="13" s="1"/>
  <c r="D72" i="13"/>
  <c r="F72" i="13" s="1"/>
  <c r="O62" i="13"/>
  <c r="O74" i="13" s="1"/>
  <c r="H72" i="13"/>
  <c r="R62" i="13" s="1"/>
  <c r="Q74" i="13" s="1"/>
  <c r="O85" i="13" s="1"/>
  <c r="B73" i="13"/>
  <c r="V107" i="13"/>
  <c r="O118" i="13"/>
  <c r="Q118" i="13" s="1"/>
  <c r="K71" i="13"/>
  <c r="P147" i="13" s="1"/>
  <c r="P183" i="13" s="1"/>
  <c r="J71" i="13"/>
  <c r="I71" i="13" s="1"/>
  <c r="O147" i="13" s="1"/>
  <c r="C71" i="13"/>
  <c r="R147" i="13" l="1"/>
  <c r="O183" i="13"/>
  <c r="R183" i="13" s="1"/>
  <c r="K72" i="13"/>
  <c r="Q62" i="13"/>
  <c r="P74" i="13" s="1"/>
  <c r="J72" i="13"/>
  <c r="H73" i="13"/>
  <c r="D73" i="13"/>
  <c r="F73" i="13" s="1"/>
  <c r="B74" i="13"/>
  <c r="C72" i="13"/>
  <c r="J73" i="13" l="1"/>
  <c r="I73" i="13" s="1"/>
  <c r="O149" i="13" s="1"/>
  <c r="K73" i="13"/>
  <c r="P149" i="13" s="1"/>
  <c r="P185" i="13" s="1"/>
  <c r="P62" i="13"/>
  <c r="C73" i="13"/>
  <c r="C74" i="13" s="1"/>
  <c r="C75" i="13" s="1"/>
  <c r="C76" i="13" s="1"/>
  <c r="C77" i="13" s="1"/>
  <c r="P63" i="13" s="1"/>
  <c r="S62" i="13"/>
  <c r="R74" i="13" s="1"/>
  <c r="I72" i="13"/>
  <c r="T62" i="13"/>
  <c r="S74" i="13" s="1"/>
  <c r="P119" i="13" s="1"/>
  <c r="P148" i="13"/>
  <c r="P184" i="13" s="1"/>
  <c r="H74" i="13"/>
  <c r="D74" i="13"/>
  <c r="F74" i="13" s="1"/>
  <c r="B75" i="13"/>
  <c r="B76" i="13"/>
  <c r="P85" i="13" l="1"/>
  <c r="O148" i="13"/>
  <c r="K74" i="13"/>
  <c r="P150" i="13" s="1"/>
  <c r="P186" i="13" s="1"/>
  <c r="J74" i="13"/>
  <c r="I74" i="13" s="1"/>
  <c r="O150" i="13" s="1"/>
  <c r="H76" i="13"/>
  <c r="D76" i="13"/>
  <c r="F76" i="13" s="1"/>
  <c r="B77" i="13"/>
  <c r="H75" i="13"/>
  <c r="D75" i="13"/>
  <c r="F75" i="13" s="1"/>
  <c r="O185" i="13"/>
  <c r="R185" i="13" s="1"/>
  <c r="R149" i="13"/>
  <c r="K76" i="13" l="1"/>
  <c r="P152" i="13" s="1"/>
  <c r="P188" i="13" s="1"/>
  <c r="J76" i="13"/>
  <c r="I76" i="13" s="1"/>
  <c r="O152" i="13" s="1"/>
  <c r="R150" i="13"/>
  <c r="O186" i="13"/>
  <c r="R186" i="13" s="1"/>
  <c r="O63" i="13"/>
  <c r="O75" i="13" s="1"/>
  <c r="H77" i="13"/>
  <c r="D77" i="13"/>
  <c r="F77" i="13" s="1"/>
  <c r="R148" i="13"/>
  <c r="O184" i="13"/>
  <c r="R184" i="13" s="1"/>
  <c r="K75" i="13"/>
  <c r="P151" i="13" s="1"/>
  <c r="P187" i="13" s="1"/>
  <c r="J75" i="13"/>
  <c r="I75" i="13" s="1"/>
  <c r="O151" i="13" s="1"/>
  <c r="R108" i="13"/>
  <c r="X108" i="13" s="1"/>
  <c r="Q108" i="13"/>
  <c r="W108" i="13" s="1"/>
  <c r="P108" i="13"/>
  <c r="O108" i="13"/>
  <c r="U108" i="13" s="1"/>
  <c r="K77" i="13" l="1"/>
  <c r="J77" i="13"/>
  <c r="Q63" i="13"/>
  <c r="P75" i="13" s="1"/>
  <c r="V108" i="13"/>
  <c r="O119" i="13"/>
  <c r="Q119" i="13" s="1"/>
  <c r="R63" i="13"/>
  <c r="Q75" i="13" s="1"/>
  <c r="O86" i="13" s="1"/>
  <c r="H78" i="13"/>
  <c r="R151" i="13"/>
  <c r="O187" i="13"/>
  <c r="R187" i="13" s="1"/>
  <c r="O188" i="13"/>
  <c r="R188" i="13" s="1"/>
  <c r="R152" i="13"/>
  <c r="I77" i="13" l="1"/>
  <c r="S63" i="13"/>
  <c r="R75" i="13" s="1"/>
  <c r="J78" i="13"/>
  <c r="T63" i="13"/>
  <c r="S75" i="13" s="1"/>
  <c r="P120" i="13" s="1"/>
  <c r="P153" i="13"/>
  <c r="O153" i="13" l="1"/>
  <c r="P86" i="13"/>
  <c r="I78" i="13"/>
  <c r="P189" i="13"/>
  <c r="Q155" i="13"/>
  <c r="Q156" i="13" s="1"/>
  <c r="P155" i="13"/>
  <c r="P156" i="13" s="1"/>
  <c r="P191" i="13" l="1"/>
  <c r="P192" i="13" s="1"/>
  <c r="Q191" i="13"/>
  <c r="Q192" i="13" s="1"/>
  <c r="R109" i="13"/>
  <c r="X109" i="13" s="1"/>
  <c r="W109" i="13"/>
  <c r="P109" i="13"/>
  <c r="O109" i="13"/>
  <c r="U109" i="13" s="1"/>
  <c r="R153" i="13"/>
  <c r="O189" i="13"/>
  <c r="O155" i="13"/>
  <c r="R189" i="13" l="1"/>
  <c r="O191" i="13"/>
  <c r="R155" i="13"/>
  <c r="O156" i="13"/>
  <c r="T155" i="13"/>
  <c r="V109" i="13"/>
  <c r="O120" i="13"/>
  <c r="Q120" i="13" s="1"/>
  <c r="T156" i="13" l="1"/>
  <c r="R156" i="13"/>
  <c r="O192" i="13"/>
  <c r="T191" i="13"/>
  <c r="R191" i="13"/>
  <c r="T192" i="13" l="1"/>
  <c r="R192" i="13"/>
  <c r="AT13" i="7" l="1"/>
  <c r="AT12" i="7"/>
  <c r="AT11" i="7"/>
  <c r="AT10" i="7"/>
  <c r="AT9" i="7"/>
  <c r="AT7" i="7"/>
  <c r="AV7" i="7"/>
  <c r="AV8" i="7"/>
  <c r="AV9" i="7"/>
  <c r="AV10" i="7"/>
  <c r="AV11" i="7"/>
  <c r="AV12" i="7"/>
  <c r="AV13" i="7"/>
  <c r="AU13" i="7"/>
  <c r="AU12" i="7"/>
  <c r="AU11" i="7"/>
  <c r="AU10" i="7"/>
  <c r="AU9" i="7"/>
  <c r="AU7" i="7"/>
  <c r="AJ32" i="7"/>
  <c r="AJ33" i="7"/>
  <c r="AJ34" i="7"/>
  <c r="AJ35" i="7"/>
  <c r="AJ36" i="7"/>
  <c r="AJ9" i="7"/>
  <c r="AJ10" i="7"/>
  <c r="AJ11" i="7"/>
  <c r="AJ12" i="7"/>
  <c r="AJ13" i="7"/>
  <c r="AJ14" i="7"/>
  <c r="AJ15" i="7"/>
  <c r="AJ16" i="7"/>
  <c r="AJ17" i="7"/>
  <c r="AJ18" i="7"/>
  <c r="AJ19" i="7"/>
  <c r="AJ20" i="7"/>
  <c r="AJ21" i="7"/>
  <c r="AJ22" i="7"/>
  <c r="AJ23" i="7"/>
  <c r="AJ24" i="7"/>
  <c r="AJ25" i="7"/>
  <c r="AJ26" i="7"/>
  <c r="AJ27" i="7"/>
  <c r="AJ28" i="7"/>
  <c r="AJ29" i="7"/>
  <c r="AJ30" i="7"/>
  <c r="AJ31" i="7"/>
  <c r="AS154" i="3" l="1"/>
  <c r="AS189" i="3" s="1"/>
  <c r="AS153" i="3"/>
  <c r="AS152" i="3"/>
  <c r="AS151" i="3"/>
  <c r="AS149" i="3"/>
  <c r="AS148" i="3"/>
  <c r="AS147" i="3"/>
  <c r="AS146" i="3"/>
  <c r="AS145" i="3"/>
  <c r="AS144" i="3"/>
  <c r="AS143" i="3"/>
  <c r="AS142" i="3"/>
  <c r="AS140" i="3"/>
  <c r="AS138" i="3"/>
  <c r="AS137" i="3"/>
  <c r="AS136" i="3"/>
  <c r="AS135" i="3"/>
  <c r="AS133" i="3"/>
  <c r="AS132" i="3"/>
  <c r="AS131" i="3"/>
  <c r="AS130" i="3"/>
  <c r="AS128" i="3"/>
  <c r="AS150" i="3"/>
  <c r="AS103" i="3"/>
  <c r="AS134" i="3"/>
  <c r="AS85" i="3"/>
  <c r="AS141" i="3"/>
  <c r="AS97" i="3"/>
  <c r="AS155" i="3"/>
  <c r="AS109" i="3"/>
  <c r="AT120" i="3" s="1"/>
  <c r="AS139" i="3"/>
  <c r="AS91" i="3"/>
  <c r="AS127" i="3"/>
  <c r="AS73" i="3"/>
  <c r="AW7" i="7"/>
  <c r="AS129" i="3"/>
  <c r="AS79" i="3"/>
  <c r="AW12" i="7"/>
  <c r="AW8" i="7"/>
  <c r="AW11" i="7"/>
  <c r="AW13" i="7"/>
  <c r="AW9" i="7"/>
  <c r="AW10" i="7"/>
  <c r="AM37" i="12"/>
  <c r="AK37" i="12"/>
  <c r="AG37" i="12"/>
  <c r="AF37" i="12"/>
  <c r="AB37" i="12"/>
  <c r="AP37" i="12" s="1"/>
  <c r="AA37" i="12"/>
  <c r="AO37" i="12" s="1"/>
  <c r="Z37" i="12"/>
  <c r="AN37" i="12" s="1"/>
  <c r="Y37" i="12"/>
  <c r="X37" i="12"/>
  <c r="AL37" i="12" s="1"/>
  <c r="W37" i="12"/>
  <c r="V37" i="12"/>
  <c r="AJ37" i="12" s="1"/>
  <c r="U37" i="12"/>
  <c r="AI37" i="12" s="1"/>
  <c r="T37" i="12"/>
  <c r="AH37" i="12" s="1"/>
  <c r="AL36" i="12"/>
  <c r="AJ36" i="12"/>
  <c r="AG36" i="12"/>
  <c r="AF36" i="12"/>
  <c r="AB36" i="12"/>
  <c r="AP36" i="12" s="1"/>
  <c r="AA36" i="12"/>
  <c r="AO36" i="12" s="1"/>
  <c r="Z36" i="12"/>
  <c r="AN36" i="12" s="1"/>
  <c r="Y36" i="12"/>
  <c r="AM36" i="12" s="1"/>
  <c r="X36" i="12"/>
  <c r="W36" i="12"/>
  <c r="AK36" i="12" s="1"/>
  <c r="V36" i="12"/>
  <c r="U36" i="12"/>
  <c r="AI36" i="12" s="1"/>
  <c r="T36" i="12"/>
  <c r="AH36" i="12" s="1"/>
  <c r="AK35" i="12"/>
  <c r="AG35" i="12"/>
  <c r="AF35" i="12"/>
  <c r="AB35" i="12"/>
  <c r="AP35" i="12" s="1"/>
  <c r="AA35" i="12"/>
  <c r="AO35" i="12" s="1"/>
  <c r="Z35" i="12"/>
  <c r="AN35" i="12" s="1"/>
  <c r="Y35" i="12"/>
  <c r="AM35" i="12" s="1"/>
  <c r="X35" i="12"/>
  <c r="AL35" i="12" s="1"/>
  <c r="W35" i="12"/>
  <c r="V35" i="12"/>
  <c r="AJ35" i="12" s="1"/>
  <c r="U35" i="12"/>
  <c r="AI35" i="12" s="1"/>
  <c r="T35" i="12"/>
  <c r="AH35" i="12" s="1"/>
  <c r="AK34" i="12"/>
  <c r="AJ34" i="12"/>
  <c r="AI34" i="12"/>
  <c r="AG34" i="12"/>
  <c r="AF34" i="12"/>
  <c r="AB34" i="12"/>
  <c r="AP34" i="12" s="1"/>
  <c r="AA34" i="12"/>
  <c r="AO34" i="12" s="1"/>
  <c r="Z34" i="12"/>
  <c r="AN34" i="12" s="1"/>
  <c r="Y34" i="12"/>
  <c r="AM34" i="12" s="1"/>
  <c r="X34" i="12"/>
  <c r="AL34" i="12" s="1"/>
  <c r="W34" i="12"/>
  <c r="V34" i="12"/>
  <c r="U34" i="12"/>
  <c r="T34" i="12"/>
  <c r="AC34" i="12" s="1"/>
  <c r="AP33" i="12"/>
  <c r="AK33" i="12"/>
  <c r="AJ33" i="12"/>
  <c r="AI33" i="12"/>
  <c r="AG33" i="12"/>
  <c r="AF33" i="12"/>
  <c r="AB33" i="12"/>
  <c r="AA33" i="12"/>
  <c r="AO33" i="12" s="1"/>
  <c r="Z33" i="12"/>
  <c r="AN33" i="12" s="1"/>
  <c r="Y33" i="12"/>
  <c r="AM33" i="12" s="1"/>
  <c r="X33" i="12"/>
  <c r="AL33" i="12" s="1"/>
  <c r="W33" i="12"/>
  <c r="V33" i="12"/>
  <c r="U33" i="12"/>
  <c r="T33" i="12"/>
  <c r="AC33" i="12" s="1"/>
  <c r="AP32" i="12"/>
  <c r="AJ32" i="12"/>
  <c r="AI32" i="12"/>
  <c r="AH32" i="12"/>
  <c r="AG32" i="12"/>
  <c r="AF32" i="12"/>
  <c r="AB32" i="12"/>
  <c r="AA32" i="12"/>
  <c r="AO32" i="12" s="1"/>
  <c r="Z32" i="12"/>
  <c r="AN32" i="12" s="1"/>
  <c r="Y32" i="12"/>
  <c r="AM32" i="12" s="1"/>
  <c r="X32" i="12"/>
  <c r="AL32" i="12" s="1"/>
  <c r="W32" i="12"/>
  <c r="AK32" i="12" s="1"/>
  <c r="V32" i="12"/>
  <c r="U32" i="12"/>
  <c r="T32" i="12"/>
  <c r="AC32" i="12" s="1"/>
  <c r="AP31" i="12"/>
  <c r="AO31" i="12"/>
  <c r="AI31" i="12"/>
  <c r="AH31" i="12"/>
  <c r="AG31" i="12"/>
  <c r="AF31" i="12"/>
  <c r="AB31" i="12"/>
  <c r="AA31" i="12"/>
  <c r="Z31" i="12"/>
  <c r="AN31" i="12" s="1"/>
  <c r="Y31" i="12"/>
  <c r="AM31" i="12" s="1"/>
  <c r="X31" i="12"/>
  <c r="AL31" i="12" s="1"/>
  <c r="W31" i="12"/>
  <c r="AK31" i="12" s="1"/>
  <c r="V31" i="12"/>
  <c r="AJ31" i="12" s="1"/>
  <c r="U31" i="12"/>
  <c r="T31" i="12"/>
  <c r="AC31" i="12" s="1"/>
  <c r="AP30" i="12"/>
  <c r="AO30" i="12"/>
  <c r="AN30" i="12"/>
  <c r="AG30" i="12"/>
  <c r="AF30" i="12"/>
  <c r="AB30" i="12"/>
  <c r="AA30" i="12"/>
  <c r="Z30" i="12"/>
  <c r="Y30" i="12"/>
  <c r="AM30" i="12" s="1"/>
  <c r="X30" i="12"/>
  <c r="AL30" i="12" s="1"/>
  <c r="W30" i="12"/>
  <c r="AK30" i="12" s="1"/>
  <c r="V30" i="12"/>
  <c r="AJ30" i="12" s="1"/>
  <c r="U30" i="12"/>
  <c r="AI30" i="12" s="1"/>
  <c r="T30" i="12"/>
  <c r="AH30" i="12" s="1"/>
  <c r="AN29" i="12"/>
  <c r="AM29" i="12"/>
  <c r="AG29" i="12"/>
  <c r="AF29" i="12"/>
  <c r="AB29" i="12"/>
  <c r="AP29" i="12" s="1"/>
  <c r="AA29" i="12"/>
  <c r="AO29" i="12" s="1"/>
  <c r="Z29" i="12"/>
  <c r="Y29" i="12"/>
  <c r="X29" i="12"/>
  <c r="AL29" i="12" s="1"/>
  <c r="W29" i="12"/>
  <c r="AK29" i="12" s="1"/>
  <c r="V29" i="12"/>
  <c r="AJ29" i="12" s="1"/>
  <c r="U29" i="12"/>
  <c r="AI29" i="12" s="1"/>
  <c r="T29" i="12"/>
  <c r="AH29" i="12" s="1"/>
  <c r="AM28" i="12"/>
  <c r="AL28" i="12"/>
  <c r="AK28" i="12"/>
  <c r="AG28" i="12"/>
  <c r="AF28" i="12"/>
  <c r="AB28" i="12"/>
  <c r="AP28" i="12" s="1"/>
  <c r="AA28" i="12"/>
  <c r="AO28" i="12" s="1"/>
  <c r="Z28" i="12"/>
  <c r="AN28" i="12" s="1"/>
  <c r="Y28" i="12"/>
  <c r="X28" i="12"/>
  <c r="W28" i="12"/>
  <c r="V28" i="12"/>
  <c r="AJ28" i="12" s="1"/>
  <c r="U28" i="12"/>
  <c r="AI28" i="12" s="1"/>
  <c r="T28" i="12"/>
  <c r="AH28" i="12" s="1"/>
  <c r="AL27" i="12"/>
  <c r="AK27" i="12"/>
  <c r="AJ27" i="12"/>
  <c r="AG27" i="12"/>
  <c r="AF27" i="12"/>
  <c r="AB27" i="12"/>
  <c r="AP27" i="12" s="1"/>
  <c r="AA27" i="12"/>
  <c r="AO27" i="12" s="1"/>
  <c r="Z27" i="12"/>
  <c r="AN27" i="12" s="1"/>
  <c r="Y27" i="12"/>
  <c r="AM27" i="12" s="1"/>
  <c r="X27" i="12"/>
  <c r="W27" i="12"/>
  <c r="V27" i="12"/>
  <c r="U27" i="12"/>
  <c r="AI27" i="12" s="1"/>
  <c r="T27" i="12"/>
  <c r="AH27" i="12" s="1"/>
  <c r="AK26" i="12"/>
  <c r="AJ26" i="12"/>
  <c r="AI26" i="12"/>
  <c r="AG26" i="12"/>
  <c r="AF26" i="12"/>
  <c r="AB26" i="12"/>
  <c r="AP26" i="12" s="1"/>
  <c r="AA26" i="12"/>
  <c r="AO26" i="12" s="1"/>
  <c r="Z26" i="12"/>
  <c r="AN26" i="12" s="1"/>
  <c r="Y26" i="12"/>
  <c r="AM26" i="12" s="1"/>
  <c r="X26" i="12"/>
  <c r="AL26" i="12" s="1"/>
  <c r="W26" i="12"/>
  <c r="V26" i="12"/>
  <c r="U26" i="12"/>
  <c r="T26" i="12"/>
  <c r="AC26" i="12" s="1"/>
  <c r="AP25" i="12"/>
  <c r="AK25" i="12"/>
  <c r="AJ25" i="12"/>
  <c r="AI25" i="12"/>
  <c r="AG25" i="12"/>
  <c r="AF25" i="12"/>
  <c r="AB25" i="12"/>
  <c r="AA25" i="12"/>
  <c r="AO25" i="12" s="1"/>
  <c r="Z25" i="12"/>
  <c r="AN25" i="12" s="1"/>
  <c r="Y25" i="12"/>
  <c r="AM25" i="12" s="1"/>
  <c r="X25" i="12"/>
  <c r="AL25" i="12" s="1"/>
  <c r="W25" i="12"/>
  <c r="V25" i="12"/>
  <c r="U25" i="12"/>
  <c r="T25" i="12"/>
  <c r="AC25" i="12" s="1"/>
  <c r="AP24" i="12"/>
  <c r="AJ24" i="12"/>
  <c r="AI24" i="12"/>
  <c r="AH24" i="12"/>
  <c r="AG24" i="12"/>
  <c r="AF24" i="12"/>
  <c r="AB24" i="12"/>
  <c r="AA24" i="12"/>
  <c r="AO24" i="12" s="1"/>
  <c r="Z24" i="12"/>
  <c r="AN24" i="12" s="1"/>
  <c r="Y24" i="12"/>
  <c r="AM24" i="12" s="1"/>
  <c r="X24" i="12"/>
  <c r="AL24" i="12" s="1"/>
  <c r="W24" i="12"/>
  <c r="AK24" i="12" s="1"/>
  <c r="V24" i="12"/>
  <c r="U24" i="12"/>
  <c r="T24" i="12"/>
  <c r="AC24" i="12" s="1"/>
  <c r="AP23" i="12"/>
  <c r="AO23" i="12"/>
  <c r="AI23" i="12"/>
  <c r="AH23" i="12"/>
  <c r="AG23" i="12"/>
  <c r="AF23" i="12"/>
  <c r="AB23" i="12"/>
  <c r="AA23" i="12"/>
  <c r="Z23" i="12"/>
  <c r="AN23" i="12" s="1"/>
  <c r="Y23" i="12"/>
  <c r="AM23" i="12" s="1"/>
  <c r="X23" i="12"/>
  <c r="AL23" i="12" s="1"/>
  <c r="W23" i="12"/>
  <c r="AK23" i="12" s="1"/>
  <c r="V23" i="12"/>
  <c r="AJ23" i="12" s="1"/>
  <c r="U23" i="12"/>
  <c r="T23" i="12"/>
  <c r="AC23" i="12" s="1"/>
  <c r="AP22" i="12"/>
  <c r="AO22" i="12"/>
  <c r="AN22" i="12"/>
  <c r="AH22" i="12"/>
  <c r="AG22" i="12"/>
  <c r="AF22" i="12"/>
  <c r="AB22" i="12"/>
  <c r="AA22" i="12"/>
  <c r="Z22" i="12"/>
  <c r="Y22" i="12"/>
  <c r="AM22" i="12" s="1"/>
  <c r="X22" i="12"/>
  <c r="AL22" i="12" s="1"/>
  <c r="W22" i="12"/>
  <c r="AK22" i="12" s="1"/>
  <c r="V22" i="12"/>
  <c r="AJ22" i="12" s="1"/>
  <c r="U22" i="12"/>
  <c r="AI22" i="12" s="1"/>
  <c r="T22" i="12"/>
  <c r="AC22" i="12" s="1"/>
  <c r="AO21" i="12"/>
  <c r="AN21" i="12"/>
  <c r="AM21" i="12"/>
  <c r="AG21" i="12"/>
  <c r="AF21" i="12"/>
  <c r="AB21" i="12"/>
  <c r="AP21" i="12" s="1"/>
  <c r="AA21" i="12"/>
  <c r="Z21" i="12"/>
  <c r="Y21" i="12"/>
  <c r="X21" i="12"/>
  <c r="AL21" i="12" s="1"/>
  <c r="W21" i="12"/>
  <c r="AK21" i="12" s="1"/>
  <c r="V21" i="12"/>
  <c r="AJ21" i="12" s="1"/>
  <c r="U21" i="12"/>
  <c r="AI21" i="12" s="1"/>
  <c r="T21" i="12"/>
  <c r="AH21" i="12" s="1"/>
  <c r="AN20" i="12"/>
  <c r="AM20" i="12"/>
  <c r="AL20" i="12"/>
  <c r="AK20" i="12"/>
  <c r="AG20" i="12"/>
  <c r="AF20" i="12"/>
  <c r="AB20" i="12"/>
  <c r="AP20" i="12" s="1"/>
  <c r="AA20" i="12"/>
  <c r="AO20" i="12" s="1"/>
  <c r="Z20" i="12"/>
  <c r="Y20" i="12"/>
  <c r="X20" i="12"/>
  <c r="W20" i="12"/>
  <c r="V20" i="12"/>
  <c r="AJ20" i="12" s="1"/>
  <c r="U20" i="12"/>
  <c r="AI20" i="12" s="1"/>
  <c r="T20" i="12"/>
  <c r="AH20" i="12" s="1"/>
  <c r="AM19" i="12"/>
  <c r="AL19" i="12"/>
  <c r="AK19" i="12"/>
  <c r="AJ19" i="12"/>
  <c r="AG19" i="12"/>
  <c r="AF19" i="12"/>
  <c r="AB19" i="12"/>
  <c r="AP19" i="12" s="1"/>
  <c r="AA19" i="12"/>
  <c r="AO19" i="12" s="1"/>
  <c r="Z19" i="12"/>
  <c r="AN19" i="12" s="1"/>
  <c r="Y19" i="12"/>
  <c r="X19" i="12"/>
  <c r="W19" i="12"/>
  <c r="V19" i="12"/>
  <c r="U19" i="12"/>
  <c r="AI19" i="12" s="1"/>
  <c r="T19" i="12"/>
  <c r="AH19" i="12" s="1"/>
  <c r="AQ19" i="12" s="1"/>
  <c r="AL18" i="12"/>
  <c r="AK18" i="12"/>
  <c r="AJ18" i="12"/>
  <c r="AI18" i="12"/>
  <c r="AG18" i="12"/>
  <c r="AF18" i="12"/>
  <c r="AB18" i="12"/>
  <c r="AP18" i="12" s="1"/>
  <c r="AA18" i="12"/>
  <c r="AO18" i="12" s="1"/>
  <c r="Z18" i="12"/>
  <c r="AN18" i="12" s="1"/>
  <c r="Y18" i="12"/>
  <c r="AM18" i="12" s="1"/>
  <c r="X18" i="12"/>
  <c r="W18" i="12"/>
  <c r="V18" i="12"/>
  <c r="U18" i="12"/>
  <c r="T18" i="12"/>
  <c r="AC18" i="12" s="1"/>
  <c r="AP17" i="12"/>
  <c r="AK17" i="12"/>
  <c r="AJ17" i="12"/>
  <c r="AI17" i="12"/>
  <c r="AG17" i="12"/>
  <c r="AF17" i="12"/>
  <c r="AB17" i="12"/>
  <c r="AA17" i="12"/>
  <c r="AO17" i="12" s="1"/>
  <c r="Z17" i="12"/>
  <c r="AN17" i="12" s="1"/>
  <c r="Y17" i="12"/>
  <c r="AM17" i="12" s="1"/>
  <c r="X17" i="12"/>
  <c r="AL17" i="12" s="1"/>
  <c r="W17" i="12"/>
  <c r="V17" i="12"/>
  <c r="U17" i="12"/>
  <c r="T17" i="12"/>
  <c r="AC17" i="12" s="1"/>
  <c r="AP16" i="12"/>
  <c r="AJ16" i="12"/>
  <c r="AI16" i="12"/>
  <c r="AH16" i="12"/>
  <c r="AG16" i="12"/>
  <c r="AF16" i="12"/>
  <c r="AB16" i="12"/>
  <c r="AA16" i="12"/>
  <c r="AO16" i="12" s="1"/>
  <c r="Z16" i="12"/>
  <c r="AN16" i="12" s="1"/>
  <c r="Y16" i="12"/>
  <c r="AM16" i="12" s="1"/>
  <c r="X16" i="12"/>
  <c r="AL16" i="12" s="1"/>
  <c r="W16" i="12"/>
  <c r="AK16" i="12" s="1"/>
  <c r="V16" i="12"/>
  <c r="U16" i="12"/>
  <c r="T16" i="12"/>
  <c r="AC16" i="12" s="1"/>
  <c r="AP15" i="12"/>
  <c r="AO15" i="12"/>
  <c r="AI15" i="12"/>
  <c r="AH15" i="12"/>
  <c r="AG15" i="12"/>
  <c r="AF15" i="12"/>
  <c r="AB15" i="12"/>
  <c r="AA15" i="12"/>
  <c r="Z15" i="12"/>
  <c r="AN15" i="12" s="1"/>
  <c r="Y15" i="12"/>
  <c r="AM15" i="12" s="1"/>
  <c r="X15" i="12"/>
  <c r="AL15" i="12" s="1"/>
  <c r="W15" i="12"/>
  <c r="AK15" i="12" s="1"/>
  <c r="V15" i="12"/>
  <c r="AJ15" i="12" s="1"/>
  <c r="U15" i="12"/>
  <c r="T15" i="12"/>
  <c r="AC15" i="12" s="1"/>
  <c r="AP14" i="12"/>
  <c r="AO14" i="12"/>
  <c r="AN14" i="12"/>
  <c r="AH14" i="12"/>
  <c r="AG14" i="12"/>
  <c r="AF14" i="12"/>
  <c r="AB14" i="12"/>
  <c r="AA14" i="12"/>
  <c r="Z14" i="12"/>
  <c r="Y14" i="12"/>
  <c r="AM14" i="12" s="1"/>
  <c r="X14" i="12"/>
  <c r="AL14" i="12" s="1"/>
  <c r="W14" i="12"/>
  <c r="AK14" i="12" s="1"/>
  <c r="V14" i="12"/>
  <c r="AJ14" i="12" s="1"/>
  <c r="U14" i="12"/>
  <c r="AI14" i="12" s="1"/>
  <c r="T14" i="12"/>
  <c r="AC14" i="12" s="1"/>
  <c r="AO13" i="12"/>
  <c r="AN13" i="12"/>
  <c r="AM13" i="12"/>
  <c r="AG13" i="12"/>
  <c r="AF13" i="12"/>
  <c r="AB13" i="12"/>
  <c r="AP13" i="12" s="1"/>
  <c r="AA13" i="12"/>
  <c r="Z13" i="12"/>
  <c r="Y13" i="12"/>
  <c r="X13" i="12"/>
  <c r="AL13" i="12" s="1"/>
  <c r="W13" i="12"/>
  <c r="AK13" i="12" s="1"/>
  <c r="V13" i="12"/>
  <c r="AJ13" i="12" s="1"/>
  <c r="U13" i="12"/>
  <c r="AI13" i="12" s="1"/>
  <c r="T13" i="12"/>
  <c r="AH13" i="12" s="1"/>
  <c r="AN12" i="12"/>
  <c r="AM12" i="12"/>
  <c r="AL12" i="12"/>
  <c r="AK12" i="12"/>
  <c r="AG12" i="12"/>
  <c r="AF12" i="12"/>
  <c r="AB12" i="12"/>
  <c r="AP12" i="12" s="1"/>
  <c r="AA12" i="12"/>
  <c r="AO12" i="12" s="1"/>
  <c r="Z12" i="12"/>
  <c r="Y12" i="12"/>
  <c r="X12" i="12"/>
  <c r="W12" i="12"/>
  <c r="V12" i="12"/>
  <c r="AJ12" i="12" s="1"/>
  <c r="U12" i="12"/>
  <c r="AI12" i="12" s="1"/>
  <c r="T12" i="12"/>
  <c r="AH12" i="12" s="1"/>
  <c r="AQ12" i="12" s="1"/>
  <c r="AL11" i="12"/>
  <c r="AK11" i="12"/>
  <c r="AJ11" i="12"/>
  <c r="AG11" i="12"/>
  <c r="AF11" i="12"/>
  <c r="AB11" i="12"/>
  <c r="AP11" i="12" s="1"/>
  <c r="AA11" i="12"/>
  <c r="AO11" i="12" s="1"/>
  <c r="Z11" i="12"/>
  <c r="AN11" i="12" s="1"/>
  <c r="Y11" i="12"/>
  <c r="AM11" i="12" s="1"/>
  <c r="X11" i="12"/>
  <c r="W11" i="12"/>
  <c r="V11" i="12"/>
  <c r="U11" i="12"/>
  <c r="AI11" i="12" s="1"/>
  <c r="T11" i="12"/>
  <c r="AH11" i="12" s="1"/>
  <c r="AK10" i="12"/>
  <c r="AJ10" i="12"/>
  <c r="AI10" i="12"/>
  <c r="AG10" i="12"/>
  <c r="AF10" i="12"/>
  <c r="AB10" i="12"/>
  <c r="AP10" i="12" s="1"/>
  <c r="AA10" i="12"/>
  <c r="AO10" i="12" s="1"/>
  <c r="Z10" i="12"/>
  <c r="AN10" i="12" s="1"/>
  <c r="Y10" i="12"/>
  <c r="AM10" i="12" s="1"/>
  <c r="X10" i="12"/>
  <c r="AL10" i="12" s="1"/>
  <c r="W10" i="12"/>
  <c r="V10" i="12"/>
  <c r="U10" i="12"/>
  <c r="T10" i="12"/>
  <c r="AC10" i="12" s="1"/>
  <c r="AP9" i="12"/>
  <c r="AJ9" i="12"/>
  <c r="AI9" i="12"/>
  <c r="AG9" i="12"/>
  <c r="AF9" i="12"/>
  <c r="AB9" i="12"/>
  <c r="AA9" i="12"/>
  <c r="AO9" i="12" s="1"/>
  <c r="Z9" i="12"/>
  <c r="AN9" i="12" s="1"/>
  <c r="Y9" i="12"/>
  <c r="AM9" i="12" s="1"/>
  <c r="X9" i="12"/>
  <c r="AL9" i="12" s="1"/>
  <c r="W9" i="12"/>
  <c r="AK9" i="12" s="1"/>
  <c r="V9" i="12"/>
  <c r="U9" i="12"/>
  <c r="T9" i="12"/>
  <c r="AC9" i="12" s="1"/>
  <c r="AY93" i="3"/>
  <c r="AY103" i="3" s="1"/>
  <c r="AY83" i="3" s="1"/>
  <c r="BC83" i="3" s="1"/>
  <c r="AZ83" i="3"/>
  <c r="BE83" i="3" s="1"/>
  <c r="AZ94" i="3"/>
  <c r="BA94" i="3"/>
  <c r="BB94" i="3"/>
  <c r="BC94" i="3"/>
  <c r="BD94" i="3"/>
  <c r="BE94" i="3"/>
  <c r="AY95" i="3"/>
  <c r="AZ95" i="3"/>
  <c r="BA95" i="3"/>
  <c r="BB95" i="3"/>
  <c r="BC95" i="3"/>
  <c r="BD95" i="3"/>
  <c r="BE95" i="3"/>
  <c r="AY96" i="3"/>
  <c r="AZ96" i="3"/>
  <c r="BA96" i="3"/>
  <c r="BB96" i="3"/>
  <c r="BC96" i="3"/>
  <c r="BD96" i="3"/>
  <c r="BE96" i="3"/>
  <c r="AY97" i="3"/>
  <c r="BA97" i="3"/>
  <c r="BB97" i="3"/>
  <c r="BC97" i="3"/>
  <c r="BD97" i="3"/>
  <c r="BE97" i="3"/>
  <c r="AY98" i="3"/>
  <c r="AZ98" i="3"/>
  <c r="BA98" i="3"/>
  <c r="BB98" i="3"/>
  <c r="BC98" i="3"/>
  <c r="BD98" i="3"/>
  <c r="BE98" i="3"/>
  <c r="AY99" i="3"/>
  <c r="AZ99" i="3"/>
  <c r="BA99" i="3"/>
  <c r="BB99" i="3"/>
  <c r="BC99" i="3"/>
  <c r="BD99" i="3"/>
  <c r="BE99" i="3"/>
  <c r="AY100" i="3"/>
  <c r="AZ100" i="3"/>
  <c r="BA100" i="3"/>
  <c r="BB100" i="3"/>
  <c r="BC100" i="3"/>
  <c r="BD100" i="3"/>
  <c r="BE100" i="3"/>
  <c r="AY101" i="3"/>
  <c r="AZ101" i="3"/>
  <c r="BA101" i="3"/>
  <c r="BB101" i="3"/>
  <c r="BC101" i="3"/>
  <c r="BD101" i="3"/>
  <c r="BE101" i="3"/>
  <c r="AZ93" i="3"/>
  <c r="AZ103" i="3" s="1"/>
  <c r="BA93" i="3"/>
  <c r="BA103" i="3" s="1"/>
  <c r="BB93" i="3"/>
  <c r="BC93" i="3"/>
  <c r="BD93" i="3"/>
  <c r="BE93" i="3"/>
  <c r="D4" i="7"/>
  <c r="E4" i="7"/>
  <c r="F4" i="7"/>
  <c r="G4" i="7"/>
  <c r="H4" i="7"/>
  <c r="I4" i="7"/>
  <c r="J4" i="7"/>
  <c r="K4" i="7"/>
  <c r="L4" i="7"/>
  <c r="M4" i="7"/>
  <c r="N4" i="7"/>
  <c r="O4" i="7"/>
  <c r="P4" i="7"/>
  <c r="Q4" i="7"/>
  <c r="R4" i="7"/>
  <c r="S4" i="7"/>
  <c r="T4" i="7"/>
  <c r="U4" i="7"/>
  <c r="V4" i="7"/>
  <c r="W4" i="7"/>
  <c r="X4" i="7"/>
  <c r="B5" i="7"/>
  <c r="D5" i="7"/>
  <c r="E5" i="7"/>
  <c r="F5" i="7"/>
  <c r="G5" i="7"/>
  <c r="H5" i="7"/>
  <c r="I5" i="7"/>
  <c r="J5" i="7"/>
  <c r="K5" i="7"/>
  <c r="L5" i="7"/>
  <c r="M5" i="7"/>
  <c r="N5" i="7"/>
  <c r="O5" i="7"/>
  <c r="P5" i="7"/>
  <c r="Q5" i="7"/>
  <c r="R5" i="7"/>
  <c r="S5" i="7"/>
  <c r="T5" i="7"/>
  <c r="U5" i="7"/>
  <c r="V5" i="7"/>
  <c r="W5" i="7"/>
  <c r="X5" i="7"/>
  <c r="Y5" i="7"/>
  <c r="Z5" i="7"/>
  <c r="AA5" i="7"/>
  <c r="AB5" i="7"/>
  <c r="AC5" i="7"/>
  <c r="AD5" i="7"/>
  <c r="AE5" i="7"/>
  <c r="D6" i="7"/>
  <c r="E6" i="7"/>
  <c r="F6" i="7"/>
  <c r="G6" i="7"/>
  <c r="H6" i="7"/>
  <c r="I6" i="7"/>
  <c r="J6" i="7"/>
  <c r="K6" i="7"/>
  <c r="L6" i="7"/>
  <c r="M6" i="7"/>
  <c r="N6" i="7"/>
  <c r="O6" i="7"/>
  <c r="P6" i="7"/>
  <c r="Q6" i="7"/>
  <c r="R6" i="7"/>
  <c r="S6" i="7"/>
  <c r="T6" i="7"/>
  <c r="U6" i="7"/>
  <c r="V6" i="7"/>
  <c r="W6" i="7"/>
  <c r="X6" i="7"/>
  <c r="Y6" i="7"/>
  <c r="Z6" i="7"/>
  <c r="AA6" i="7"/>
  <c r="AB6" i="7"/>
  <c r="AC6" i="7"/>
  <c r="AD6" i="7"/>
  <c r="AE6" i="7"/>
  <c r="B7" i="7"/>
  <c r="C7" i="7"/>
  <c r="D7" i="7"/>
  <c r="E7" i="7"/>
  <c r="F7" i="7"/>
  <c r="G7" i="7"/>
  <c r="H7" i="7"/>
  <c r="I7" i="7"/>
  <c r="J7" i="7"/>
  <c r="K7" i="7"/>
  <c r="L7" i="7"/>
  <c r="M7" i="7"/>
  <c r="N7" i="7"/>
  <c r="O7" i="7"/>
  <c r="P7" i="7"/>
  <c r="Q7" i="7"/>
  <c r="R7" i="7"/>
  <c r="S7" i="7"/>
  <c r="T7" i="7"/>
  <c r="U7" i="7"/>
  <c r="V7" i="7"/>
  <c r="W7" i="7"/>
  <c r="X7" i="7"/>
  <c r="Y7" i="7"/>
  <c r="Z7" i="7"/>
  <c r="AA7" i="7"/>
  <c r="AB7" i="7"/>
  <c r="AC7" i="7"/>
  <c r="AD7" i="7"/>
  <c r="AE7" i="7"/>
  <c r="D14" i="7"/>
  <c r="E14" i="7"/>
  <c r="F14" i="7"/>
  <c r="G14" i="7"/>
  <c r="D15" i="7"/>
  <c r="E15" i="7"/>
  <c r="F15" i="7"/>
  <c r="G15" i="7"/>
  <c r="B16" i="7"/>
  <c r="C16" i="7"/>
  <c r="D16" i="7"/>
  <c r="E16" i="7"/>
  <c r="F16" i="7"/>
  <c r="G16" i="7"/>
  <c r="D175" i="3"/>
  <c r="D208" i="3" s="1"/>
  <c r="E30" i="3"/>
  <c r="E32" i="3"/>
  <c r="F32" i="3" s="1" a="1"/>
  <c r="F32" i="3" s="1"/>
  <c r="E33" i="3"/>
  <c r="G33" i="3" s="1" a="1"/>
  <c r="G33" i="3" s="1"/>
  <c r="E34" i="3"/>
  <c r="E35" i="3"/>
  <c r="E36" i="3"/>
  <c r="H36" i="3" s="1" a="1"/>
  <c r="H36" i="3" s="1"/>
  <c r="E37" i="3"/>
  <c r="I37" i="3" s="1" a="1"/>
  <c r="I37" i="3" s="1"/>
  <c r="G37" i="3" a="1"/>
  <c r="G37" i="3" s="1"/>
  <c r="BB103" i="3" l="1"/>
  <c r="F36" i="3" a="1"/>
  <c r="F36" i="3" s="1"/>
  <c r="F35" i="3" a="1"/>
  <c r="F35" i="3" s="1"/>
  <c r="H34" i="3" a="1"/>
  <c r="H34" i="3" s="1"/>
  <c r="I33" i="3" a="1"/>
  <c r="I33" i="3" s="1"/>
  <c r="BE103" i="3"/>
  <c r="AY89" i="3" s="1"/>
  <c r="BC89" i="3" s="1"/>
  <c r="H37" i="3" a="1"/>
  <c r="H37" i="3" s="1"/>
  <c r="H33" i="3" a="1"/>
  <c r="H33" i="3" s="1"/>
  <c r="BD103" i="3"/>
  <c r="BC103" i="3"/>
  <c r="F37" i="3" a="1"/>
  <c r="F37" i="3" s="1"/>
  <c r="I35" i="3" a="1"/>
  <c r="I35" i="3" s="1"/>
  <c r="AQ21" i="12"/>
  <c r="AQ23" i="12"/>
  <c r="AR23" i="12" s="1"/>
  <c r="AQ24" i="12"/>
  <c r="AQ27" i="12"/>
  <c r="AQ13" i="12"/>
  <c r="AQ15" i="12"/>
  <c r="AR15" i="12" s="1"/>
  <c r="AQ16" i="12"/>
  <c r="AR16" i="12" s="1"/>
  <c r="AQ20" i="12"/>
  <c r="AQ22" i="12"/>
  <c r="AQ30" i="12"/>
  <c r="AQ14" i="12"/>
  <c r="AR14" i="12" s="1"/>
  <c r="AR26" i="12"/>
  <c r="AQ31" i="12"/>
  <c r="AR31" i="12" s="1"/>
  <c r="AQ32" i="12"/>
  <c r="AR32" i="12" s="1"/>
  <c r="AQ35" i="12"/>
  <c r="AQ37" i="12"/>
  <c r="AQ11" i="12"/>
  <c r="AR17" i="12"/>
  <c r="AR24" i="12"/>
  <c r="AQ29" i="12"/>
  <c r="AR22" i="12"/>
  <c r="AQ28" i="12"/>
  <c r="AQ36" i="12"/>
  <c r="AH18" i="12"/>
  <c r="AQ18" i="12" s="1"/>
  <c r="AR18" i="12" s="1"/>
  <c r="AH26" i="12"/>
  <c r="AQ26" i="12" s="1"/>
  <c r="AH34" i="12"/>
  <c r="AQ34" i="12" s="1"/>
  <c r="AR34" i="12" s="1"/>
  <c r="AH10" i="12"/>
  <c r="AQ10" i="12" s="1"/>
  <c r="AR10" i="12" s="1"/>
  <c r="AH9" i="12"/>
  <c r="AQ9" i="12" s="1"/>
  <c r="AR9" i="12" s="1"/>
  <c r="AH17" i="12"/>
  <c r="AQ17" i="12" s="1"/>
  <c r="AH25" i="12"/>
  <c r="AQ25" i="12" s="1"/>
  <c r="AR25" i="12" s="1"/>
  <c r="AC30" i="12"/>
  <c r="AR30" i="12" s="1"/>
  <c r="AH33" i="12"/>
  <c r="AQ33" i="12" s="1"/>
  <c r="AR33" i="12" s="1"/>
  <c r="AC13" i="12"/>
  <c r="AC21" i="12"/>
  <c r="AR21" i="12" s="1"/>
  <c r="AC29" i="12"/>
  <c r="AC37" i="12"/>
  <c r="AR37" i="12" s="1"/>
  <c r="AC20" i="12"/>
  <c r="AR20" i="12" s="1"/>
  <c r="AC28" i="12"/>
  <c r="AC36" i="12"/>
  <c r="AR36" i="12" s="1"/>
  <c r="AC12" i="12"/>
  <c r="AR12" i="12" s="1"/>
  <c r="AC11" i="12"/>
  <c r="AR11" i="12" s="1"/>
  <c r="AC19" i="12"/>
  <c r="AR19" i="12" s="1"/>
  <c r="AC27" i="12"/>
  <c r="AR27" i="12" s="1"/>
  <c r="AC35" i="12"/>
  <c r="AR35" i="12" s="1"/>
  <c r="H35" i="3" a="1"/>
  <c r="H35" i="3" s="1"/>
  <c r="F33" i="3" a="1"/>
  <c r="F33" i="3" s="1"/>
  <c r="I32" i="3" a="1"/>
  <c r="I32" i="3" s="1"/>
  <c r="I36" i="3" a="1"/>
  <c r="I36" i="3" s="1"/>
  <c r="G35" i="3" a="1"/>
  <c r="G35" i="3" s="1"/>
  <c r="G36" i="3" a="1"/>
  <c r="G36" i="3" s="1"/>
  <c r="G34" i="3" a="1"/>
  <c r="G34" i="3" s="1"/>
  <c r="H32" i="3" a="1"/>
  <c r="H32" i="3" s="1"/>
  <c r="F34" i="3" a="1"/>
  <c r="F34" i="3" s="1"/>
  <c r="G32" i="3" a="1"/>
  <c r="G32" i="3" s="1"/>
  <c r="I34" i="3" a="1"/>
  <c r="I34" i="3" s="1"/>
  <c r="AR13" i="12" l="1"/>
  <c r="AR29" i="12"/>
  <c r="AR28" i="12"/>
  <c r="C148" i="3" l="1"/>
  <c r="C181" i="3" s="1"/>
  <c r="C149" i="3"/>
  <c r="C182" i="3" s="1"/>
  <c r="C150" i="3"/>
  <c r="C183" i="3" s="1"/>
  <c r="C151" i="3"/>
  <c r="C184" i="3" s="1"/>
  <c r="C152" i="3"/>
  <c r="C185" i="3" s="1"/>
  <c r="C153" i="3"/>
  <c r="C186" i="3" s="1"/>
  <c r="C154" i="3"/>
  <c r="C187" i="3" s="1"/>
  <c r="C155" i="3"/>
  <c r="C188" i="3" s="1"/>
  <c r="C156" i="3"/>
  <c r="C189" i="3" s="1"/>
  <c r="C157" i="3"/>
  <c r="C190" i="3" s="1"/>
  <c r="C158" i="3"/>
  <c r="C191" i="3" s="1"/>
  <c r="C159" i="3"/>
  <c r="C192" i="3" s="1"/>
  <c r="C160" i="3"/>
  <c r="C193" i="3" s="1"/>
  <c r="C161" i="3"/>
  <c r="C194" i="3" s="1"/>
  <c r="C162" i="3"/>
  <c r="C195" i="3" s="1"/>
  <c r="C163" i="3"/>
  <c r="C196" i="3" s="1"/>
  <c r="C164" i="3"/>
  <c r="C197" i="3" s="1"/>
  <c r="C165" i="3"/>
  <c r="C198" i="3" s="1"/>
  <c r="C166" i="3"/>
  <c r="C199" i="3" s="1"/>
  <c r="C167" i="3"/>
  <c r="C200" i="3" s="1"/>
  <c r="C168" i="3"/>
  <c r="C201" i="3" s="1"/>
  <c r="C169" i="3"/>
  <c r="C202" i="3" s="1"/>
  <c r="C170" i="3"/>
  <c r="C203" i="3" s="1"/>
  <c r="C171" i="3"/>
  <c r="C204" i="3" s="1"/>
  <c r="C172" i="3"/>
  <c r="C205" i="3" s="1"/>
  <c r="C173" i="3"/>
  <c r="C206" i="3" s="1"/>
  <c r="C174" i="3"/>
  <c r="C207" i="3" s="1"/>
  <c r="C146" i="3"/>
  <c r="C179" i="3" s="1"/>
  <c r="C208" i="3" s="1"/>
  <c r="S433" i="3"/>
  <c r="S419" i="3"/>
  <c r="S405" i="3"/>
  <c r="S391" i="3"/>
  <c r="S377" i="3"/>
  <c r="S363" i="3"/>
  <c r="S349" i="3"/>
  <c r="S335" i="3"/>
  <c r="S321" i="3"/>
  <c r="S307" i="3"/>
  <c r="S293" i="3"/>
  <c r="S279" i="3"/>
  <c r="S265" i="3"/>
  <c r="S251" i="3"/>
  <c r="S237" i="3"/>
  <c r="S223" i="3"/>
  <c r="S209" i="3"/>
  <c r="S195" i="3"/>
  <c r="S181" i="3"/>
  <c r="S167" i="3"/>
  <c r="S153" i="3"/>
  <c r="S139" i="3"/>
  <c r="S125" i="3"/>
  <c r="S111" i="3"/>
  <c r="S97" i="3"/>
  <c r="S83" i="3"/>
  <c r="S69" i="3"/>
  <c r="S55" i="3"/>
  <c r="S41" i="3"/>
  <c r="N144" i="3"/>
  <c r="N432" i="3" l="1"/>
  <c r="N431" i="3"/>
  <c r="N430" i="3"/>
  <c r="N429" i="3"/>
  <c r="N428" i="3"/>
  <c r="N427" i="3"/>
  <c r="N426" i="3"/>
  <c r="N425" i="3"/>
  <c r="N424" i="3"/>
  <c r="N422" i="3"/>
  <c r="O427" i="3" s="1" a="1"/>
  <c r="O427" i="3" s="1"/>
  <c r="N418" i="3"/>
  <c r="N417" i="3"/>
  <c r="N416" i="3"/>
  <c r="N415" i="3"/>
  <c r="N414" i="3"/>
  <c r="N413" i="3"/>
  <c r="N412" i="3"/>
  <c r="N411" i="3"/>
  <c r="N410" i="3"/>
  <c r="N408" i="3"/>
  <c r="N404" i="3"/>
  <c r="N403" i="3"/>
  <c r="N402" i="3"/>
  <c r="N401" i="3"/>
  <c r="N400" i="3"/>
  <c r="N399" i="3"/>
  <c r="N398" i="3"/>
  <c r="R398" i="3" s="1" a="1"/>
  <c r="R398" i="3" s="1"/>
  <c r="N397" i="3"/>
  <c r="O397" i="3" s="1" a="1"/>
  <c r="O397" i="3" s="1"/>
  <c r="N396" i="3"/>
  <c r="N394" i="3"/>
  <c r="N390" i="3"/>
  <c r="N389" i="3"/>
  <c r="N388" i="3"/>
  <c r="N387" i="3"/>
  <c r="N386" i="3"/>
  <c r="R385" i="3" a="1"/>
  <c r="R385" i="3" s="1"/>
  <c r="N385" i="3"/>
  <c r="N384" i="3"/>
  <c r="N383" i="3"/>
  <c r="N382" i="3"/>
  <c r="N380" i="3"/>
  <c r="N376" i="3"/>
  <c r="N375" i="3"/>
  <c r="N374" i="3"/>
  <c r="N373" i="3"/>
  <c r="N372" i="3"/>
  <c r="N371" i="3"/>
  <c r="N370" i="3"/>
  <c r="N369" i="3"/>
  <c r="N368" i="3"/>
  <c r="N366" i="3"/>
  <c r="N362" i="3"/>
  <c r="N361" i="3"/>
  <c r="N360" i="3"/>
  <c r="N359" i="3"/>
  <c r="N358" i="3"/>
  <c r="N357" i="3"/>
  <c r="N356" i="3"/>
  <c r="N355" i="3"/>
  <c r="Q355" i="3" s="1" a="1"/>
  <c r="Q355" i="3" s="1"/>
  <c r="N354" i="3"/>
  <c r="N352" i="3"/>
  <c r="N348" i="3"/>
  <c r="N347" i="3"/>
  <c r="N346" i="3"/>
  <c r="N345" i="3"/>
  <c r="N344" i="3"/>
  <c r="N343" i="3"/>
  <c r="N342" i="3"/>
  <c r="N341" i="3"/>
  <c r="N340" i="3"/>
  <c r="N338" i="3"/>
  <c r="O347" i="3" s="1" a="1"/>
  <c r="O347" i="3" s="1"/>
  <c r="N334" i="3"/>
  <c r="N333" i="3"/>
  <c r="N332" i="3"/>
  <c r="N331" i="3"/>
  <c r="N330" i="3"/>
  <c r="N329" i="3"/>
  <c r="N328" i="3"/>
  <c r="N327" i="3"/>
  <c r="N326" i="3"/>
  <c r="N324" i="3"/>
  <c r="N320" i="3"/>
  <c r="N319" i="3"/>
  <c r="N318" i="3"/>
  <c r="N317" i="3"/>
  <c r="N316" i="3"/>
  <c r="N315" i="3"/>
  <c r="N314" i="3"/>
  <c r="N313" i="3"/>
  <c r="N312" i="3"/>
  <c r="N310" i="3"/>
  <c r="N306" i="3"/>
  <c r="N305" i="3"/>
  <c r="N304" i="3"/>
  <c r="N303" i="3"/>
  <c r="N302" i="3"/>
  <c r="N301" i="3"/>
  <c r="N300" i="3"/>
  <c r="N299" i="3"/>
  <c r="N298" i="3"/>
  <c r="N296" i="3"/>
  <c r="N292" i="3"/>
  <c r="N291" i="3"/>
  <c r="N290" i="3"/>
  <c r="N289" i="3"/>
  <c r="N288" i="3"/>
  <c r="N287" i="3"/>
  <c r="N286" i="3"/>
  <c r="N285" i="3"/>
  <c r="N284" i="3"/>
  <c r="N282" i="3"/>
  <c r="N278" i="3"/>
  <c r="N277" i="3"/>
  <c r="N276" i="3"/>
  <c r="N275" i="3"/>
  <c r="N274" i="3"/>
  <c r="N273" i="3"/>
  <c r="N272" i="3"/>
  <c r="N271" i="3"/>
  <c r="N270" i="3"/>
  <c r="N268" i="3"/>
  <c r="N264" i="3"/>
  <c r="N263" i="3"/>
  <c r="N262" i="3"/>
  <c r="N261" i="3"/>
  <c r="N260" i="3"/>
  <c r="N259" i="3"/>
  <c r="N258" i="3"/>
  <c r="N257" i="3"/>
  <c r="N256" i="3"/>
  <c r="N254" i="3"/>
  <c r="N250" i="3"/>
  <c r="N249" i="3"/>
  <c r="N248" i="3"/>
  <c r="N247" i="3"/>
  <c r="N246" i="3"/>
  <c r="R246" i="3" s="1" a="1"/>
  <c r="R246" i="3" s="1"/>
  <c r="N245" i="3"/>
  <c r="R245" i="3" s="1" a="1"/>
  <c r="R245" i="3" s="1"/>
  <c r="N244" i="3"/>
  <c r="O244" i="3" s="1" a="1"/>
  <c r="O244" i="3" s="1"/>
  <c r="N243" i="3"/>
  <c r="N242" i="3"/>
  <c r="Q242" i="3" s="1" a="1"/>
  <c r="Q242" i="3" s="1"/>
  <c r="N240" i="3"/>
  <c r="N236" i="3"/>
  <c r="N235" i="3"/>
  <c r="N234" i="3"/>
  <c r="N233" i="3"/>
  <c r="N232" i="3"/>
  <c r="N231" i="3"/>
  <c r="N230" i="3"/>
  <c r="N229" i="3"/>
  <c r="N228" i="3"/>
  <c r="N226" i="3"/>
  <c r="O235" i="3" s="1" a="1"/>
  <c r="O235" i="3" s="1"/>
  <c r="N222" i="3"/>
  <c r="N221" i="3"/>
  <c r="N220" i="3"/>
  <c r="N219" i="3"/>
  <c r="N218" i="3"/>
  <c r="N217" i="3"/>
  <c r="N216" i="3"/>
  <c r="N215" i="3"/>
  <c r="N214" i="3"/>
  <c r="N212" i="3"/>
  <c r="N208" i="3"/>
  <c r="N207" i="3"/>
  <c r="N206" i="3"/>
  <c r="N205" i="3"/>
  <c r="N204" i="3"/>
  <c r="N203" i="3"/>
  <c r="N202" i="3"/>
  <c r="N201" i="3"/>
  <c r="N200" i="3"/>
  <c r="N198" i="3"/>
  <c r="N194" i="3"/>
  <c r="N193" i="3"/>
  <c r="N192" i="3"/>
  <c r="N191" i="3"/>
  <c r="N190" i="3"/>
  <c r="N189" i="3"/>
  <c r="N188" i="3"/>
  <c r="N187" i="3"/>
  <c r="Q187" i="3" s="1" a="1"/>
  <c r="Q187" i="3" s="1"/>
  <c r="N186" i="3"/>
  <c r="N184" i="3"/>
  <c r="N180" i="3"/>
  <c r="N179" i="3"/>
  <c r="N178" i="3"/>
  <c r="N177" i="3"/>
  <c r="N176" i="3"/>
  <c r="N175" i="3"/>
  <c r="N174" i="3"/>
  <c r="N173" i="3"/>
  <c r="N172" i="3"/>
  <c r="N170" i="3"/>
  <c r="N166" i="3"/>
  <c r="N165" i="3"/>
  <c r="N164" i="3"/>
  <c r="N163" i="3"/>
  <c r="N162" i="3"/>
  <c r="N161" i="3"/>
  <c r="N160" i="3"/>
  <c r="N159" i="3"/>
  <c r="N158" i="3"/>
  <c r="N156" i="3"/>
  <c r="N152" i="3"/>
  <c r="N151" i="3"/>
  <c r="N150" i="3"/>
  <c r="N149" i="3"/>
  <c r="N148" i="3"/>
  <c r="N147" i="3"/>
  <c r="N146" i="3"/>
  <c r="N145" i="3"/>
  <c r="N142" i="3"/>
  <c r="N138" i="3"/>
  <c r="N137" i="3"/>
  <c r="N136" i="3"/>
  <c r="N135" i="3"/>
  <c r="N134" i="3"/>
  <c r="N133" i="3"/>
  <c r="N132" i="3"/>
  <c r="N131" i="3"/>
  <c r="N130" i="3"/>
  <c r="N128" i="3"/>
  <c r="N124" i="3"/>
  <c r="N123" i="3"/>
  <c r="N122" i="3"/>
  <c r="N121" i="3"/>
  <c r="N120" i="3"/>
  <c r="N119" i="3"/>
  <c r="N118" i="3"/>
  <c r="N117" i="3"/>
  <c r="N116" i="3"/>
  <c r="N114" i="3"/>
  <c r="N102" i="3"/>
  <c r="N110" i="3"/>
  <c r="N109" i="3"/>
  <c r="N108" i="3"/>
  <c r="N107" i="3"/>
  <c r="N106" i="3"/>
  <c r="N105" i="3"/>
  <c r="N104" i="3"/>
  <c r="N103" i="3"/>
  <c r="N100" i="3"/>
  <c r="N96" i="3"/>
  <c r="N95" i="3"/>
  <c r="N94" i="3"/>
  <c r="R94" i="3" s="1" a="1"/>
  <c r="R94" i="3" s="1"/>
  <c r="N93" i="3"/>
  <c r="N92" i="3"/>
  <c r="N91" i="3"/>
  <c r="N90" i="3"/>
  <c r="N89" i="3"/>
  <c r="Q89" i="3" s="1" a="1"/>
  <c r="Q89" i="3" s="1"/>
  <c r="N88" i="3"/>
  <c r="N86" i="3"/>
  <c r="N82" i="3"/>
  <c r="N81" i="3"/>
  <c r="N80" i="3"/>
  <c r="N79" i="3"/>
  <c r="N78" i="3"/>
  <c r="N77" i="3"/>
  <c r="N76" i="3"/>
  <c r="N75" i="3"/>
  <c r="N74" i="3"/>
  <c r="N72" i="3"/>
  <c r="Q81" i="3" s="1" a="1"/>
  <c r="Q81" i="3" s="1"/>
  <c r="N68" i="3"/>
  <c r="N67" i="3"/>
  <c r="N66" i="3"/>
  <c r="N65" i="3"/>
  <c r="N64" i="3"/>
  <c r="N63" i="3"/>
  <c r="N62" i="3"/>
  <c r="N61" i="3"/>
  <c r="N60" i="3"/>
  <c r="N58" i="3"/>
  <c r="N54" i="3"/>
  <c r="N53" i="3"/>
  <c r="N52" i="3"/>
  <c r="N51" i="3"/>
  <c r="N50" i="3"/>
  <c r="N49" i="3"/>
  <c r="N48" i="3"/>
  <c r="N47" i="3"/>
  <c r="N46" i="3"/>
  <c r="N44" i="3"/>
  <c r="N40" i="3"/>
  <c r="N39" i="3"/>
  <c r="N38" i="3"/>
  <c r="N37" i="3"/>
  <c r="R37" i="3" s="1" a="1"/>
  <c r="R37" i="3" s="1"/>
  <c r="N36" i="3"/>
  <c r="N35" i="3"/>
  <c r="N34" i="3"/>
  <c r="N33" i="3"/>
  <c r="N32" i="3"/>
  <c r="N30" i="3"/>
  <c r="R134" i="3" l="1" a="1"/>
  <c r="R134" i="3" s="1"/>
  <c r="R65" i="3" a="1"/>
  <c r="R65" i="3" s="1"/>
  <c r="Q67" i="3" a="1"/>
  <c r="Q67" i="3" s="1"/>
  <c r="R91" i="3" a="1"/>
  <c r="R91" i="3" s="1"/>
  <c r="R135" i="3" a="1"/>
  <c r="R135" i="3" s="1"/>
  <c r="P292" i="3" a="1"/>
  <c r="P292" i="3" s="1"/>
  <c r="Q304" i="3" a="1"/>
  <c r="Q304" i="3" s="1"/>
  <c r="R133" i="3" a="1"/>
  <c r="R133" i="3" s="1"/>
  <c r="Q80" i="3" a="1"/>
  <c r="Q80" i="3" s="1"/>
  <c r="Q136" i="3" a="1"/>
  <c r="Q136" i="3" s="1"/>
  <c r="Q320" i="3" a="1"/>
  <c r="Q320" i="3" s="1"/>
  <c r="P138" i="3" a="1"/>
  <c r="P138" i="3" s="1"/>
  <c r="R51" i="3" a="1"/>
  <c r="R51" i="3" s="1"/>
  <c r="R39" i="3" a="1"/>
  <c r="R39" i="3" s="1"/>
  <c r="Q390" i="3" a="1"/>
  <c r="Q390" i="3" s="1"/>
  <c r="O117" i="3" a="1"/>
  <c r="O117" i="3" s="1"/>
  <c r="P187" i="3" a="1"/>
  <c r="P187" i="3" s="1"/>
  <c r="R189" i="3" a="1"/>
  <c r="R189" i="3" s="1"/>
  <c r="P313" i="3" a="1"/>
  <c r="P313" i="3" s="1"/>
  <c r="Q68" i="3" a="1"/>
  <c r="Q68" i="3" s="1"/>
  <c r="P222" i="3" a="1"/>
  <c r="P222" i="3" s="1"/>
  <c r="P314" i="3" a="1"/>
  <c r="P314" i="3" s="1"/>
  <c r="P105" i="3" a="1"/>
  <c r="P105" i="3" s="1"/>
  <c r="P62" i="3" a="1"/>
  <c r="P62" i="3" s="1"/>
  <c r="R136" i="3" a="1"/>
  <c r="R136" i="3" s="1"/>
  <c r="R247" i="3" a="1"/>
  <c r="R247" i="3" s="1"/>
  <c r="O287" i="3" a="1"/>
  <c r="O287" i="3" s="1"/>
  <c r="P104" i="3" a="1"/>
  <c r="P104" i="3" s="1"/>
  <c r="Q63" i="3" a="1"/>
  <c r="Q63" i="3" s="1"/>
  <c r="R316" i="3" a="1"/>
  <c r="R316" i="3" s="1"/>
  <c r="P256" i="3" a="1"/>
  <c r="P256" i="3" s="1"/>
  <c r="Q312" i="3" a="1"/>
  <c r="Q312" i="3" s="1"/>
  <c r="Q186" i="3" a="1"/>
  <c r="Q186" i="3" s="1"/>
  <c r="Q52" i="3" a="1"/>
  <c r="Q52" i="3" s="1"/>
  <c r="P217" i="3" a="1"/>
  <c r="P217" i="3" s="1"/>
  <c r="Q192" i="3" a="1"/>
  <c r="Q192" i="3" s="1"/>
  <c r="P194" i="3" a="1"/>
  <c r="P194" i="3" s="1"/>
  <c r="P250" i="3" a="1"/>
  <c r="P250" i="3" s="1"/>
  <c r="P286" i="3" a="1"/>
  <c r="P286" i="3" s="1"/>
  <c r="Q318" i="3" a="1"/>
  <c r="Q318" i="3" s="1"/>
  <c r="O357" i="3" a="1"/>
  <c r="O357" i="3" s="1"/>
  <c r="O216" i="3" a="1"/>
  <c r="O216" i="3" s="1"/>
  <c r="Q222" i="3" a="1"/>
  <c r="Q222" i="3" s="1"/>
  <c r="R218" i="3" a="1"/>
  <c r="R218" i="3" s="1"/>
  <c r="R219" i="3" a="1"/>
  <c r="R219" i="3" s="1"/>
  <c r="O222" i="3" a="1"/>
  <c r="O222" i="3" s="1"/>
  <c r="Q165" i="3" a="1"/>
  <c r="Q165" i="3" s="1"/>
  <c r="P368" i="3" a="1"/>
  <c r="P368" i="3" s="1"/>
  <c r="Q376" i="3" a="1"/>
  <c r="Q376" i="3" s="1"/>
  <c r="Q410" i="3" a="1"/>
  <c r="Q410" i="3" s="1"/>
  <c r="Q207" i="3" a="1"/>
  <c r="Q207" i="3" s="1"/>
  <c r="Q39" i="3" a="1"/>
  <c r="Q39" i="3" s="1"/>
  <c r="Q159" i="3" a="1"/>
  <c r="Q159" i="3" s="1"/>
  <c r="Q200" i="3" a="1"/>
  <c r="Q200" i="3" s="1"/>
  <c r="Q369" i="3" a="1"/>
  <c r="Q369" i="3" s="1"/>
  <c r="Q201" i="3" a="1"/>
  <c r="Q201" i="3" s="1"/>
  <c r="Q220" i="3" a="1"/>
  <c r="Q220" i="3" s="1"/>
  <c r="Q271" i="3" a="1"/>
  <c r="Q271" i="3" s="1"/>
  <c r="Q303" i="3" a="1"/>
  <c r="Q303" i="3" s="1"/>
  <c r="P326" i="3" a="1"/>
  <c r="P326" i="3" s="1"/>
  <c r="P334" i="3" a="1"/>
  <c r="P334" i="3" s="1"/>
  <c r="R346" i="3" a="1"/>
  <c r="R346" i="3" s="1"/>
  <c r="R370" i="3" a="1"/>
  <c r="R370" i="3" s="1"/>
  <c r="R388" i="3" a="1"/>
  <c r="R388" i="3" s="1"/>
  <c r="R400" i="3" a="1"/>
  <c r="R400" i="3" s="1"/>
  <c r="P424" i="3" a="1"/>
  <c r="P424" i="3" s="1"/>
  <c r="R121" i="3" a="1"/>
  <c r="R121" i="3" s="1"/>
  <c r="Q333" i="3" a="1"/>
  <c r="Q333" i="3" s="1"/>
  <c r="Q32" i="3" a="1"/>
  <c r="Q32" i="3" s="1"/>
  <c r="R40" i="3" a="1"/>
  <c r="R40" i="3" s="1"/>
  <c r="O160" i="3" a="1"/>
  <c r="O160" i="3" s="1"/>
  <c r="Q172" i="3" a="1"/>
  <c r="Q172" i="3" s="1"/>
  <c r="Q33" i="3" a="1"/>
  <c r="Q33" i="3" s="1"/>
  <c r="O49" i="3" a="1"/>
  <c r="O49" i="3" s="1"/>
  <c r="O48" i="3" a="1"/>
  <c r="O48" i="3" s="1"/>
  <c r="O47" i="3" a="1"/>
  <c r="O47" i="3" s="1"/>
  <c r="O50" i="3" a="1"/>
  <c r="O50" i="3" s="1"/>
  <c r="Q95" i="3" a="1"/>
  <c r="Q95" i="3" s="1"/>
  <c r="P117" i="3" a="1"/>
  <c r="P117" i="3" s="1"/>
  <c r="R161" i="3" a="1"/>
  <c r="R161" i="3" s="1"/>
  <c r="R190" i="3" a="1"/>
  <c r="R190" i="3" s="1"/>
  <c r="P202" i="3" a="1"/>
  <c r="P202" i="3" s="1"/>
  <c r="P214" i="3" a="1"/>
  <c r="P214" i="3" s="1"/>
  <c r="R220" i="3" a="1"/>
  <c r="R220" i="3" s="1"/>
  <c r="P383" i="3" a="1"/>
  <c r="P383" i="3" s="1"/>
  <c r="R401" i="3" a="1"/>
  <c r="R401" i="3" s="1"/>
  <c r="Q413" i="3" a="1"/>
  <c r="Q413" i="3" s="1"/>
  <c r="Q375" i="3" a="1"/>
  <c r="Q375" i="3" s="1"/>
  <c r="Q122" i="3" a="1"/>
  <c r="Q122" i="3" s="1"/>
  <c r="Q166" i="3" a="1"/>
  <c r="Q166" i="3" s="1"/>
  <c r="O228" i="3" a="1"/>
  <c r="O228" i="3" s="1"/>
  <c r="R411" i="3" a="1"/>
  <c r="R411" i="3" s="1"/>
  <c r="P34" i="3" a="1"/>
  <c r="P34" i="3" s="1"/>
  <c r="P109" i="3" a="1"/>
  <c r="P109" i="3" s="1"/>
  <c r="O118" i="3" a="1"/>
  <c r="O118" i="3" s="1"/>
  <c r="P130" i="3" a="1"/>
  <c r="P130" i="3" s="1"/>
  <c r="Q137" i="3" a="1"/>
  <c r="Q137" i="3" s="1"/>
  <c r="P174" i="3" a="1"/>
  <c r="P174" i="3" s="1"/>
  <c r="O215" i="3" a="1"/>
  <c r="O215" i="3" s="1"/>
  <c r="P221" i="3" a="1"/>
  <c r="P221" i="3" s="1"/>
  <c r="P249" i="3" a="1"/>
  <c r="P249" i="3" s="1"/>
  <c r="Q305" i="3" a="1"/>
  <c r="Q305" i="3" s="1"/>
  <c r="R317" i="3" a="1"/>
  <c r="R317" i="3" s="1"/>
  <c r="Q340" i="3" a="1"/>
  <c r="Q340" i="3" s="1"/>
  <c r="R372" i="3" a="1"/>
  <c r="R372" i="3" s="1"/>
  <c r="Q402" i="3" a="1"/>
  <c r="Q402" i="3" s="1"/>
  <c r="P110" i="3" a="1"/>
  <c r="P110" i="3" s="1"/>
  <c r="O119" i="3" a="1"/>
  <c r="O119" i="3" s="1"/>
  <c r="R373" i="3" a="1"/>
  <c r="R373" i="3" s="1"/>
  <c r="Q403" i="3" a="1"/>
  <c r="Q403" i="3" s="1"/>
  <c r="R417" i="3" a="1"/>
  <c r="R417" i="3" s="1"/>
  <c r="Q38" i="3" a="1"/>
  <c r="Q38" i="3" s="1"/>
  <c r="O123" i="3" a="1"/>
  <c r="O123" i="3" s="1"/>
  <c r="Q179" i="3" a="1"/>
  <c r="Q179" i="3" s="1"/>
  <c r="R35" i="3" a="1"/>
  <c r="R35" i="3" s="1"/>
  <c r="R175" i="3" a="1"/>
  <c r="R175" i="3" s="1"/>
  <c r="O204" i="3" a="1"/>
  <c r="O204" i="3" s="1"/>
  <c r="P36" i="3" a="1"/>
  <c r="P36" i="3" s="1"/>
  <c r="P60" i="3" a="1"/>
  <c r="P60" i="3" s="1"/>
  <c r="R90" i="3" a="1"/>
  <c r="R90" i="3" s="1"/>
  <c r="O103" i="3" a="1"/>
  <c r="O103" i="3" s="1"/>
  <c r="R132" i="3" a="1"/>
  <c r="R132" i="3" s="1"/>
  <c r="O147" i="3" a="1"/>
  <c r="O147" i="3" s="1"/>
  <c r="O144" i="3" a="1"/>
  <c r="O144" i="3" s="1"/>
  <c r="Q144" i="3" a="1"/>
  <c r="Q144" i="3" s="1"/>
  <c r="P144" i="3" a="1"/>
  <c r="P144" i="3" s="1"/>
  <c r="R144" i="3" a="1"/>
  <c r="R144" i="3" s="1"/>
  <c r="Q164" i="3" a="1"/>
  <c r="Q164" i="3" s="1"/>
  <c r="O176" i="3" a="1"/>
  <c r="O176" i="3" s="1"/>
  <c r="O187" i="3" a="1"/>
  <c r="O187" i="3" s="1"/>
  <c r="P193" i="3" a="1"/>
  <c r="P193" i="3" s="1"/>
  <c r="R217" i="3" a="1"/>
  <c r="R217" i="3" s="1"/>
  <c r="O243" i="3" a="1"/>
  <c r="O243" i="3" s="1"/>
  <c r="R275" i="3" a="1"/>
  <c r="R275" i="3" s="1"/>
  <c r="Q319" i="3" a="1"/>
  <c r="Q319" i="3" s="1"/>
  <c r="R330" i="3" a="1"/>
  <c r="R330" i="3" s="1"/>
  <c r="Q342" i="3" a="1"/>
  <c r="Q342" i="3" s="1"/>
  <c r="Q374" i="3" a="1"/>
  <c r="Q374" i="3" s="1"/>
  <c r="P385" i="3" a="1"/>
  <c r="P385" i="3" s="1"/>
  <c r="P404" i="3" a="1"/>
  <c r="P404" i="3" s="1"/>
  <c r="O428" i="3" a="1"/>
  <c r="O428" i="3" s="1"/>
  <c r="P215" i="3" a="1"/>
  <c r="P215" i="3" s="1"/>
  <c r="R221" i="3" a="1"/>
  <c r="R221" i="3" s="1"/>
  <c r="O272" i="3" a="1"/>
  <c r="O272" i="3" s="1"/>
  <c r="O312" i="3" a="1"/>
  <c r="O312" i="3" s="1"/>
  <c r="Q215" i="3" a="1"/>
  <c r="Q215" i="3" s="1"/>
  <c r="O218" i="3" a="1"/>
  <c r="O218" i="3" s="1"/>
  <c r="O371" i="3" a="1"/>
  <c r="O371" i="3" s="1"/>
  <c r="R374" i="3" a="1"/>
  <c r="R374" i="3" s="1"/>
  <c r="O221" i="3" a="1"/>
  <c r="O221" i="3" s="1"/>
  <c r="P216" i="3" a="1"/>
  <c r="P216" i="3" s="1"/>
  <c r="O242" i="3" a="1"/>
  <c r="O242" i="3" s="1"/>
  <c r="O329" i="3" a="1"/>
  <c r="O329" i="3" s="1"/>
  <c r="O412" i="3" a="1"/>
  <c r="O412" i="3" s="1"/>
  <c r="R216" i="3" a="1"/>
  <c r="R216" i="3" s="1"/>
  <c r="C175" i="3"/>
  <c r="Q173" i="3" a="1"/>
  <c r="Q173" i="3" s="1"/>
  <c r="O214" i="3" a="1"/>
  <c r="O214" i="3" s="1"/>
  <c r="R187" i="3" a="1"/>
  <c r="R187" i="3" s="1"/>
  <c r="O203" i="3" a="1"/>
  <c r="O203" i="3" s="1"/>
  <c r="Q214" i="3" a="1"/>
  <c r="Q214" i="3" s="1"/>
  <c r="O217" i="3" a="1"/>
  <c r="O217" i="3" s="1"/>
  <c r="Q221" i="3" a="1"/>
  <c r="Q221" i="3" s="1"/>
  <c r="P243" i="3" a="1"/>
  <c r="P243" i="3" s="1"/>
  <c r="O259" i="3" a="1"/>
  <c r="O259" i="3" s="1"/>
  <c r="O315" i="3" a="1"/>
  <c r="O315" i="3" s="1"/>
  <c r="O383" i="3" a="1"/>
  <c r="O383" i="3" s="1"/>
  <c r="R386" i="3" a="1"/>
  <c r="R386" i="3" s="1"/>
  <c r="Q383" i="3" a="1"/>
  <c r="Q383" i="3" s="1"/>
  <c r="O386" i="3" a="1"/>
  <c r="O386" i="3" s="1"/>
  <c r="O384" i="3" a="1"/>
  <c r="O384" i="3" s="1"/>
  <c r="R387" i="3" a="1"/>
  <c r="R387" i="3" s="1"/>
  <c r="P390" i="3" a="1"/>
  <c r="P390" i="3" s="1"/>
  <c r="P382" i="3" a="1"/>
  <c r="P382" i="3" s="1"/>
  <c r="R383" i="3" a="1"/>
  <c r="R383" i="3" s="1"/>
  <c r="P384" i="3" a="1"/>
  <c r="P384" i="3" s="1"/>
  <c r="Q388" i="3" a="1"/>
  <c r="Q388" i="3" s="1"/>
  <c r="Q385" i="3" a="1"/>
  <c r="Q385" i="3" s="1"/>
  <c r="Q382" i="3" a="1"/>
  <c r="Q382" i="3" s="1"/>
  <c r="O385" i="3" a="1"/>
  <c r="O385" i="3" s="1"/>
  <c r="O389" i="3" a="1"/>
  <c r="O389" i="3" s="1"/>
  <c r="P389" i="3" a="1"/>
  <c r="P389" i="3" s="1"/>
  <c r="Q389" i="3" a="1"/>
  <c r="Q389" i="3" s="1"/>
  <c r="R389" i="3" a="1"/>
  <c r="R389" i="3" s="1"/>
  <c r="P398" i="3" a="1"/>
  <c r="P398" i="3" s="1"/>
  <c r="O398" i="3" a="1"/>
  <c r="O398" i="3" s="1"/>
  <c r="R399" i="3" a="1"/>
  <c r="R399" i="3" s="1"/>
  <c r="P396" i="3" a="1"/>
  <c r="P396" i="3" s="1"/>
  <c r="O399" i="3" a="1"/>
  <c r="O399" i="3" s="1"/>
  <c r="R402" i="3" a="1"/>
  <c r="R402" i="3" s="1"/>
  <c r="P403" i="3" a="1"/>
  <c r="P403" i="3" s="1"/>
  <c r="Q396" i="3" a="1"/>
  <c r="Q396" i="3" s="1"/>
  <c r="P399" i="3" a="1"/>
  <c r="P399" i="3" s="1"/>
  <c r="R403" i="3" a="1"/>
  <c r="R403" i="3" s="1"/>
  <c r="P397" i="3" a="1"/>
  <c r="P397" i="3" s="1"/>
  <c r="O400" i="3" a="1"/>
  <c r="O400" i="3" s="1"/>
  <c r="Q404" i="3" a="1"/>
  <c r="Q404" i="3" s="1"/>
  <c r="Q397" i="3" a="1"/>
  <c r="Q397" i="3" s="1"/>
  <c r="P411" i="3" a="1"/>
  <c r="P411" i="3" s="1"/>
  <c r="P413" i="3" a="1"/>
  <c r="P413" i="3" s="1"/>
  <c r="O417" i="3" a="1"/>
  <c r="O417" i="3" s="1"/>
  <c r="Q411" i="3" a="1"/>
  <c r="Q411" i="3" s="1"/>
  <c r="Q417" i="3" a="1"/>
  <c r="Q417" i="3" s="1"/>
  <c r="R414" i="3" a="1"/>
  <c r="R414" i="3" s="1"/>
  <c r="R412" i="3" a="1"/>
  <c r="R412" i="3" s="1"/>
  <c r="O414" i="3" a="1"/>
  <c r="O414" i="3" s="1"/>
  <c r="P412" i="3" a="1"/>
  <c r="P412" i="3" s="1"/>
  <c r="R415" i="3" a="1"/>
  <c r="R415" i="3" s="1"/>
  <c r="P418" i="3" a="1"/>
  <c r="P418" i="3" s="1"/>
  <c r="R413" i="3" a="1"/>
  <c r="R413" i="3" s="1"/>
  <c r="Q416" i="3" a="1"/>
  <c r="Q416" i="3" s="1"/>
  <c r="Q418" i="3" a="1"/>
  <c r="Q418" i="3" s="1"/>
  <c r="O413" i="3" a="1"/>
  <c r="O413" i="3" s="1"/>
  <c r="R416" i="3" a="1"/>
  <c r="R416" i="3" s="1"/>
  <c r="P410" i="3" a="1"/>
  <c r="P410" i="3" s="1"/>
  <c r="O411" i="3" a="1"/>
  <c r="O411" i="3" s="1"/>
  <c r="P417" i="3" a="1"/>
  <c r="P417" i="3" s="1"/>
  <c r="Q424" i="3" a="1"/>
  <c r="Q424" i="3" s="1"/>
  <c r="P425" i="3" a="1"/>
  <c r="P425" i="3" s="1"/>
  <c r="R429" i="3" a="1"/>
  <c r="R429" i="3" s="1"/>
  <c r="Q425" i="3" a="1"/>
  <c r="Q425" i="3" s="1"/>
  <c r="Q430" i="3" a="1"/>
  <c r="Q430" i="3" s="1"/>
  <c r="R430" i="3" a="1"/>
  <c r="R430" i="3" s="1"/>
  <c r="P426" i="3" a="1"/>
  <c r="P426" i="3" s="1"/>
  <c r="Q431" i="3" a="1"/>
  <c r="Q431" i="3" s="1"/>
  <c r="R427" i="3" a="1"/>
  <c r="R427" i="3" s="1"/>
  <c r="R431" i="3" a="1"/>
  <c r="R431" i="3" s="1"/>
  <c r="P427" i="3" a="1"/>
  <c r="P427" i="3" s="1"/>
  <c r="P432" i="3" a="1"/>
  <c r="P432" i="3" s="1"/>
  <c r="O424" i="3" a="1"/>
  <c r="O424" i="3" s="1"/>
  <c r="R428" i="3" a="1"/>
  <c r="R428" i="3" s="1"/>
  <c r="Q432" i="3" a="1"/>
  <c r="Q432" i="3" s="1"/>
  <c r="O429" i="3" a="1"/>
  <c r="O429" i="3" s="1"/>
  <c r="R424" i="3" a="1"/>
  <c r="R424" i="3" s="1"/>
  <c r="Q426" i="3" a="1"/>
  <c r="Q426" i="3" s="1"/>
  <c r="P428" i="3" a="1"/>
  <c r="P428" i="3" s="1"/>
  <c r="O430" i="3" a="1"/>
  <c r="O430" i="3" s="1"/>
  <c r="R432" i="3" a="1"/>
  <c r="R432" i="3" s="1"/>
  <c r="R425" i="3" a="1"/>
  <c r="R425" i="3" s="1"/>
  <c r="Q427" i="3" a="1"/>
  <c r="Q427" i="3" s="1"/>
  <c r="P429" i="3" a="1"/>
  <c r="P429" i="3" s="1"/>
  <c r="O431" i="3" a="1"/>
  <c r="O431" i="3" s="1"/>
  <c r="R426" i="3" a="1"/>
  <c r="R426" i="3" s="1"/>
  <c r="Q428" i="3" a="1"/>
  <c r="Q428" i="3" s="1"/>
  <c r="P430" i="3" a="1"/>
  <c r="P430" i="3" s="1"/>
  <c r="O432" i="3" a="1"/>
  <c r="O432" i="3" s="1"/>
  <c r="O425" i="3" a="1"/>
  <c r="O425" i="3" s="1"/>
  <c r="Q429" i="3" a="1"/>
  <c r="Q429" i="3" s="1"/>
  <c r="P431" i="3" a="1"/>
  <c r="P431" i="3" s="1"/>
  <c r="O426" i="3" a="1"/>
  <c r="O426" i="3" s="1"/>
  <c r="R410" i="3" a="1"/>
  <c r="R410" i="3" s="1"/>
  <c r="Q412" i="3" a="1"/>
  <c r="Q412" i="3" s="1"/>
  <c r="P414" i="3" a="1"/>
  <c r="P414" i="3" s="1"/>
  <c r="O416" i="3" a="1"/>
  <c r="O416" i="3" s="1"/>
  <c r="R418" i="3" a="1"/>
  <c r="R418" i="3" s="1"/>
  <c r="O415" i="3" a="1"/>
  <c r="O415" i="3" s="1"/>
  <c r="O410" i="3" a="1"/>
  <c r="O410" i="3" s="1"/>
  <c r="Q414" i="3" a="1"/>
  <c r="Q414" i="3" s="1"/>
  <c r="P416" i="3" a="1"/>
  <c r="P416" i="3" s="1"/>
  <c r="O418" i="3" a="1"/>
  <c r="O418" i="3" s="1"/>
  <c r="Q415" i="3" a="1"/>
  <c r="Q415" i="3" s="1"/>
  <c r="P415" i="3" a="1"/>
  <c r="P415" i="3" s="1"/>
  <c r="R396" i="3" a="1"/>
  <c r="R396" i="3" s="1"/>
  <c r="Q398" i="3" a="1"/>
  <c r="Q398" i="3" s="1"/>
  <c r="P400" i="3" a="1"/>
  <c r="P400" i="3" s="1"/>
  <c r="O402" i="3" a="1"/>
  <c r="O402" i="3" s="1"/>
  <c r="R404" i="3" a="1"/>
  <c r="R404" i="3" s="1"/>
  <c r="R397" i="3" a="1"/>
  <c r="R397" i="3" s="1"/>
  <c r="Q399" i="3" a="1"/>
  <c r="Q399" i="3" s="1"/>
  <c r="P401" i="3" a="1"/>
  <c r="P401" i="3" s="1"/>
  <c r="O403" i="3" a="1"/>
  <c r="O403" i="3" s="1"/>
  <c r="O396" i="3" a="1"/>
  <c r="O396" i="3" s="1"/>
  <c r="Q400" i="3" a="1"/>
  <c r="Q400" i="3" s="1"/>
  <c r="P402" i="3" a="1"/>
  <c r="P402" i="3" s="1"/>
  <c r="O404" i="3" a="1"/>
  <c r="O404" i="3" s="1"/>
  <c r="Q401" i="3" a="1"/>
  <c r="Q401" i="3" s="1"/>
  <c r="O401" i="3" a="1"/>
  <c r="O401" i="3" s="1"/>
  <c r="O387" i="3" a="1"/>
  <c r="O387" i="3" s="1"/>
  <c r="R382" i="3" a="1"/>
  <c r="R382" i="3" s="1"/>
  <c r="Q384" i="3" a="1"/>
  <c r="Q384" i="3" s="1"/>
  <c r="P386" i="3" a="1"/>
  <c r="P386" i="3" s="1"/>
  <c r="O388" i="3" a="1"/>
  <c r="O388" i="3" s="1"/>
  <c r="R390" i="3" a="1"/>
  <c r="R390" i="3" s="1"/>
  <c r="P387" i="3" a="1"/>
  <c r="P387" i="3" s="1"/>
  <c r="O382" i="3" a="1"/>
  <c r="O382" i="3" s="1"/>
  <c r="R384" i="3" a="1"/>
  <c r="R384" i="3" s="1"/>
  <c r="Q386" i="3" a="1"/>
  <c r="Q386" i="3" s="1"/>
  <c r="P388" i="3" a="1"/>
  <c r="P388" i="3" s="1"/>
  <c r="O390" i="3" a="1"/>
  <c r="O390" i="3" s="1"/>
  <c r="Q387" i="3" a="1"/>
  <c r="Q387" i="3" s="1"/>
  <c r="Q368" i="3" a="1"/>
  <c r="Q368" i="3" s="1"/>
  <c r="O372" i="3" a="1"/>
  <c r="O372" i="3" s="1"/>
  <c r="P370" i="3" a="1"/>
  <c r="P370" i="3" s="1"/>
  <c r="R371" i="3" a="1"/>
  <c r="R371" i="3" s="1"/>
  <c r="R375" i="3" a="1"/>
  <c r="R375" i="3" s="1"/>
  <c r="P371" i="3" a="1"/>
  <c r="P371" i="3" s="1"/>
  <c r="P376" i="3" a="1"/>
  <c r="P376" i="3" s="1"/>
  <c r="P354" i="3" a="1"/>
  <c r="P354" i="3" s="1"/>
  <c r="Q360" i="3" a="1"/>
  <c r="Q360" i="3" s="1"/>
  <c r="R356" i="3" a="1"/>
  <c r="R356" i="3" s="1"/>
  <c r="R360" i="3" a="1"/>
  <c r="R360" i="3" s="1"/>
  <c r="P356" i="3" a="1"/>
  <c r="P356" i="3" s="1"/>
  <c r="Q361" i="3" a="1"/>
  <c r="Q361" i="3" s="1"/>
  <c r="R357" i="3" a="1"/>
  <c r="R357" i="3" s="1"/>
  <c r="R361" i="3" a="1"/>
  <c r="R361" i="3" s="1"/>
  <c r="P357" i="3" a="1"/>
  <c r="P357" i="3" s="1"/>
  <c r="P362" i="3" a="1"/>
  <c r="P362" i="3" s="1"/>
  <c r="R358" i="3" a="1"/>
  <c r="R358" i="3" s="1"/>
  <c r="Q362" i="3" a="1"/>
  <c r="Q362" i="3" s="1"/>
  <c r="Q354" i="3" a="1"/>
  <c r="Q354" i="3" s="1"/>
  <c r="O358" i="3" a="1"/>
  <c r="O358" i="3" s="1"/>
  <c r="R359" i="3" a="1"/>
  <c r="R359" i="3" s="1"/>
  <c r="P342" i="3" a="1"/>
  <c r="P342" i="3" s="1"/>
  <c r="O340" i="3" a="1"/>
  <c r="O340" i="3" s="1"/>
  <c r="O343" i="3" a="1"/>
  <c r="O343" i="3" s="1"/>
  <c r="Q346" i="3" a="1"/>
  <c r="Q346" i="3" s="1"/>
  <c r="R348" i="3" a="1"/>
  <c r="R348" i="3" s="1"/>
  <c r="P340" i="3" a="1"/>
  <c r="P340" i="3" s="1"/>
  <c r="R345" i="3" a="1"/>
  <c r="R345" i="3" s="1"/>
  <c r="P344" i="3" a="1"/>
  <c r="P344" i="3" s="1"/>
  <c r="O348" i="3" a="1"/>
  <c r="O348" i="3" s="1"/>
  <c r="O344" i="3" a="1"/>
  <c r="O344" i="3" s="1"/>
  <c r="P348" i="3" a="1"/>
  <c r="P348" i="3" s="1"/>
  <c r="O342" i="3" a="1"/>
  <c r="O342" i="3" s="1"/>
  <c r="P341" i="3" a="1"/>
  <c r="P341" i="3" s="1"/>
  <c r="Q344" i="3" a="1"/>
  <c r="Q344" i="3" s="1"/>
  <c r="P347" i="3" a="1"/>
  <c r="P347" i="3" s="1"/>
  <c r="Q348" i="3" a="1"/>
  <c r="Q348" i="3" s="1"/>
  <c r="R344" i="3" a="1"/>
  <c r="R344" i="3" s="1"/>
  <c r="Q347" i="3" a="1"/>
  <c r="Q347" i="3" s="1"/>
  <c r="O346" i="3" a="1"/>
  <c r="O346" i="3" s="1"/>
  <c r="R340" i="3" a="1"/>
  <c r="R340" i="3" s="1"/>
  <c r="R342" i="3" a="1"/>
  <c r="R342" i="3" s="1"/>
  <c r="P346" i="3" a="1"/>
  <c r="P346" i="3" s="1"/>
  <c r="R347" i="3" a="1"/>
  <c r="R347" i="3" s="1"/>
  <c r="R329" i="3" a="1"/>
  <c r="R329" i="3" s="1"/>
  <c r="R331" i="3" a="1"/>
  <c r="R331" i="3" s="1"/>
  <c r="Q332" i="3" a="1"/>
  <c r="Q332" i="3" s="1"/>
  <c r="Q326" i="3" a="1"/>
  <c r="Q326" i="3" s="1"/>
  <c r="R328" i="3" a="1"/>
  <c r="R328" i="3" s="1"/>
  <c r="Q313" i="3" a="1"/>
  <c r="Q313" i="3" s="1"/>
  <c r="R315" i="3" a="1"/>
  <c r="R315" i="3" s="1"/>
  <c r="R319" i="3" a="1"/>
  <c r="R319" i="3" s="1"/>
  <c r="P312" i="3" a="1"/>
  <c r="P312" i="3" s="1"/>
  <c r="P315" i="3" a="1"/>
  <c r="P315" i="3" s="1"/>
  <c r="P320" i="3" a="1"/>
  <c r="P320" i="3" s="1"/>
  <c r="O316" i="3" a="1"/>
  <c r="O316" i="3" s="1"/>
  <c r="R318" i="3" a="1"/>
  <c r="R318" i="3" s="1"/>
  <c r="R303" i="3" a="1"/>
  <c r="R303" i="3" s="1"/>
  <c r="P298" i="3" a="1"/>
  <c r="P298" i="3" s="1"/>
  <c r="O299" i="3" a="1"/>
  <c r="O299" i="3" s="1"/>
  <c r="R301" i="3" a="1"/>
  <c r="R301" i="3" s="1"/>
  <c r="R302" i="3" a="1"/>
  <c r="R302" i="3" s="1"/>
  <c r="P306" i="3" a="1"/>
  <c r="P306" i="3" s="1"/>
  <c r="R288" i="3" a="1"/>
  <c r="R288" i="3" s="1"/>
  <c r="O288" i="3" a="1"/>
  <c r="O288" i="3" s="1"/>
  <c r="R289" i="3" a="1"/>
  <c r="R289" i="3" s="1"/>
  <c r="Q290" i="3" a="1"/>
  <c r="Q290" i="3" s="1"/>
  <c r="P284" i="3" a="1"/>
  <c r="P284" i="3" s="1"/>
  <c r="Q284" i="3" a="1"/>
  <c r="Q284" i="3" s="1"/>
  <c r="O285" i="3" a="1"/>
  <c r="O285" i="3" s="1"/>
  <c r="Q291" i="3" a="1"/>
  <c r="Q291" i="3" s="1"/>
  <c r="R287" i="3" a="1"/>
  <c r="R287" i="3" s="1"/>
  <c r="Q278" i="3" a="1"/>
  <c r="Q278" i="3" s="1"/>
  <c r="Q275" i="3" a="1"/>
  <c r="Q275" i="3" s="1"/>
  <c r="R272" i="3" a="1"/>
  <c r="R272" i="3" s="1"/>
  <c r="Q276" i="3" a="1"/>
  <c r="Q276" i="3" s="1"/>
  <c r="P271" i="3" a="1"/>
  <c r="P271" i="3" s="1"/>
  <c r="P272" i="3" a="1"/>
  <c r="P272" i="3" s="1"/>
  <c r="R276" i="3" a="1"/>
  <c r="R276" i="3" s="1"/>
  <c r="P277" i="3" a="1"/>
  <c r="P277" i="3" s="1"/>
  <c r="R273" i="3" a="1"/>
  <c r="R273" i="3" s="1"/>
  <c r="P270" i="3" a="1"/>
  <c r="P270" i="3" s="1"/>
  <c r="O273" i="3" a="1"/>
  <c r="O273" i="3" s="1"/>
  <c r="Q277" i="3" a="1"/>
  <c r="Q277" i="3" s="1"/>
  <c r="Q270" i="3" a="1"/>
  <c r="Q270" i="3" s="1"/>
  <c r="R277" i="3" a="1"/>
  <c r="R277" i="3" s="1"/>
  <c r="P273" i="3" a="1"/>
  <c r="P273" i="3" s="1"/>
  <c r="R274" i="3" a="1"/>
  <c r="R274" i="3" s="1"/>
  <c r="P278" i="3" a="1"/>
  <c r="P278" i="3" s="1"/>
  <c r="P258" i="3" a="1"/>
  <c r="P258" i="3" s="1"/>
  <c r="Q263" i="3" a="1"/>
  <c r="Q263" i="3" s="1"/>
  <c r="R263" i="3" a="1"/>
  <c r="R263" i="3" s="1"/>
  <c r="P259" i="3" a="1"/>
  <c r="P259" i="3" s="1"/>
  <c r="P264" i="3" a="1"/>
  <c r="P264" i="3" s="1"/>
  <c r="Q256" i="3" a="1"/>
  <c r="Q256" i="3" s="1"/>
  <c r="R260" i="3" a="1"/>
  <c r="R260" i="3" s="1"/>
  <c r="Q264" i="3" a="1"/>
  <c r="Q264" i="3" s="1"/>
  <c r="P257" i="3" a="1"/>
  <c r="P257" i="3" s="1"/>
  <c r="O260" i="3" a="1"/>
  <c r="O260" i="3" s="1"/>
  <c r="O257" i="3" a="1"/>
  <c r="O257" i="3" s="1"/>
  <c r="R261" i="3" a="1"/>
  <c r="R261" i="3" s="1"/>
  <c r="Q257" i="3" a="1"/>
  <c r="Q257" i="3" s="1"/>
  <c r="Q262" i="3" a="1"/>
  <c r="Q262" i="3" s="1"/>
  <c r="O258" i="3" a="1"/>
  <c r="O258" i="3" s="1"/>
  <c r="R262" i="3" a="1"/>
  <c r="R262" i="3" s="1"/>
  <c r="O249" i="3" a="1"/>
  <c r="O249" i="3" s="1"/>
  <c r="P244" i="3" a="1"/>
  <c r="P244" i="3" s="1"/>
  <c r="Q248" i="3" a="1"/>
  <c r="Q248" i="3" s="1"/>
  <c r="Q250" i="3" a="1"/>
  <c r="Q250" i="3" s="1"/>
  <c r="Q243" i="3" a="1"/>
  <c r="Q243" i="3" s="1"/>
  <c r="O246" i="3" a="1"/>
  <c r="O246" i="3" s="1"/>
  <c r="P242" i="3" a="1"/>
  <c r="P242" i="3" s="1"/>
  <c r="R244" i="3" a="1"/>
  <c r="R244" i="3" s="1"/>
  <c r="R248" i="3" a="1"/>
  <c r="R248" i="3" s="1"/>
  <c r="O245" i="3" a="1"/>
  <c r="O245" i="3" s="1"/>
  <c r="Q249" i="3" a="1"/>
  <c r="Q249" i="3" s="1"/>
  <c r="P245" i="3" a="1"/>
  <c r="P245" i="3" s="1"/>
  <c r="R249" i="3" a="1"/>
  <c r="R249" i="3" s="1"/>
  <c r="O250" i="3" a="1"/>
  <c r="O250" i="3" s="1"/>
  <c r="R235" i="3" a="1"/>
  <c r="R235" i="3" s="1"/>
  <c r="R231" i="3" a="1"/>
  <c r="R231" i="3" s="1"/>
  <c r="O229" i="3" a="1"/>
  <c r="O229" i="3" s="1"/>
  <c r="P231" i="3" a="1"/>
  <c r="P231" i="3" s="1"/>
  <c r="P229" i="3" a="1"/>
  <c r="P229" i="3" s="1"/>
  <c r="R232" i="3" a="1"/>
  <c r="R232" i="3" s="1"/>
  <c r="Q229" i="3" a="1"/>
  <c r="Q229" i="3" s="1"/>
  <c r="O232" i="3" a="1"/>
  <c r="O232" i="3" s="1"/>
  <c r="P236" i="3" a="1"/>
  <c r="P236" i="3" s="1"/>
  <c r="P230" i="3" a="1"/>
  <c r="P230" i="3" s="1"/>
  <c r="O230" i="3" a="1"/>
  <c r="O230" i="3" s="1"/>
  <c r="R233" i="3" a="1"/>
  <c r="R233" i="3" s="1"/>
  <c r="O236" i="3" a="1"/>
  <c r="O236" i="3" s="1"/>
  <c r="Q234" i="3" a="1"/>
  <c r="Q234" i="3" s="1"/>
  <c r="Q236" i="3" a="1"/>
  <c r="Q236" i="3" s="1"/>
  <c r="P228" i="3" a="1"/>
  <c r="P228" i="3" s="1"/>
  <c r="R230" i="3" a="1"/>
  <c r="R230" i="3" s="1"/>
  <c r="R234" i="3" a="1"/>
  <c r="R234" i="3" s="1"/>
  <c r="P235" i="3" a="1"/>
  <c r="P235" i="3" s="1"/>
  <c r="Q228" i="3" a="1"/>
  <c r="Q228" i="3" s="1"/>
  <c r="O231" i="3" a="1"/>
  <c r="O231" i="3" s="1"/>
  <c r="Q235" i="3" a="1"/>
  <c r="Q235" i="3" s="1"/>
  <c r="R203" i="3" a="1"/>
  <c r="R203" i="3" s="1"/>
  <c r="R207" i="3" a="1"/>
  <c r="R207" i="3" s="1"/>
  <c r="P203" i="3" a="1"/>
  <c r="P203" i="3" s="1"/>
  <c r="P208" i="3" a="1"/>
  <c r="P208" i="3" s="1"/>
  <c r="P200" i="3" a="1"/>
  <c r="P200" i="3" s="1"/>
  <c r="R204" i="3" a="1"/>
  <c r="R204" i="3" s="1"/>
  <c r="Q208" i="3" a="1"/>
  <c r="Q208" i="3" s="1"/>
  <c r="R205" i="3" a="1"/>
  <c r="R205" i="3" s="1"/>
  <c r="Q206" i="3" a="1"/>
  <c r="Q206" i="3" s="1"/>
  <c r="R202" i="3" a="1"/>
  <c r="R202" i="3" s="1"/>
  <c r="R206" i="3" a="1"/>
  <c r="R206" i="3" s="1"/>
  <c r="Q193" i="3" a="1"/>
  <c r="Q193" i="3" s="1"/>
  <c r="O190" i="3" a="1"/>
  <c r="O190" i="3" s="1"/>
  <c r="Q194" i="3" a="1"/>
  <c r="Q194" i="3" s="1"/>
  <c r="P186" i="3" a="1"/>
  <c r="P186" i="3" s="1"/>
  <c r="P188" i="3" a="1"/>
  <c r="P188" i="3" s="1"/>
  <c r="R191" i="3" a="1"/>
  <c r="R191" i="3" s="1"/>
  <c r="O189" i="3" a="1"/>
  <c r="O189" i="3" s="1"/>
  <c r="R192" i="3" a="1"/>
  <c r="R192" i="3" s="1"/>
  <c r="P189" i="3" a="1"/>
  <c r="P189" i="3" s="1"/>
  <c r="O193" i="3" a="1"/>
  <c r="O193" i="3" s="1"/>
  <c r="Q189" i="3" a="1"/>
  <c r="Q189" i="3" s="1"/>
  <c r="R193" i="3" a="1"/>
  <c r="R193" i="3" s="1"/>
  <c r="O173" i="3" a="1"/>
  <c r="O173" i="3" s="1"/>
  <c r="R177" i="3" a="1"/>
  <c r="R177" i="3" s="1"/>
  <c r="Q178" i="3" a="1"/>
  <c r="Q178" i="3" s="1"/>
  <c r="R174" i="3" a="1"/>
  <c r="R174" i="3" s="1"/>
  <c r="R178" i="3" a="1"/>
  <c r="R178" i="3" s="1"/>
  <c r="R179" i="3" a="1"/>
  <c r="R179" i="3" s="1"/>
  <c r="O175" i="3" a="1"/>
  <c r="O175" i="3" s="1"/>
  <c r="P175" i="3" a="1"/>
  <c r="P175" i="3" s="1"/>
  <c r="P180" i="3" a="1"/>
  <c r="P180" i="3" s="1"/>
  <c r="P172" i="3" a="1"/>
  <c r="P172" i="3" s="1"/>
  <c r="R176" i="3" a="1"/>
  <c r="R176" i="3" s="1"/>
  <c r="Q180" i="3" a="1"/>
  <c r="Q180" i="3" s="1"/>
  <c r="R368" i="3" a="1"/>
  <c r="R368" i="3" s="1"/>
  <c r="Q370" i="3" a="1"/>
  <c r="Q370" i="3" s="1"/>
  <c r="P372" i="3" a="1"/>
  <c r="P372" i="3" s="1"/>
  <c r="O374" i="3" a="1"/>
  <c r="O374" i="3" s="1"/>
  <c r="R376" i="3" a="1"/>
  <c r="R376" i="3" s="1"/>
  <c r="R369" i="3" a="1"/>
  <c r="R369" i="3" s="1"/>
  <c r="Q371" i="3" a="1"/>
  <c r="Q371" i="3" s="1"/>
  <c r="P373" i="3" a="1"/>
  <c r="P373" i="3" s="1"/>
  <c r="O375" i="3" a="1"/>
  <c r="O375" i="3" s="1"/>
  <c r="O368" i="3" a="1"/>
  <c r="O368" i="3" s="1"/>
  <c r="Q372" i="3" a="1"/>
  <c r="Q372" i="3" s="1"/>
  <c r="P374" i="3" a="1"/>
  <c r="P374" i="3" s="1"/>
  <c r="O376" i="3" a="1"/>
  <c r="O376" i="3" s="1"/>
  <c r="O373" i="3" a="1"/>
  <c r="O373" i="3" s="1"/>
  <c r="O369" i="3" a="1"/>
  <c r="O369" i="3" s="1"/>
  <c r="Q373" i="3" a="1"/>
  <c r="Q373" i="3" s="1"/>
  <c r="P375" i="3" a="1"/>
  <c r="P375" i="3" s="1"/>
  <c r="O370" i="3" a="1"/>
  <c r="O370" i="3" s="1"/>
  <c r="P369" i="3" a="1"/>
  <c r="P369" i="3" s="1"/>
  <c r="R354" i="3" a="1"/>
  <c r="R354" i="3" s="1"/>
  <c r="Q356" i="3" a="1"/>
  <c r="Q356" i="3" s="1"/>
  <c r="P358" i="3" a="1"/>
  <c r="P358" i="3" s="1"/>
  <c r="O360" i="3" a="1"/>
  <c r="O360" i="3" s="1"/>
  <c r="R362" i="3" a="1"/>
  <c r="R362" i="3" s="1"/>
  <c r="R355" i="3" a="1"/>
  <c r="R355" i="3" s="1"/>
  <c r="Q357" i="3" a="1"/>
  <c r="Q357" i="3" s="1"/>
  <c r="P359" i="3" a="1"/>
  <c r="P359" i="3" s="1"/>
  <c r="O361" i="3" a="1"/>
  <c r="O361" i="3" s="1"/>
  <c r="O354" i="3" a="1"/>
  <c r="O354" i="3" s="1"/>
  <c r="Q358" i="3" a="1"/>
  <c r="Q358" i="3" s="1"/>
  <c r="P360" i="3" a="1"/>
  <c r="P360" i="3" s="1"/>
  <c r="O362" i="3" a="1"/>
  <c r="O362" i="3" s="1"/>
  <c r="O359" i="3" a="1"/>
  <c r="O359" i="3" s="1"/>
  <c r="O355" i="3" a="1"/>
  <c r="O355" i="3" s="1"/>
  <c r="Q359" i="3" a="1"/>
  <c r="Q359" i="3" s="1"/>
  <c r="P361" i="3" a="1"/>
  <c r="P361" i="3" s="1"/>
  <c r="O356" i="3" a="1"/>
  <c r="O356" i="3" s="1"/>
  <c r="P355" i="3" a="1"/>
  <c r="P355" i="3" s="1"/>
  <c r="Q341" i="3" a="1"/>
  <c r="Q341" i="3" s="1"/>
  <c r="P343" i="3" a="1"/>
  <c r="P343" i="3" s="1"/>
  <c r="O345" i="3" a="1"/>
  <c r="O345" i="3" s="1"/>
  <c r="R341" i="3" a="1"/>
  <c r="R341" i="3" s="1"/>
  <c r="Q343" i="3" a="1"/>
  <c r="Q343" i="3" s="1"/>
  <c r="P345" i="3" a="1"/>
  <c r="P345" i="3" s="1"/>
  <c r="O341" i="3" a="1"/>
  <c r="O341" i="3" s="1"/>
  <c r="R343" i="3" a="1"/>
  <c r="R343" i="3" s="1"/>
  <c r="Q345" i="3" a="1"/>
  <c r="Q345" i="3" s="1"/>
  <c r="P328" i="3" a="1"/>
  <c r="P328" i="3" s="1"/>
  <c r="O330" i="3" a="1"/>
  <c r="O330" i="3" s="1"/>
  <c r="R332" i="3" a="1"/>
  <c r="R332" i="3" s="1"/>
  <c r="Q334" i="3" a="1"/>
  <c r="Q334" i="3" s="1"/>
  <c r="Q327" i="3" a="1"/>
  <c r="Q327" i="3" s="1"/>
  <c r="P329" i="3" a="1"/>
  <c r="P329" i="3" s="1"/>
  <c r="O331" i="3" a="1"/>
  <c r="O331" i="3" s="1"/>
  <c r="R333" i="3" a="1"/>
  <c r="R333" i="3" s="1"/>
  <c r="R334" i="3" a="1"/>
  <c r="R334" i="3" s="1"/>
  <c r="R327" i="3" a="1"/>
  <c r="R327" i="3" s="1"/>
  <c r="Q329" i="3" a="1"/>
  <c r="Q329" i="3" s="1"/>
  <c r="P331" i="3" a="1"/>
  <c r="P331" i="3" s="1"/>
  <c r="O333" i="3" a="1"/>
  <c r="O333" i="3" s="1"/>
  <c r="O326" i="3" a="1"/>
  <c r="O326" i="3" s="1"/>
  <c r="Q330" i="3" a="1"/>
  <c r="Q330" i="3" s="1"/>
  <c r="P332" i="3" a="1"/>
  <c r="P332" i="3" s="1"/>
  <c r="O334" i="3" a="1"/>
  <c r="O334" i="3" s="1"/>
  <c r="O327" i="3" a="1"/>
  <c r="O327" i="3" s="1"/>
  <c r="Q331" i="3" a="1"/>
  <c r="Q331" i="3" s="1"/>
  <c r="P333" i="3" a="1"/>
  <c r="P333" i="3" s="1"/>
  <c r="Q328" i="3" a="1"/>
  <c r="Q328" i="3" s="1"/>
  <c r="P330" i="3" a="1"/>
  <c r="P330" i="3" s="1"/>
  <c r="O332" i="3" a="1"/>
  <c r="O332" i="3" s="1"/>
  <c r="O328" i="3" a="1"/>
  <c r="O328" i="3" s="1"/>
  <c r="R326" i="3" a="1"/>
  <c r="R326" i="3" s="1"/>
  <c r="P327" i="3" a="1"/>
  <c r="P327" i="3" s="1"/>
  <c r="O317" i="3" a="1"/>
  <c r="O317" i="3" s="1"/>
  <c r="R312" i="3" a="1"/>
  <c r="R312" i="3" s="1"/>
  <c r="Q314" i="3" a="1"/>
  <c r="Q314" i="3" s="1"/>
  <c r="P316" i="3" a="1"/>
  <c r="P316" i="3" s="1"/>
  <c r="O318" i="3" a="1"/>
  <c r="O318" i="3" s="1"/>
  <c r="R320" i="3" a="1"/>
  <c r="R320" i="3" s="1"/>
  <c r="R313" i="3" a="1"/>
  <c r="R313" i="3" s="1"/>
  <c r="Q315" i="3" a="1"/>
  <c r="Q315" i="3" s="1"/>
  <c r="P317" i="3" a="1"/>
  <c r="P317" i="3" s="1"/>
  <c r="O319" i="3" a="1"/>
  <c r="O319" i="3" s="1"/>
  <c r="R314" i="3" a="1"/>
  <c r="R314" i="3" s="1"/>
  <c r="Q316" i="3" a="1"/>
  <c r="Q316" i="3" s="1"/>
  <c r="P318" i="3" a="1"/>
  <c r="P318" i="3" s="1"/>
  <c r="O320" i="3" a="1"/>
  <c r="O320" i="3" s="1"/>
  <c r="O313" i="3" a="1"/>
  <c r="O313" i="3" s="1"/>
  <c r="Q317" i="3" a="1"/>
  <c r="Q317" i="3" s="1"/>
  <c r="P319" i="3" a="1"/>
  <c r="P319" i="3" s="1"/>
  <c r="O314" i="3" a="1"/>
  <c r="O314" i="3" s="1"/>
  <c r="R298" i="3" a="1"/>
  <c r="R298" i="3" s="1"/>
  <c r="Q301" i="3" a="1"/>
  <c r="Q301" i="3" s="1"/>
  <c r="O305" i="3" a="1"/>
  <c r="O305" i="3" s="1"/>
  <c r="Q298" i="3" a="1"/>
  <c r="Q298" i="3" s="1"/>
  <c r="P300" i="3" a="1"/>
  <c r="P300" i="3" s="1"/>
  <c r="O302" i="3" a="1"/>
  <c r="O302" i="3" s="1"/>
  <c r="R304" i="3" a="1"/>
  <c r="R304" i="3" s="1"/>
  <c r="Q306" i="3" a="1"/>
  <c r="Q306" i="3" s="1"/>
  <c r="Q299" i="3" a="1"/>
  <c r="Q299" i="3" s="1"/>
  <c r="P301" i="3" a="1"/>
  <c r="P301" i="3" s="1"/>
  <c r="O303" i="3" a="1"/>
  <c r="O303" i="3" s="1"/>
  <c r="R305" i="3" a="1"/>
  <c r="R305" i="3" s="1"/>
  <c r="P303" i="3" a="1"/>
  <c r="P303" i="3" s="1"/>
  <c r="O298" i="3" a="1"/>
  <c r="O298" i="3" s="1"/>
  <c r="R300" i="3" a="1"/>
  <c r="R300" i="3" s="1"/>
  <c r="Q302" i="3" a="1"/>
  <c r="Q302" i="3" s="1"/>
  <c r="P304" i="3" a="1"/>
  <c r="P304" i="3" s="1"/>
  <c r="O306" i="3" a="1"/>
  <c r="O306" i="3" s="1"/>
  <c r="R306" i="3" a="1"/>
  <c r="R306" i="3" s="1"/>
  <c r="R299" i="3" a="1"/>
  <c r="R299" i="3" s="1"/>
  <c r="P305" i="3" a="1"/>
  <c r="P305" i="3" s="1"/>
  <c r="P302" i="3" a="1"/>
  <c r="P302" i="3" s="1"/>
  <c r="O300" i="3" a="1"/>
  <c r="O300" i="3" s="1"/>
  <c r="Q300" i="3" a="1"/>
  <c r="Q300" i="3" s="1"/>
  <c r="O304" i="3" a="1"/>
  <c r="O304" i="3" s="1"/>
  <c r="P299" i="3" a="1"/>
  <c r="P299" i="3" s="1"/>
  <c r="O301" i="3" a="1"/>
  <c r="O301" i="3" s="1"/>
  <c r="R290" i="3" a="1"/>
  <c r="R290" i="3" s="1"/>
  <c r="Q292" i="3" a="1"/>
  <c r="Q292" i="3" s="1"/>
  <c r="Q285" i="3" a="1"/>
  <c r="Q285" i="3" s="1"/>
  <c r="P287" i="3" a="1"/>
  <c r="P287" i="3" s="1"/>
  <c r="O289" i="3" a="1"/>
  <c r="O289" i="3" s="1"/>
  <c r="R291" i="3" a="1"/>
  <c r="R291" i="3" s="1"/>
  <c r="R292" i="3" a="1"/>
  <c r="R292" i="3" s="1"/>
  <c r="R285" i="3" a="1"/>
  <c r="R285" i="3" s="1"/>
  <c r="Q287" i="3" a="1"/>
  <c r="Q287" i="3" s="1"/>
  <c r="P289" i="3" a="1"/>
  <c r="P289" i="3" s="1"/>
  <c r="O291" i="3" a="1"/>
  <c r="O291" i="3" s="1"/>
  <c r="O284" i="3" a="1"/>
  <c r="O284" i="3" s="1"/>
  <c r="R286" i="3" a="1"/>
  <c r="R286" i="3" s="1"/>
  <c r="Q288" i="3" a="1"/>
  <c r="Q288" i="3" s="1"/>
  <c r="P290" i="3" a="1"/>
  <c r="P290" i="3" s="1"/>
  <c r="O292" i="3" a="1"/>
  <c r="O292" i="3" s="1"/>
  <c r="Q289" i="3" a="1"/>
  <c r="Q289" i="3" s="1"/>
  <c r="P291" i="3" a="1"/>
  <c r="P291" i="3" s="1"/>
  <c r="Q286" i="3" a="1"/>
  <c r="Q286" i="3" s="1"/>
  <c r="O290" i="3" a="1"/>
  <c r="O290" i="3" s="1"/>
  <c r="O286" i="3" a="1"/>
  <c r="O286" i="3" s="1"/>
  <c r="R284" i="3" a="1"/>
  <c r="R284" i="3" s="1"/>
  <c r="P288" i="3" a="1"/>
  <c r="P288" i="3" s="1"/>
  <c r="P285" i="3" a="1"/>
  <c r="P285" i="3" s="1"/>
  <c r="R270" i="3" a="1"/>
  <c r="R270" i="3" s="1"/>
  <c r="Q272" i="3" a="1"/>
  <c r="Q272" i="3" s="1"/>
  <c r="P274" i="3" a="1"/>
  <c r="P274" i="3" s="1"/>
  <c r="O276" i="3" a="1"/>
  <c r="O276" i="3" s="1"/>
  <c r="R278" i="3" a="1"/>
  <c r="R278" i="3" s="1"/>
  <c r="R271" i="3" a="1"/>
  <c r="R271" i="3" s="1"/>
  <c r="Q273" i="3" a="1"/>
  <c r="Q273" i="3" s="1"/>
  <c r="P275" i="3" a="1"/>
  <c r="P275" i="3" s="1"/>
  <c r="O277" i="3" a="1"/>
  <c r="O277" i="3" s="1"/>
  <c r="O270" i="3" a="1"/>
  <c r="O270" i="3" s="1"/>
  <c r="Q274" i="3" a="1"/>
  <c r="Q274" i="3" s="1"/>
  <c r="P276" i="3" a="1"/>
  <c r="P276" i="3" s="1"/>
  <c r="O278" i="3" a="1"/>
  <c r="O278" i="3" s="1"/>
  <c r="O275" i="3" a="1"/>
  <c r="O275" i="3" s="1"/>
  <c r="O271" i="3" a="1"/>
  <c r="O271" i="3" s="1"/>
  <c r="O274" i="3" a="1"/>
  <c r="O274" i="3" s="1"/>
  <c r="R256" i="3" a="1"/>
  <c r="R256" i="3" s="1"/>
  <c r="Q258" i="3" a="1"/>
  <c r="Q258" i="3" s="1"/>
  <c r="P260" i="3" a="1"/>
  <c r="P260" i="3" s="1"/>
  <c r="O262" i="3" a="1"/>
  <c r="O262" i="3" s="1"/>
  <c r="R264" i="3" a="1"/>
  <c r="R264" i="3" s="1"/>
  <c r="R257" i="3" a="1"/>
  <c r="R257" i="3" s="1"/>
  <c r="Q259" i="3" a="1"/>
  <c r="Q259" i="3" s="1"/>
  <c r="P261" i="3" a="1"/>
  <c r="P261" i="3" s="1"/>
  <c r="O263" i="3" a="1"/>
  <c r="O263" i="3" s="1"/>
  <c r="O261" i="3" a="1"/>
  <c r="O261" i="3" s="1"/>
  <c r="O256" i="3" a="1"/>
  <c r="O256" i="3" s="1"/>
  <c r="R258" i="3" a="1"/>
  <c r="R258" i="3" s="1"/>
  <c r="Q260" i="3" a="1"/>
  <c r="Q260" i="3" s="1"/>
  <c r="P262" i="3" a="1"/>
  <c r="P262" i="3" s="1"/>
  <c r="O264" i="3" a="1"/>
  <c r="O264" i="3" s="1"/>
  <c r="R259" i="3" a="1"/>
  <c r="R259" i="3" s="1"/>
  <c r="Q261" i="3" a="1"/>
  <c r="Q261" i="3" s="1"/>
  <c r="P263" i="3" a="1"/>
  <c r="P263" i="3" s="1"/>
  <c r="O247" i="3" a="1"/>
  <c r="O247" i="3" s="1"/>
  <c r="R242" i="3" a="1"/>
  <c r="R242" i="3" s="1"/>
  <c r="Q244" i="3" a="1"/>
  <c r="Q244" i="3" s="1"/>
  <c r="P246" i="3" a="1"/>
  <c r="P246" i="3" s="1"/>
  <c r="O248" i="3" a="1"/>
  <c r="O248" i="3" s="1"/>
  <c r="R250" i="3" a="1"/>
  <c r="R250" i="3" s="1"/>
  <c r="R243" i="3" a="1"/>
  <c r="R243" i="3" s="1"/>
  <c r="Q245" i="3" a="1"/>
  <c r="Q245" i="3" s="1"/>
  <c r="P247" i="3" a="1"/>
  <c r="P247" i="3" s="1"/>
  <c r="Q247" i="3" a="1"/>
  <c r="Q247" i="3" s="1"/>
  <c r="Q246" i="3" a="1"/>
  <c r="Q246" i="3" s="1"/>
  <c r="P248" i="3" a="1"/>
  <c r="P248" i="3" s="1"/>
  <c r="O233" i="3" a="1"/>
  <c r="O233" i="3" s="1"/>
  <c r="R228" i="3" a="1"/>
  <c r="R228" i="3" s="1"/>
  <c r="Q230" i="3" a="1"/>
  <c r="Q230" i="3" s="1"/>
  <c r="P232" i="3" a="1"/>
  <c r="P232" i="3" s="1"/>
  <c r="O234" i="3" a="1"/>
  <c r="O234" i="3" s="1"/>
  <c r="R236" i="3" a="1"/>
  <c r="R236" i="3" s="1"/>
  <c r="R229" i="3" a="1"/>
  <c r="R229" i="3" s="1"/>
  <c r="Q231" i="3" a="1"/>
  <c r="Q231" i="3" s="1"/>
  <c r="P233" i="3" a="1"/>
  <c r="P233" i="3" s="1"/>
  <c r="Q232" i="3" a="1"/>
  <c r="Q232" i="3" s="1"/>
  <c r="Q233" i="3" a="1"/>
  <c r="Q233" i="3" s="1"/>
  <c r="P234" i="3" a="1"/>
  <c r="P234" i="3" s="1"/>
  <c r="O219" i="3" a="1"/>
  <c r="O219" i="3" s="1"/>
  <c r="R214" i="3" a="1"/>
  <c r="R214" i="3" s="1"/>
  <c r="Q216" i="3" a="1"/>
  <c r="Q216" i="3" s="1"/>
  <c r="P218" i="3" a="1"/>
  <c r="P218" i="3" s="1"/>
  <c r="O220" i="3" a="1"/>
  <c r="O220" i="3" s="1"/>
  <c r="R222" i="3" a="1"/>
  <c r="R222" i="3" s="1"/>
  <c r="R215" i="3" a="1"/>
  <c r="R215" i="3" s="1"/>
  <c r="Q217" i="3" a="1"/>
  <c r="Q217" i="3" s="1"/>
  <c r="P219" i="3" a="1"/>
  <c r="P219" i="3" s="1"/>
  <c r="Q219" i="3" a="1"/>
  <c r="Q219" i="3" s="1"/>
  <c r="Q218" i="3" a="1"/>
  <c r="Q218" i="3" s="1"/>
  <c r="P220" i="3" a="1"/>
  <c r="P220" i="3" s="1"/>
  <c r="R200" i="3" a="1"/>
  <c r="R200" i="3" s="1"/>
  <c r="Q202" i="3" a="1"/>
  <c r="Q202" i="3" s="1"/>
  <c r="P204" i="3" a="1"/>
  <c r="P204" i="3" s="1"/>
  <c r="O206" i="3" a="1"/>
  <c r="O206" i="3" s="1"/>
  <c r="R208" i="3" a="1"/>
  <c r="R208" i="3" s="1"/>
  <c r="R201" i="3" a="1"/>
  <c r="R201" i="3" s="1"/>
  <c r="Q203" i="3" a="1"/>
  <c r="Q203" i="3" s="1"/>
  <c r="P205" i="3" a="1"/>
  <c r="P205" i="3" s="1"/>
  <c r="O207" i="3" a="1"/>
  <c r="O207" i="3" s="1"/>
  <c r="O205" i="3" a="1"/>
  <c r="O205" i="3" s="1"/>
  <c r="O200" i="3" a="1"/>
  <c r="O200" i="3" s="1"/>
  <c r="Q204" i="3" a="1"/>
  <c r="Q204" i="3" s="1"/>
  <c r="P206" i="3" a="1"/>
  <c r="P206" i="3" s="1"/>
  <c r="O208" i="3" a="1"/>
  <c r="O208" i="3" s="1"/>
  <c r="O201" i="3" a="1"/>
  <c r="O201" i="3" s="1"/>
  <c r="Q205" i="3" a="1"/>
  <c r="Q205" i="3" s="1"/>
  <c r="P207" i="3" a="1"/>
  <c r="P207" i="3" s="1"/>
  <c r="O202" i="3" a="1"/>
  <c r="O202" i="3" s="1"/>
  <c r="P201" i="3" a="1"/>
  <c r="P201" i="3" s="1"/>
  <c r="R186" i="3" a="1"/>
  <c r="R186" i="3" s="1"/>
  <c r="Q188" i="3" a="1"/>
  <c r="Q188" i="3" s="1"/>
  <c r="P190" i="3" a="1"/>
  <c r="P190" i="3" s="1"/>
  <c r="O192" i="3" a="1"/>
  <c r="O192" i="3" s="1"/>
  <c r="R194" i="3" a="1"/>
  <c r="R194" i="3" s="1"/>
  <c r="O186" i="3" a="1"/>
  <c r="O186" i="3" s="1"/>
  <c r="R188" i="3" a="1"/>
  <c r="R188" i="3" s="1"/>
  <c r="Q190" i="3" a="1"/>
  <c r="Q190" i="3" s="1"/>
  <c r="P192" i="3" a="1"/>
  <c r="P192" i="3" s="1"/>
  <c r="O194" i="3" a="1"/>
  <c r="O194" i="3" s="1"/>
  <c r="O191" i="3" a="1"/>
  <c r="O191" i="3" s="1"/>
  <c r="P191" i="3" a="1"/>
  <c r="P191" i="3" s="1"/>
  <c r="Q191" i="3" a="1"/>
  <c r="Q191" i="3" s="1"/>
  <c r="O188" i="3" a="1"/>
  <c r="O188" i="3" s="1"/>
  <c r="R172" i="3" a="1"/>
  <c r="R172" i="3" s="1"/>
  <c r="Q174" i="3" a="1"/>
  <c r="Q174" i="3" s="1"/>
  <c r="P176" i="3" a="1"/>
  <c r="P176" i="3" s="1"/>
  <c r="O178" i="3" a="1"/>
  <c r="O178" i="3" s="1"/>
  <c r="R180" i="3" a="1"/>
  <c r="R180" i="3" s="1"/>
  <c r="R173" i="3" a="1"/>
  <c r="R173" i="3" s="1"/>
  <c r="Q175" i="3" a="1"/>
  <c r="Q175" i="3" s="1"/>
  <c r="P177" i="3" a="1"/>
  <c r="P177" i="3" s="1"/>
  <c r="O179" i="3" a="1"/>
  <c r="O179" i="3" s="1"/>
  <c r="O172" i="3" a="1"/>
  <c r="O172" i="3" s="1"/>
  <c r="Q176" i="3" a="1"/>
  <c r="Q176" i="3" s="1"/>
  <c r="P178" i="3" a="1"/>
  <c r="P178" i="3" s="1"/>
  <c r="O180" i="3" a="1"/>
  <c r="O180" i="3" s="1"/>
  <c r="Q177" i="3" a="1"/>
  <c r="Q177" i="3" s="1"/>
  <c r="P179" i="3" a="1"/>
  <c r="P179" i="3" s="1"/>
  <c r="O174" i="3" a="1"/>
  <c r="O174" i="3" s="1"/>
  <c r="O177" i="3" a="1"/>
  <c r="O177" i="3" s="1"/>
  <c r="P173" i="3" a="1"/>
  <c r="P173" i="3" s="1"/>
  <c r="O161" i="3" a="1"/>
  <c r="O161" i="3" s="1"/>
  <c r="P161" i="3" a="1"/>
  <c r="P161" i="3" s="1"/>
  <c r="P158" i="3" a="1"/>
  <c r="P158" i="3" s="1"/>
  <c r="R162" i="3" a="1"/>
  <c r="R162" i="3" s="1"/>
  <c r="Q158" i="3" a="1"/>
  <c r="Q158" i="3" s="1"/>
  <c r="O162" i="3" a="1"/>
  <c r="O162" i="3" s="1"/>
  <c r="R165" i="3" a="1"/>
  <c r="R165" i="3" s="1"/>
  <c r="P166" i="3" a="1"/>
  <c r="P166" i="3" s="1"/>
  <c r="P159" i="3" a="1"/>
  <c r="P159" i="3" s="1"/>
  <c r="R163" i="3" a="1"/>
  <c r="R163" i="3" s="1"/>
  <c r="R164" i="3" a="1"/>
  <c r="R164" i="3" s="1"/>
  <c r="P160" i="3" a="1"/>
  <c r="P160" i="3" s="1"/>
  <c r="R147" i="3" a="1"/>
  <c r="R147" i="3" s="1"/>
  <c r="Q152" i="3" a="1"/>
  <c r="Q152" i="3" s="1"/>
  <c r="R148" i="3" a="1"/>
  <c r="R148" i="3" s="1"/>
  <c r="O148" i="3" a="1"/>
  <c r="O148" i="3" s="1"/>
  <c r="R149" i="3" a="1"/>
  <c r="R149" i="3" s="1"/>
  <c r="R146" i="3" a="1"/>
  <c r="R146" i="3" s="1"/>
  <c r="Q150" i="3" a="1"/>
  <c r="Q150" i="3" s="1"/>
  <c r="R150" i="3" a="1"/>
  <c r="R150" i="3" s="1"/>
  <c r="Q151" i="3" a="1"/>
  <c r="Q151" i="3" s="1"/>
  <c r="P146" i="3" a="1"/>
  <c r="P146" i="3" s="1"/>
  <c r="P152" i="3" a="1"/>
  <c r="P152" i="3" s="1"/>
  <c r="P132" i="3" a="1"/>
  <c r="P132" i="3" s="1"/>
  <c r="O133" i="3" a="1"/>
  <c r="O133" i="3" s="1"/>
  <c r="O134" i="3" a="1"/>
  <c r="O134" i="3" s="1"/>
  <c r="Q130" i="3" a="1"/>
  <c r="Q130" i="3" s="1"/>
  <c r="Q138" i="3" a="1"/>
  <c r="Q138" i="3" s="1"/>
  <c r="Q123" i="3" a="1"/>
  <c r="Q123" i="3" s="1"/>
  <c r="P123" i="3" a="1"/>
  <c r="P123" i="3" s="1"/>
  <c r="P124" i="3" a="1"/>
  <c r="P124" i="3" s="1"/>
  <c r="P116" i="3" a="1"/>
  <c r="P116" i="3" s="1"/>
  <c r="R120" i="3" a="1"/>
  <c r="R120" i="3" s="1"/>
  <c r="Q116" i="3" a="1"/>
  <c r="Q116" i="3" s="1"/>
  <c r="P121" i="3" a="1"/>
  <c r="P121" i="3" s="1"/>
  <c r="Q121" i="3" a="1"/>
  <c r="Q121" i="3" s="1"/>
  <c r="R104" i="3" a="1"/>
  <c r="R104" i="3" s="1"/>
  <c r="P102" i="3" a="1"/>
  <c r="P102" i="3" s="1"/>
  <c r="R106" i="3" a="1"/>
  <c r="R106" i="3" s="1"/>
  <c r="R107" i="3" a="1"/>
  <c r="R107" i="3" s="1"/>
  <c r="Q108" i="3" a="1"/>
  <c r="Q108" i="3" s="1"/>
  <c r="R105" i="3" a="1"/>
  <c r="R105" i="3" s="1"/>
  <c r="O91" i="3" a="1"/>
  <c r="O91" i="3" s="1"/>
  <c r="Q82" i="3" a="1"/>
  <c r="Q82" i="3" s="1"/>
  <c r="Q75" i="3" a="1"/>
  <c r="Q75" i="3" s="1"/>
  <c r="P77" i="3" a="1"/>
  <c r="P77" i="3" s="1"/>
  <c r="O67" i="3" a="1"/>
  <c r="O67" i="3" s="1"/>
  <c r="P66" i="3" a="1"/>
  <c r="P66" i="3" s="1"/>
  <c r="R158" i="3" a="1"/>
  <c r="R158" i="3" s="1"/>
  <c r="Q160" i="3" a="1"/>
  <c r="Q160" i="3" s="1"/>
  <c r="P162" i="3" a="1"/>
  <c r="P162" i="3" s="1"/>
  <c r="O164" i="3" a="1"/>
  <c r="O164" i="3" s="1"/>
  <c r="R166" i="3" a="1"/>
  <c r="R166" i="3" s="1"/>
  <c r="R159" i="3" a="1"/>
  <c r="R159" i="3" s="1"/>
  <c r="Q161" i="3" a="1"/>
  <c r="Q161" i="3" s="1"/>
  <c r="P163" i="3" a="1"/>
  <c r="P163" i="3" s="1"/>
  <c r="O165" i="3" a="1"/>
  <c r="O165" i="3" s="1"/>
  <c r="O158" i="3" a="1"/>
  <c r="O158" i="3" s="1"/>
  <c r="R160" i="3" a="1"/>
  <c r="R160" i="3" s="1"/>
  <c r="Q162" i="3" a="1"/>
  <c r="Q162" i="3" s="1"/>
  <c r="P164" i="3" a="1"/>
  <c r="P164" i="3" s="1"/>
  <c r="O166" i="3" a="1"/>
  <c r="O166" i="3" s="1"/>
  <c r="O163" i="3" a="1"/>
  <c r="O163" i="3" s="1"/>
  <c r="O159" i="3" a="1"/>
  <c r="O159" i="3" s="1"/>
  <c r="Q163" i="3" a="1"/>
  <c r="Q163" i="3" s="1"/>
  <c r="P165" i="3" a="1"/>
  <c r="P165" i="3" s="1"/>
  <c r="Q145" i="3" a="1"/>
  <c r="Q145" i="3" s="1"/>
  <c r="P147" i="3" a="1"/>
  <c r="P147" i="3" s="1"/>
  <c r="O149" i="3" a="1"/>
  <c r="O149" i="3" s="1"/>
  <c r="R151" i="3" a="1"/>
  <c r="R151" i="3" s="1"/>
  <c r="Q146" i="3" a="1"/>
  <c r="Q146" i="3" s="1"/>
  <c r="P148" i="3" a="1"/>
  <c r="P148" i="3" s="1"/>
  <c r="O150" i="3" a="1"/>
  <c r="O150" i="3" s="1"/>
  <c r="R152" i="3" a="1"/>
  <c r="R152" i="3" s="1"/>
  <c r="R145" i="3" a="1"/>
  <c r="R145" i="3" s="1"/>
  <c r="Q147" i="3" a="1"/>
  <c r="Q147" i="3" s="1"/>
  <c r="P149" i="3" a="1"/>
  <c r="P149" i="3" s="1"/>
  <c r="O151" i="3" a="1"/>
  <c r="O151" i="3" s="1"/>
  <c r="Q148" i="3" a="1"/>
  <c r="Q148" i="3" s="1"/>
  <c r="P150" i="3" a="1"/>
  <c r="P150" i="3" s="1"/>
  <c r="O152" i="3" a="1"/>
  <c r="O152" i="3" s="1"/>
  <c r="O145" i="3" a="1"/>
  <c r="O145" i="3" s="1"/>
  <c r="Q149" i="3" a="1"/>
  <c r="Q149" i="3" s="1"/>
  <c r="P151" i="3" a="1"/>
  <c r="P151" i="3" s="1"/>
  <c r="O146" i="3" a="1"/>
  <c r="O146" i="3" s="1"/>
  <c r="P145" i="3" a="1"/>
  <c r="P145" i="3" s="1"/>
  <c r="Q131" i="3" a="1"/>
  <c r="Q131" i="3" s="1"/>
  <c r="P133" i="3" a="1"/>
  <c r="P133" i="3" s="1"/>
  <c r="O135" i="3" a="1"/>
  <c r="O135" i="3" s="1"/>
  <c r="R137" i="3" a="1"/>
  <c r="R137" i="3" s="1"/>
  <c r="R130" i="3" a="1"/>
  <c r="R130" i="3" s="1"/>
  <c r="Q132" i="3" a="1"/>
  <c r="Q132" i="3" s="1"/>
  <c r="P134" i="3" a="1"/>
  <c r="P134" i="3" s="1"/>
  <c r="O136" i="3" a="1"/>
  <c r="O136" i="3" s="1"/>
  <c r="R138" i="3" a="1"/>
  <c r="R138" i="3" s="1"/>
  <c r="R131" i="3" a="1"/>
  <c r="R131" i="3" s="1"/>
  <c r="Q133" i="3" a="1"/>
  <c r="Q133" i="3" s="1"/>
  <c r="P135" i="3" a="1"/>
  <c r="P135" i="3" s="1"/>
  <c r="O137" i="3" a="1"/>
  <c r="O137" i="3" s="1"/>
  <c r="O130" i="3" a="1"/>
  <c r="O130" i="3" s="1"/>
  <c r="Q134" i="3" a="1"/>
  <c r="Q134" i="3" s="1"/>
  <c r="P136" i="3" a="1"/>
  <c r="P136" i="3" s="1"/>
  <c r="O138" i="3" a="1"/>
  <c r="O138" i="3" s="1"/>
  <c r="O131" i="3" a="1"/>
  <c r="O131" i="3" s="1"/>
  <c r="Q135" i="3" a="1"/>
  <c r="Q135" i="3" s="1"/>
  <c r="P137" i="3" a="1"/>
  <c r="P137" i="3" s="1"/>
  <c r="O132" i="3" a="1"/>
  <c r="O132" i="3" s="1"/>
  <c r="P131" i="3" a="1"/>
  <c r="P131" i="3" s="1"/>
  <c r="P118" i="3" a="1"/>
  <c r="P118" i="3" s="1"/>
  <c r="O120" i="3" a="1"/>
  <c r="O120" i="3" s="1"/>
  <c r="R122" i="3" a="1"/>
  <c r="R122" i="3" s="1"/>
  <c r="Q124" i="3" a="1"/>
  <c r="Q124" i="3" s="1"/>
  <c r="Q117" i="3" a="1"/>
  <c r="Q117" i="3" s="1"/>
  <c r="P119" i="3" a="1"/>
  <c r="P119" i="3" s="1"/>
  <c r="O121" i="3" a="1"/>
  <c r="O121" i="3" s="1"/>
  <c r="R123" i="3" a="1"/>
  <c r="R123" i="3" s="1"/>
  <c r="R116" i="3" a="1"/>
  <c r="R116" i="3" s="1"/>
  <c r="P120" i="3" a="1"/>
  <c r="P120" i="3" s="1"/>
  <c r="O122" i="3" a="1"/>
  <c r="O122" i="3" s="1"/>
  <c r="R124" i="3" a="1"/>
  <c r="R124" i="3" s="1"/>
  <c r="R117" i="3" a="1"/>
  <c r="R117" i="3" s="1"/>
  <c r="Q119" i="3" a="1"/>
  <c r="Q119" i="3" s="1"/>
  <c r="Q118" i="3" a="1"/>
  <c r="Q118" i="3" s="1"/>
  <c r="O116" i="3" a="1"/>
  <c r="O116" i="3" s="1"/>
  <c r="R118" i="3" a="1"/>
  <c r="R118" i="3" s="1"/>
  <c r="Q120" i="3" a="1"/>
  <c r="Q120" i="3" s="1"/>
  <c r="P122" i="3" a="1"/>
  <c r="P122" i="3" s="1"/>
  <c r="O124" i="3" a="1"/>
  <c r="O124" i="3" s="1"/>
  <c r="R119" i="3" a="1"/>
  <c r="R119" i="3" s="1"/>
  <c r="P103" i="3" a="1"/>
  <c r="P103" i="3" s="1"/>
  <c r="O104" i="3" a="1"/>
  <c r="O104" i="3" s="1"/>
  <c r="R108" i="3" a="1"/>
  <c r="R108" i="3" s="1"/>
  <c r="Q109" i="3" a="1"/>
  <c r="Q109" i="3" s="1"/>
  <c r="O102" i="3" a="1"/>
  <c r="O102" i="3" s="1"/>
  <c r="Q102" i="3" a="1"/>
  <c r="Q102" i="3" s="1"/>
  <c r="O105" i="3" a="1"/>
  <c r="O105" i="3" s="1"/>
  <c r="R109" i="3" a="1"/>
  <c r="R109" i="3" s="1"/>
  <c r="Q103" i="3" a="1"/>
  <c r="Q103" i="3" s="1"/>
  <c r="O110" i="3" a="1"/>
  <c r="O110" i="3" s="1"/>
  <c r="Q110" i="3" a="1"/>
  <c r="Q110" i="3" s="1"/>
  <c r="O107" i="3" a="1"/>
  <c r="O107" i="3" s="1"/>
  <c r="R102" i="3" a="1"/>
  <c r="R102" i="3" s="1"/>
  <c r="Q104" i="3" a="1"/>
  <c r="Q104" i="3" s="1"/>
  <c r="P106" i="3" a="1"/>
  <c r="P106" i="3" s="1"/>
  <c r="O108" i="3" a="1"/>
  <c r="O108" i="3" s="1"/>
  <c r="R110" i="3" a="1"/>
  <c r="R110" i="3" s="1"/>
  <c r="R103" i="3" a="1"/>
  <c r="R103" i="3" s="1"/>
  <c r="Q105" i="3" a="1"/>
  <c r="Q105" i="3" s="1"/>
  <c r="P107" i="3" a="1"/>
  <c r="P107" i="3" s="1"/>
  <c r="O109" i="3" a="1"/>
  <c r="O109" i="3" s="1"/>
  <c r="O106" i="3" a="1"/>
  <c r="O106" i="3" s="1"/>
  <c r="Q107" i="3" a="1"/>
  <c r="Q107" i="3" s="1"/>
  <c r="Q106" i="3" a="1"/>
  <c r="Q106" i="3" s="1"/>
  <c r="P108" i="3" a="1"/>
  <c r="P108" i="3" s="1"/>
  <c r="P96" i="3" a="1"/>
  <c r="P96" i="3" s="1"/>
  <c r="P88" i="3" a="1"/>
  <c r="P88" i="3" s="1"/>
  <c r="R92" i="3" a="1"/>
  <c r="R92" i="3" s="1"/>
  <c r="Q96" i="3" a="1"/>
  <c r="Q96" i="3" s="1"/>
  <c r="Q88" i="3" a="1"/>
  <c r="Q88" i="3" s="1"/>
  <c r="O92" i="3" a="1"/>
  <c r="O92" i="3" s="1"/>
  <c r="R95" i="3" a="1"/>
  <c r="R95" i="3" s="1"/>
  <c r="P91" i="3" a="1"/>
  <c r="P91" i="3" s="1"/>
  <c r="R93" i="3" a="1"/>
  <c r="R93" i="3" s="1"/>
  <c r="Q94" i="3" a="1"/>
  <c r="Q94" i="3" s="1"/>
  <c r="P90" i="3" a="1"/>
  <c r="P90" i="3" s="1"/>
  <c r="R88" i="3" a="1"/>
  <c r="R88" i="3" s="1"/>
  <c r="Q90" i="3" a="1"/>
  <c r="Q90" i="3" s="1"/>
  <c r="P92" i="3" a="1"/>
  <c r="P92" i="3" s="1"/>
  <c r="O94" i="3" a="1"/>
  <c r="O94" i="3" s="1"/>
  <c r="R96" i="3" a="1"/>
  <c r="R96" i="3" s="1"/>
  <c r="R89" i="3" a="1"/>
  <c r="R89" i="3" s="1"/>
  <c r="Q91" i="3" a="1"/>
  <c r="Q91" i="3" s="1"/>
  <c r="P93" i="3" a="1"/>
  <c r="P93" i="3" s="1"/>
  <c r="O95" i="3" a="1"/>
  <c r="O95" i="3" s="1"/>
  <c r="O88" i="3" a="1"/>
  <c r="O88" i="3" s="1"/>
  <c r="Q92" i="3" a="1"/>
  <c r="Q92" i="3" s="1"/>
  <c r="P94" i="3" a="1"/>
  <c r="P94" i="3" s="1"/>
  <c r="O96" i="3" a="1"/>
  <c r="O96" i="3" s="1"/>
  <c r="O89" i="3" a="1"/>
  <c r="O89" i="3" s="1"/>
  <c r="Q93" i="3" a="1"/>
  <c r="Q93" i="3" s="1"/>
  <c r="P95" i="3" a="1"/>
  <c r="P95" i="3" s="1"/>
  <c r="O93" i="3" a="1"/>
  <c r="O93" i="3" s="1"/>
  <c r="O90" i="3" a="1"/>
  <c r="O90" i="3" s="1"/>
  <c r="P89" i="3" a="1"/>
  <c r="P89" i="3" s="1"/>
  <c r="R76" i="3" a="1"/>
  <c r="R76" i="3" s="1"/>
  <c r="R80" i="3" a="1"/>
  <c r="R80" i="3" s="1"/>
  <c r="O81" i="3" a="1"/>
  <c r="O81" i="3" s="1"/>
  <c r="P74" i="3" a="1"/>
  <c r="P74" i="3" s="1"/>
  <c r="O77" i="3" a="1"/>
  <c r="O77" i="3" s="1"/>
  <c r="Q74" i="3" a="1"/>
  <c r="Q74" i="3" s="1"/>
  <c r="R78" i="3" a="1"/>
  <c r="R78" i="3" s="1"/>
  <c r="P76" i="3" a="1"/>
  <c r="P76" i="3" s="1"/>
  <c r="R77" i="3" a="1"/>
  <c r="R77" i="3" s="1"/>
  <c r="P82" i="3" a="1"/>
  <c r="P82" i="3" s="1"/>
  <c r="P75" i="3" a="1"/>
  <c r="P75" i="3" s="1"/>
  <c r="O78" i="3" a="1"/>
  <c r="O78" i="3" s="1"/>
  <c r="R79" i="3" a="1"/>
  <c r="R79" i="3" s="1"/>
  <c r="O79" i="3" a="1"/>
  <c r="O79" i="3" s="1"/>
  <c r="R81" i="3" a="1"/>
  <c r="R81" i="3" s="1"/>
  <c r="R74" i="3" a="1"/>
  <c r="R74" i="3" s="1"/>
  <c r="P78" i="3" a="1"/>
  <c r="P78" i="3" s="1"/>
  <c r="O80" i="3" a="1"/>
  <c r="O80" i="3" s="1"/>
  <c r="R82" i="3" a="1"/>
  <c r="R82" i="3" s="1"/>
  <c r="R75" i="3" a="1"/>
  <c r="R75" i="3" s="1"/>
  <c r="P79" i="3" a="1"/>
  <c r="P79" i="3" s="1"/>
  <c r="O74" i="3" a="1"/>
  <c r="O74" i="3" s="1"/>
  <c r="Q78" i="3" a="1"/>
  <c r="Q78" i="3" s="1"/>
  <c r="P80" i="3" a="1"/>
  <c r="P80" i="3" s="1"/>
  <c r="O82" i="3" a="1"/>
  <c r="O82" i="3" s="1"/>
  <c r="Q76" i="3" a="1"/>
  <c r="Q76" i="3" s="1"/>
  <c r="O75" i="3" a="1"/>
  <c r="O75" i="3" s="1"/>
  <c r="Q79" i="3" a="1"/>
  <c r="Q79" i="3" s="1"/>
  <c r="P81" i="3" a="1"/>
  <c r="P81" i="3" s="1"/>
  <c r="Q77" i="3" a="1"/>
  <c r="Q77" i="3" s="1"/>
  <c r="O76" i="3" a="1"/>
  <c r="O76" i="3" s="1"/>
  <c r="O68" i="3" a="1"/>
  <c r="O68" i="3" s="1"/>
  <c r="O64" i="3" a="1"/>
  <c r="O64" i="3" s="1"/>
  <c r="Q66" i="3" a="1"/>
  <c r="Q66" i="3" s="1"/>
  <c r="P68" i="3" a="1"/>
  <c r="P68" i="3" s="1"/>
  <c r="O60" i="3" a="1"/>
  <c r="O60" i="3" s="1"/>
  <c r="Q64" i="3" a="1"/>
  <c r="Q64" i="3" s="1"/>
  <c r="R66" i="3" a="1"/>
  <c r="R66" i="3" s="1"/>
  <c r="R64" i="3" a="1"/>
  <c r="R64" i="3" s="1"/>
  <c r="R67" i="3" a="1"/>
  <c r="R67" i="3" s="1"/>
  <c r="R68" i="3" a="1"/>
  <c r="R68" i="3" s="1"/>
  <c r="R63" i="3" a="1"/>
  <c r="R63" i="3" s="1"/>
  <c r="R60" i="3" a="1"/>
  <c r="R60" i="3" s="1"/>
  <c r="Q60" i="3" a="1"/>
  <c r="Q60" i="3" s="1"/>
  <c r="P65" i="3" a="1"/>
  <c r="P65" i="3" s="1"/>
  <c r="P67" i="3" a="1"/>
  <c r="P67" i="3" s="1"/>
  <c r="R61" i="3" a="1"/>
  <c r="R61" i="3" s="1"/>
  <c r="Q65" i="3" a="1"/>
  <c r="Q65" i="3" s="1"/>
  <c r="P61" i="3" a="1"/>
  <c r="P61" i="3" s="1"/>
  <c r="R62" i="3" a="1"/>
  <c r="R62" i="3" s="1"/>
  <c r="O61" i="3" a="1"/>
  <c r="O61" i="3" s="1"/>
  <c r="O63" i="3" a="1"/>
  <c r="O63" i="3" s="1"/>
  <c r="Q61" i="3" a="1"/>
  <c r="Q61" i="3" s="1"/>
  <c r="P63" i="3" a="1"/>
  <c r="P63" i="3" s="1"/>
  <c r="O65" i="3" a="1"/>
  <c r="O65" i="3" s="1"/>
  <c r="Q62" i="3" a="1"/>
  <c r="Q62" i="3" s="1"/>
  <c r="P64" i="3" a="1"/>
  <c r="P64" i="3" s="1"/>
  <c r="O66" i="3" a="1"/>
  <c r="O66" i="3" s="1"/>
  <c r="O62" i="3" a="1"/>
  <c r="O62" i="3" s="1"/>
  <c r="R49" i="3" a="1"/>
  <c r="R49" i="3" s="1"/>
  <c r="R50" i="3" a="1"/>
  <c r="R50" i="3" s="1"/>
  <c r="Q53" i="3" a="1"/>
  <c r="Q53" i="3" s="1"/>
  <c r="P46" i="3" a="1"/>
  <c r="P46" i="3" s="1"/>
  <c r="P54" i="3" a="1"/>
  <c r="P54" i="3" s="1"/>
  <c r="R52" i="3" a="1"/>
  <c r="R52" i="3" s="1"/>
  <c r="Q54" i="3" a="1"/>
  <c r="Q54" i="3" s="1"/>
  <c r="Q47" i="3" a="1"/>
  <c r="Q47" i="3" s="1"/>
  <c r="P49" i="3" a="1"/>
  <c r="P49" i="3" s="1"/>
  <c r="O51" i="3" a="1"/>
  <c r="O51" i="3" s="1"/>
  <c r="R53" i="3" a="1"/>
  <c r="R53" i="3" s="1"/>
  <c r="P50" i="3" a="1"/>
  <c r="P50" i="3" s="1"/>
  <c r="Q49" i="3" a="1"/>
  <c r="Q49" i="3" s="1"/>
  <c r="P51" i="3" a="1"/>
  <c r="P51" i="3" s="1"/>
  <c r="O53" i="3" a="1"/>
  <c r="O53" i="3" s="1"/>
  <c r="R46" i="3" a="1"/>
  <c r="R46" i="3" s="1"/>
  <c r="R54" i="3" a="1"/>
  <c r="R54" i="3" s="1"/>
  <c r="R47" i="3" a="1"/>
  <c r="R47" i="3" s="1"/>
  <c r="O46" i="3" a="1"/>
  <c r="O46" i="3" s="1"/>
  <c r="R48" i="3" a="1"/>
  <c r="R48" i="3" s="1"/>
  <c r="Q50" i="3" a="1"/>
  <c r="Q50" i="3" s="1"/>
  <c r="P52" i="3" a="1"/>
  <c r="P52" i="3" s="1"/>
  <c r="O54" i="3" a="1"/>
  <c r="O54" i="3" s="1"/>
  <c r="P48" i="3" a="1"/>
  <c r="P48" i="3" s="1"/>
  <c r="O52" i="3" a="1"/>
  <c r="O52" i="3" s="1"/>
  <c r="Q51" i="3" a="1"/>
  <c r="Q51" i="3" s="1"/>
  <c r="P53" i="3" a="1"/>
  <c r="P53" i="3" s="1"/>
  <c r="Q46" i="3" a="1"/>
  <c r="Q46" i="3" s="1"/>
  <c r="Q48" i="3" a="1"/>
  <c r="Q48" i="3" s="1"/>
  <c r="P47" i="3" a="1"/>
  <c r="P47" i="3" s="1"/>
  <c r="O40" i="3" a="1"/>
  <c r="O40" i="3" s="1"/>
  <c r="P40" i="3" a="1"/>
  <c r="P40" i="3" s="1"/>
  <c r="Q40" i="3" a="1"/>
  <c r="Q40" i="3" s="1"/>
  <c r="O39" i="3" a="1"/>
  <c r="O39" i="3" s="1"/>
  <c r="P39" i="3" a="1"/>
  <c r="P39" i="3" s="1"/>
  <c r="P38" i="3" a="1"/>
  <c r="P38" i="3" s="1"/>
  <c r="O38" i="3" a="1"/>
  <c r="O38" i="3" s="1"/>
  <c r="R38" i="3" a="1"/>
  <c r="R38" i="3" s="1"/>
  <c r="Q37" i="3" a="1"/>
  <c r="Q37" i="3" s="1"/>
  <c r="O37" i="3" a="1"/>
  <c r="O37" i="3" s="1"/>
  <c r="P37" i="3" a="1"/>
  <c r="P37" i="3" s="1"/>
  <c r="O36" i="3" a="1"/>
  <c r="O36" i="3" s="1"/>
  <c r="Q36" i="3" a="1"/>
  <c r="Q36" i="3" s="1"/>
  <c r="R36" i="3" a="1"/>
  <c r="R36" i="3" s="1"/>
  <c r="O35" i="3" a="1"/>
  <c r="O35" i="3" s="1"/>
  <c r="Q35" i="3" a="1"/>
  <c r="Q35" i="3" s="1"/>
  <c r="P35" i="3" a="1"/>
  <c r="P35" i="3" s="1"/>
  <c r="Q34" i="3" a="1"/>
  <c r="Q34" i="3" s="1"/>
  <c r="O34" i="3" a="1"/>
  <c r="O34" i="3" s="1"/>
  <c r="R34" i="3" a="1"/>
  <c r="R34" i="3" s="1"/>
  <c r="R32" i="3" a="1"/>
  <c r="R32" i="3" s="1"/>
  <c r="O32" i="3" a="1"/>
  <c r="O32" i="3" s="1"/>
  <c r="P32" i="3" a="1"/>
  <c r="P32" i="3" s="1"/>
  <c r="O33" i="3" a="1"/>
  <c r="O33" i="3" s="1"/>
  <c r="R33" i="3" a="1"/>
  <c r="R33" i="3" s="1"/>
  <c r="P33" i="3" a="1"/>
  <c r="P33" i="3" s="1"/>
  <c r="O223" i="3" l="1"/>
  <c r="F159" i="3" s="1"/>
  <c r="F192" i="3" s="1"/>
  <c r="P293" i="3"/>
  <c r="G164" i="3" s="1"/>
  <c r="G197" i="3" s="1"/>
  <c r="AR145" i="3" s="1"/>
  <c r="O251" i="3"/>
  <c r="F161" i="3" s="1"/>
  <c r="F194" i="3" s="1"/>
  <c r="P335" i="3"/>
  <c r="G167" i="3" s="1"/>
  <c r="G200" i="3" s="1"/>
  <c r="AR148" i="3" s="1"/>
  <c r="P139" i="3"/>
  <c r="G153" i="3" s="1"/>
  <c r="G186" i="3" s="1"/>
  <c r="O139" i="3"/>
  <c r="F153" i="3" s="1"/>
  <c r="F186" i="3" s="1"/>
  <c r="AT60" i="3" s="1"/>
  <c r="P181" i="3"/>
  <c r="G156" i="3" s="1"/>
  <c r="G189" i="3" s="1"/>
  <c r="AR137" i="3" s="1"/>
  <c r="Q181" i="3"/>
  <c r="H156" i="3" s="1"/>
  <c r="H189" i="3" s="1"/>
  <c r="O349" i="3"/>
  <c r="F168" i="3" s="1"/>
  <c r="F201" i="3" s="1"/>
  <c r="Q83" i="3"/>
  <c r="H149" i="3" s="1"/>
  <c r="H182" i="3" s="1"/>
  <c r="R349" i="3"/>
  <c r="I168" i="3" s="1"/>
  <c r="I201" i="3" s="1"/>
  <c r="Q405" i="3"/>
  <c r="H172" i="3" s="1"/>
  <c r="H205" i="3" s="1"/>
  <c r="Q223" i="3"/>
  <c r="H159" i="3" s="1"/>
  <c r="H192" i="3" s="1"/>
  <c r="Q125" i="3"/>
  <c r="H152" i="3" s="1"/>
  <c r="H185" i="3" s="1"/>
  <c r="P223" i="3"/>
  <c r="G159" i="3" s="1"/>
  <c r="G192" i="3" s="1"/>
  <c r="AR140" i="3" s="1"/>
  <c r="P391" i="3"/>
  <c r="G171" i="3" s="1"/>
  <c r="G204" i="3" s="1"/>
  <c r="AR152" i="3" s="1"/>
  <c r="Q391" i="3"/>
  <c r="H171" i="3" s="1"/>
  <c r="H204" i="3" s="1"/>
  <c r="P405" i="3"/>
  <c r="G172" i="3" s="1"/>
  <c r="G205" i="3" s="1"/>
  <c r="AR153" i="3" s="1"/>
  <c r="P419" i="3"/>
  <c r="G173" i="3" s="1"/>
  <c r="G206" i="3" s="1"/>
  <c r="AR154" i="3" s="1"/>
  <c r="Q419" i="3"/>
  <c r="H173" i="3" s="1"/>
  <c r="H206" i="3" s="1"/>
  <c r="Q433" i="3"/>
  <c r="H174" i="3" s="1"/>
  <c r="H207" i="3" s="1"/>
  <c r="AU64" i="3" s="1"/>
  <c r="O433" i="3"/>
  <c r="F174" i="3" s="1"/>
  <c r="F207" i="3" s="1"/>
  <c r="AT64" i="3" s="1"/>
  <c r="P433" i="3"/>
  <c r="G174" i="3" s="1"/>
  <c r="G207" i="3" s="1"/>
  <c r="R433" i="3"/>
  <c r="I174" i="3" s="1"/>
  <c r="I207" i="3" s="1"/>
  <c r="AR64" i="3" s="1"/>
  <c r="R419" i="3"/>
  <c r="I173" i="3" s="1"/>
  <c r="I206" i="3" s="1"/>
  <c r="O419" i="3"/>
  <c r="F173" i="3" s="1"/>
  <c r="F206" i="3" s="1"/>
  <c r="O405" i="3"/>
  <c r="F172" i="3" s="1"/>
  <c r="F205" i="3" s="1"/>
  <c r="R405" i="3"/>
  <c r="I172" i="3" s="1"/>
  <c r="I205" i="3" s="1"/>
  <c r="R391" i="3"/>
  <c r="I171" i="3" s="1"/>
  <c r="I204" i="3" s="1"/>
  <c r="O391" i="3"/>
  <c r="F171" i="3" s="1"/>
  <c r="F204" i="3" s="1"/>
  <c r="Q377" i="3"/>
  <c r="H170" i="3" s="1"/>
  <c r="H203" i="3" s="1"/>
  <c r="P377" i="3"/>
  <c r="G170" i="3" s="1"/>
  <c r="G203" i="3" s="1"/>
  <c r="AR151" i="3" s="1"/>
  <c r="P363" i="3"/>
  <c r="G169" i="3" s="1"/>
  <c r="G202" i="3" s="1"/>
  <c r="Q363" i="3"/>
  <c r="H169" i="3" s="1"/>
  <c r="H202" i="3" s="1"/>
  <c r="AU63" i="3" s="1"/>
  <c r="P349" i="3"/>
  <c r="G168" i="3" s="1"/>
  <c r="G201" i="3" s="1"/>
  <c r="AR149" i="3" s="1"/>
  <c r="Q349" i="3"/>
  <c r="H168" i="3" s="1"/>
  <c r="H201" i="3" s="1"/>
  <c r="R335" i="3"/>
  <c r="I167" i="3" s="1"/>
  <c r="I200" i="3" s="1"/>
  <c r="Q335" i="3"/>
  <c r="H167" i="3" s="1"/>
  <c r="H200" i="3" s="1"/>
  <c r="P321" i="3"/>
  <c r="G166" i="3" s="1"/>
  <c r="G199" i="3" s="1"/>
  <c r="AR147" i="3" s="1"/>
  <c r="Q321" i="3"/>
  <c r="H166" i="3" s="1"/>
  <c r="H199" i="3" s="1"/>
  <c r="O321" i="3"/>
  <c r="F166" i="3" s="1"/>
  <c r="F199" i="3" s="1"/>
  <c r="P307" i="3"/>
  <c r="G165" i="3" s="1"/>
  <c r="G198" i="3" s="1"/>
  <c r="AR146" i="3" s="1"/>
  <c r="Q293" i="3"/>
  <c r="H164" i="3" s="1"/>
  <c r="H197" i="3" s="1"/>
  <c r="R293" i="3"/>
  <c r="I164" i="3" s="1"/>
  <c r="I197" i="3" s="1"/>
  <c r="P279" i="3"/>
  <c r="G163" i="3" s="1"/>
  <c r="G196" i="3" s="1"/>
  <c r="AR144" i="3" s="1"/>
  <c r="Q279" i="3"/>
  <c r="H163" i="3" s="1"/>
  <c r="H196" i="3" s="1"/>
  <c r="P265" i="3"/>
  <c r="G162" i="3" s="1"/>
  <c r="G195" i="3" s="1"/>
  <c r="AR143" i="3" s="1"/>
  <c r="Q265" i="3"/>
  <c r="H162" i="3" s="1"/>
  <c r="H195" i="3" s="1"/>
  <c r="P251" i="3"/>
  <c r="G161" i="3" s="1"/>
  <c r="G194" i="3" s="1"/>
  <c r="AR142" i="3" s="1"/>
  <c r="Q251" i="3"/>
  <c r="H161" i="3" s="1"/>
  <c r="H194" i="3" s="1"/>
  <c r="O237" i="3"/>
  <c r="F160" i="3" s="1"/>
  <c r="F193" i="3" s="1"/>
  <c r="AT62" i="3" s="1"/>
  <c r="P237" i="3"/>
  <c r="G160" i="3" s="1"/>
  <c r="G193" i="3" s="1"/>
  <c r="Q237" i="3"/>
  <c r="H160" i="3" s="1"/>
  <c r="H193" i="3" s="1"/>
  <c r="AU62" i="3" s="1"/>
  <c r="P209" i="3"/>
  <c r="G158" i="3" s="1"/>
  <c r="G191" i="3" s="1"/>
  <c r="Q209" i="3"/>
  <c r="H158" i="3" s="1"/>
  <c r="H191" i="3" s="1"/>
  <c r="AU61" i="3" s="1"/>
  <c r="P195" i="3"/>
  <c r="G157" i="3" s="1"/>
  <c r="G190" i="3" s="1"/>
  <c r="AR138" i="3" s="1"/>
  <c r="Q195" i="3"/>
  <c r="H157" i="3" s="1"/>
  <c r="H190" i="3" s="1"/>
  <c r="O195" i="3"/>
  <c r="F157" i="3" s="1"/>
  <c r="F190" i="3" s="1"/>
  <c r="O377" i="3"/>
  <c r="F170" i="3" s="1"/>
  <c r="F203" i="3" s="1"/>
  <c r="R377" i="3"/>
  <c r="I170" i="3" s="1"/>
  <c r="I203" i="3" s="1"/>
  <c r="O363" i="3"/>
  <c r="F169" i="3" s="1"/>
  <c r="F202" i="3" s="1"/>
  <c r="AT63" i="3" s="1"/>
  <c r="R363" i="3"/>
  <c r="I169" i="3" s="1"/>
  <c r="I202" i="3" s="1"/>
  <c r="AR63" i="3" s="1"/>
  <c r="O335" i="3"/>
  <c r="F167" i="3" s="1"/>
  <c r="F200" i="3" s="1"/>
  <c r="R321" i="3"/>
  <c r="I166" i="3" s="1"/>
  <c r="I199" i="3" s="1"/>
  <c r="O307" i="3"/>
  <c r="F165" i="3" s="1"/>
  <c r="F198" i="3" s="1"/>
  <c r="Q307" i="3"/>
  <c r="H165" i="3" s="1"/>
  <c r="H198" i="3" s="1"/>
  <c r="R307" i="3"/>
  <c r="I165" i="3" s="1"/>
  <c r="I198" i="3" s="1"/>
  <c r="O293" i="3"/>
  <c r="F164" i="3" s="1"/>
  <c r="F197" i="3" s="1"/>
  <c r="O279" i="3"/>
  <c r="F163" i="3" s="1"/>
  <c r="F196" i="3" s="1"/>
  <c r="R279" i="3"/>
  <c r="I163" i="3" s="1"/>
  <c r="I196" i="3" s="1"/>
  <c r="O265" i="3"/>
  <c r="F162" i="3" s="1"/>
  <c r="F195" i="3" s="1"/>
  <c r="R265" i="3"/>
  <c r="I162" i="3" s="1"/>
  <c r="I195" i="3" s="1"/>
  <c r="R251" i="3"/>
  <c r="I161" i="3" s="1"/>
  <c r="I194" i="3" s="1"/>
  <c r="R237" i="3"/>
  <c r="I160" i="3" s="1"/>
  <c r="I193" i="3" s="1"/>
  <c r="AR62" i="3" s="1"/>
  <c r="R223" i="3"/>
  <c r="I159" i="3" s="1"/>
  <c r="I192" i="3" s="1"/>
  <c r="O209" i="3"/>
  <c r="F158" i="3" s="1"/>
  <c r="F191" i="3" s="1"/>
  <c r="AT61" i="3" s="1"/>
  <c r="R209" i="3"/>
  <c r="I158" i="3" s="1"/>
  <c r="I191" i="3" s="1"/>
  <c r="AR61" i="3" s="1"/>
  <c r="R195" i="3"/>
  <c r="I157" i="3" s="1"/>
  <c r="I190" i="3" s="1"/>
  <c r="O181" i="3"/>
  <c r="F156" i="3" s="1"/>
  <c r="F189" i="3" s="1"/>
  <c r="R181" i="3"/>
  <c r="I156" i="3" s="1"/>
  <c r="I189" i="3" s="1"/>
  <c r="P167" i="3"/>
  <c r="G155" i="3" s="1"/>
  <c r="G188" i="3" s="1"/>
  <c r="AR136" i="3" s="1"/>
  <c r="Q167" i="3"/>
  <c r="H155" i="3" s="1"/>
  <c r="H188" i="3" s="1"/>
  <c r="P153" i="3"/>
  <c r="G154" i="3" s="1"/>
  <c r="G187" i="3" s="1"/>
  <c r="AR135" i="3" s="1"/>
  <c r="O153" i="3"/>
  <c r="F154" i="3" s="1"/>
  <c r="F187" i="3" s="1"/>
  <c r="R153" i="3"/>
  <c r="I154" i="3" s="1"/>
  <c r="I187" i="3" s="1"/>
  <c r="Q153" i="3"/>
  <c r="H154" i="3" s="1"/>
  <c r="H187" i="3" s="1"/>
  <c r="Q139" i="3"/>
  <c r="H153" i="3" s="1"/>
  <c r="H186" i="3" s="1"/>
  <c r="AU60" i="3" s="1"/>
  <c r="P125" i="3"/>
  <c r="G152" i="3" s="1"/>
  <c r="G185" i="3" s="1"/>
  <c r="AR133" i="3" s="1"/>
  <c r="P55" i="3"/>
  <c r="G147" i="3" s="1"/>
  <c r="G180" i="3" s="1"/>
  <c r="AR128" i="3" s="1"/>
  <c r="O167" i="3"/>
  <c r="F155" i="3" s="1"/>
  <c r="F188" i="3" s="1"/>
  <c r="R167" i="3"/>
  <c r="I155" i="3" s="1"/>
  <c r="I188" i="3" s="1"/>
  <c r="R139" i="3"/>
  <c r="I153" i="3" s="1"/>
  <c r="I186" i="3" s="1"/>
  <c r="R125" i="3"/>
  <c r="I152" i="3" s="1"/>
  <c r="I185" i="3" s="1"/>
  <c r="O125" i="3"/>
  <c r="F152" i="3" s="1"/>
  <c r="F185" i="3" s="1"/>
  <c r="P111" i="3"/>
  <c r="G151" i="3" s="1"/>
  <c r="G184" i="3" s="1"/>
  <c r="AR132" i="3" s="1"/>
  <c r="Q111" i="3"/>
  <c r="H151" i="3" s="1"/>
  <c r="H184" i="3" s="1"/>
  <c r="R111" i="3"/>
  <c r="I151" i="3" s="1"/>
  <c r="I184" i="3" s="1"/>
  <c r="O111" i="3"/>
  <c r="F151" i="3" s="1"/>
  <c r="F184" i="3" s="1"/>
  <c r="P97" i="3"/>
  <c r="G150" i="3" s="1"/>
  <c r="G183" i="3" s="1"/>
  <c r="AR131" i="3" s="1"/>
  <c r="Q97" i="3"/>
  <c r="H150" i="3" s="1"/>
  <c r="H183" i="3" s="1"/>
  <c r="O97" i="3"/>
  <c r="F150" i="3" s="1"/>
  <c r="F183" i="3" s="1"/>
  <c r="R97" i="3"/>
  <c r="I150" i="3" s="1"/>
  <c r="I183" i="3" s="1"/>
  <c r="P83" i="3"/>
  <c r="G149" i="3" s="1"/>
  <c r="G182" i="3" s="1"/>
  <c r="AR130" i="3" s="1"/>
  <c r="R83" i="3"/>
  <c r="I149" i="3" s="1"/>
  <c r="I182" i="3" s="1"/>
  <c r="O83" i="3"/>
  <c r="F149" i="3" s="1"/>
  <c r="F182" i="3" s="1"/>
  <c r="Q69" i="3"/>
  <c r="H148" i="3" s="1"/>
  <c r="H181" i="3" s="1"/>
  <c r="AU59" i="3" s="1"/>
  <c r="O69" i="3"/>
  <c r="F148" i="3" s="1"/>
  <c r="F181" i="3" s="1"/>
  <c r="AT59" i="3" s="1"/>
  <c r="R69" i="3"/>
  <c r="I148" i="3" s="1"/>
  <c r="I181" i="3" s="1"/>
  <c r="AR59" i="3" s="1"/>
  <c r="P69" i="3"/>
  <c r="G148" i="3" s="1"/>
  <c r="G181" i="3" s="1"/>
  <c r="Q55" i="3"/>
  <c r="H147" i="3" s="1"/>
  <c r="H180" i="3" s="1"/>
  <c r="O55" i="3"/>
  <c r="F147" i="3" s="1"/>
  <c r="F180" i="3" s="1"/>
  <c r="R55" i="3"/>
  <c r="I147" i="3" s="1"/>
  <c r="I180" i="3" s="1"/>
  <c r="P41" i="3"/>
  <c r="G146" i="3" s="1"/>
  <c r="G179" i="3" s="1"/>
  <c r="R41" i="3"/>
  <c r="I146" i="3" s="1"/>
  <c r="O41" i="3"/>
  <c r="F179" i="3" s="1"/>
  <c r="AT58" i="3" s="1"/>
  <c r="Q41" i="3"/>
  <c r="H146" i="3" s="1"/>
  <c r="H179" i="3" s="1"/>
  <c r="AU58" i="3" s="1"/>
  <c r="AS64" i="3" l="1"/>
  <c r="AS108" i="3" s="1"/>
  <c r="AS120" i="3" s="1"/>
  <c r="AR155" i="3"/>
  <c r="AS61" i="3"/>
  <c r="AS90" i="3" s="1"/>
  <c r="AR139" i="3"/>
  <c r="AS59" i="3"/>
  <c r="AS78" i="3" s="1"/>
  <c r="AR129" i="3"/>
  <c r="AR134" i="3"/>
  <c r="AS60" i="3"/>
  <c r="AS84" i="3" s="1"/>
  <c r="AR141" i="3"/>
  <c r="AS62" i="3"/>
  <c r="AS96" i="3" s="1"/>
  <c r="AR127" i="3"/>
  <c r="AR162" i="3" s="1"/>
  <c r="AS58" i="3"/>
  <c r="AS72" i="3" s="1"/>
  <c r="AS114" i="3" s="1"/>
  <c r="AR150" i="3"/>
  <c r="AS63" i="3"/>
  <c r="AS102" i="3" s="1"/>
  <c r="AR194" i="3"/>
  <c r="AU127" i="3"/>
  <c r="E60" i="3"/>
  <c r="E74" i="3"/>
  <c r="E88" i="3"/>
  <c r="E102" i="3"/>
  <c r="E116" i="3"/>
  <c r="E133" i="3"/>
  <c r="E134" i="3"/>
  <c r="E135" i="3"/>
  <c r="E136" i="3"/>
  <c r="E137" i="3"/>
  <c r="E138" i="3"/>
  <c r="E139" i="3"/>
  <c r="E140" i="3"/>
  <c r="E141" i="3"/>
  <c r="E142" i="3" l="1"/>
  <c r="E117" i="3"/>
  <c r="E118" i="3"/>
  <c r="E119" i="3"/>
  <c r="E120" i="3"/>
  <c r="E121" i="3"/>
  <c r="E122" i="3"/>
  <c r="E123" i="3"/>
  <c r="E124" i="3"/>
  <c r="E103" i="3"/>
  <c r="E104" i="3"/>
  <c r="E105" i="3"/>
  <c r="E106" i="3"/>
  <c r="E107" i="3"/>
  <c r="E108" i="3"/>
  <c r="E109" i="3"/>
  <c r="E110" i="3"/>
  <c r="E89" i="3"/>
  <c r="E90" i="3"/>
  <c r="E91" i="3"/>
  <c r="E92" i="3"/>
  <c r="E93" i="3"/>
  <c r="E94" i="3"/>
  <c r="E95" i="3"/>
  <c r="E96" i="3"/>
  <c r="E75" i="3"/>
  <c r="E76" i="3"/>
  <c r="E77" i="3"/>
  <c r="E78" i="3"/>
  <c r="E79" i="3"/>
  <c r="E80" i="3"/>
  <c r="E81" i="3"/>
  <c r="E82" i="3"/>
  <c r="E61" i="3"/>
  <c r="E62" i="3"/>
  <c r="E63" i="3"/>
  <c r="E64" i="3"/>
  <c r="E65" i="3"/>
  <c r="E66" i="3"/>
  <c r="E67" i="3"/>
  <c r="E68" i="3"/>
  <c r="E47" i="3"/>
  <c r="E48" i="3"/>
  <c r="E49" i="3"/>
  <c r="E50" i="3"/>
  <c r="E51" i="3"/>
  <c r="E52" i="3"/>
  <c r="E53" i="3"/>
  <c r="E54" i="3"/>
  <c r="E46" i="3"/>
  <c r="E38" i="3"/>
  <c r="E39" i="3"/>
  <c r="E40" i="3"/>
  <c r="AJ42" i="3" a="1"/>
  <c r="AM53" i="3" a="1"/>
  <c r="AM42" i="3" a="1"/>
  <c r="AM42" i="3" l="1"/>
  <c r="AJ42" i="3"/>
  <c r="AM53" i="3"/>
  <c r="AR156" i="3" l="1"/>
  <c r="AR157" i="3" s="1"/>
  <c r="AR164" i="3" l="1"/>
  <c r="AR192" i="3" l="1"/>
  <c r="AR195" i="3"/>
  <c r="AR206" i="3"/>
  <c r="AR201" i="3"/>
  <c r="E131" i="3" l="1"/>
  <c r="F133" i="3" s="1" a="1"/>
  <c r="F133" i="3" s="1"/>
  <c r="I137" i="3" l="1" a="1"/>
  <c r="I137" i="3" s="1"/>
  <c r="H141" i="3" a="1"/>
  <c r="H141" i="3" s="1"/>
  <c r="F137" i="3" a="1"/>
  <c r="F137" i="3" s="1"/>
  <c r="H138" i="3" a="1"/>
  <c r="H138" i="3" s="1"/>
  <c r="F135" i="3" a="1"/>
  <c r="F135" i="3" s="1"/>
  <c r="G141" i="3" a="1"/>
  <c r="G141" i="3" s="1"/>
  <c r="G138" i="3" a="1"/>
  <c r="G138" i="3" s="1"/>
  <c r="I134" i="3" a="1"/>
  <c r="I134" i="3" s="1"/>
  <c r="G136" i="3" a="1"/>
  <c r="G136" i="3" s="1"/>
  <c r="F141" i="3" a="1"/>
  <c r="F141" i="3" s="1"/>
  <c r="F138" i="3" a="1"/>
  <c r="F138" i="3" s="1"/>
  <c r="I139" i="3" a="1"/>
  <c r="I139" i="3" s="1"/>
  <c r="H139" i="3" a="1"/>
  <c r="H139" i="3" s="1"/>
  <c r="I136" i="3" a="1"/>
  <c r="I136" i="3" s="1"/>
  <c r="F140" i="3" a="1"/>
  <c r="F140" i="3" s="1"/>
  <c r="G139" i="3" a="1"/>
  <c r="G139" i="3" s="1"/>
  <c r="H136" i="3" a="1"/>
  <c r="H136" i="3" s="1"/>
  <c r="I141" i="3" a="1"/>
  <c r="I141" i="3" s="1"/>
  <c r="I138" i="3" a="1"/>
  <c r="I138" i="3" s="1"/>
  <c r="F136" i="3" a="1"/>
  <c r="F136" i="3" s="1"/>
  <c r="G135" i="3" a="1"/>
  <c r="G135" i="3" s="1"/>
  <c r="G140" i="3" a="1"/>
  <c r="G140" i="3" s="1"/>
  <c r="H134" i="3" a="1"/>
  <c r="H134" i="3" s="1"/>
  <c r="H135" i="3" a="1"/>
  <c r="H135" i="3" s="1"/>
  <c r="F134" i="3" a="1"/>
  <c r="F134" i="3" s="1"/>
  <c r="H133" i="3" a="1"/>
  <c r="H133" i="3" s="1"/>
  <c r="I133" i="3" a="1"/>
  <c r="I133" i="3" s="1"/>
  <c r="I140" i="3" a="1"/>
  <c r="I140" i="3" s="1"/>
  <c r="F139" i="3" a="1"/>
  <c r="F139" i="3" s="1"/>
  <c r="H137" i="3" a="1"/>
  <c r="H137" i="3" s="1"/>
  <c r="G134" i="3" a="1"/>
  <c r="G134" i="3" s="1"/>
  <c r="G133" i="3" a="1"/>
  <c r="G133" i="3" s="1"/>
  <c r="H140" i="3" a="1"/>
  <c r="H140" i="3" s="1"/>
  <c r="G137" i="3" a="1"/>
  <c r="G137" i="3" s="1"/>
  <c r="I135" i="3" a="1"/>
  <c r="I135" i="3" s="1"/>
  <c r="AR169" i="3"/>
  <c r="AR207" i="3" s="1"/>
  <c r="G142" i="3" l="1"/>
  <c r="H142" i="3"/>
  <c r="I142" i="3"/>
  <c r="F142" i="3"/>
  <c r="E100" i="3" l="1"/>
  <c r="I104" i="3" l="1" a="1"/>
  <c r="I104" i="3" s="1"/>
  <c r="G102" i="3" a="1"/>
  <c r="G102" i="3" s="1"/>
  <c r="H104" i="3" a="1"/>
  <c r="H104" i="3" s="1"/>
  <c r="G104" i="3" a="1"/>
  <c r="G104" i="3" s="1"/>
  <c r="F104" i="3" a="1"/>
  <c r="F104" i="3" s="1"/>
  <c r="F102" i="3" a="1"/>
  <c r="F102" i="3" s="1"/>
  <c r="I102" i="3" a="1"/>
  <c r="I102" i="3" s="1"/>
  <c r="H102" i="3" a="1"/>
  <c r="H102" i="3" s="1"/>
  <c r="AM47" i="3" a="1"/>
  <c r="AJ47" i="3" a="1"/>
  <c r="AL47" i="3" a="1"/>
  <c r="AK47" i="3" a="1"/>
  <c r="AK47" i="3" l="1"/>
  <c r="AU154" i="3"/>
  <c r="AU153" i="3"/>
  <c r="AU155" i="3"/>
  <c r="AL47" i="3"/>
  <c r="AJ47" i="3"/>
  <c r="AM47" i="3"/>
  <c r="AR165" i="3"/>
  <c r="AR166" i="3"/>
  <c r="AR167" i="3"/>
  <c r="AR168" i="3"/>
  <c r="AR170" i="3"/>
  <c r="AR171" i="3"/>
  <c r="AR172" i="3"/>
  <c r="AR173" i="3"/>
  <c r="AR174" i="3"/>
  <c r="AR208" i="3" s="1"/>
  <c r="AR175" i="3"/>
  <c r="AR176" i="3"/>
  <c r="AR209" i="3" s="1"/>
  <c r="AR177" i="3"/>
  <c r="AR178" i="3"/>
  <c r="AR179" i="3"/>
  <c r="AR180" i="3"/>
  <c r="AR181" i="3"/>
  <c r="AR182" i="3"/>
  <c r="E114" i="3"/>
  <c r="AZ84" i="3"/>
  <c r="BE84" i="3" s="1"/>
  <c r="AZ85" i="3"/>
  <c r="BE85" i="3" s="1"/>
  <c r="AZ86" i="3"/>
  <c r="BE86" i="3" s="1"/>
  <c r="AZ87" i="3"/>
  <c r="BE87" i="3" s="1"/>
  <c r="F116" i="3" l="1" a="1"/>
  <c r="F116" i="3" s="1"/>
  <c r="H116" i="3" a="1"/>
  <c r="H116" i="3" s="1"/>
  <c r="G116" i="3" a="1"/>
  <c r="G116" i="3" s="1"/>
  <c r="I116" i="3" a="1"/>
  <c r="I116" i="3" s="1"/>
  <c r="F124" i="3" a="1"/>
  <c r="F124" i="3" s="1"/>
  <c r="G124" i="3" a="1"/>
  <c r="G124" i="3" s="1"/>
  <c r="H124" i="3" a="1"/>
  <c r="H124" i="3" s="1"/>
  <c r="I124" i="3" a="1"/>
  <c r="I124" i="3" s="1"/>
  <c r="I103" i="3" a="1"/>
  <c r="I103" i="3" s="1"/>
  <c r="G103" i="3" a="1"/>
  <c r="G103" i="3" s="1"/>
  <c r="H103" i="3" a="1"/>
  <c r="H103" i="3" s="1"/>
  <c r="F103" i="3" a="1"/>
  <c r="F103" i="3" s="1"/>
  <c r="I110" i="3" a="1"/>
  <c r="I110" i="3" s="1"/>
  <c r="F110" i="3" a="1"/>
  <c r="F110" i="3" s="1"/>
  <c r="G110" i="3" a="1"/>
  <c r="G110" i="3" s="1"/>
  <c r="H110" i="3" a="1"/>
  <c r="H110" i="3" s="1"/>
  <c r="I123" i="3" a="1"/>
  <c r="I123" i="3" s="1"/>
  <c r="F123" i="3" a="1"/>
  <c r="F123" i="3" s="1"/>
  <c r="H123" i="3" a="1"/>
  <c r="H123" i="3" s="1"/>
  <c r="G123" i="3" a="1"/>
  <c r="G123" i="3" s="1"/>
  <c r="I117" i="3" a="1"/>
  <c r="I117" i="3" s="1"/>
  <c r="G117" i="3" a="1"/>
  <c r="G117" i="3" s="1"/>
  <c r="H117" i="3" a="1"/>
  <c r="H117" i="3" s="1"/>
  <c r="F117" i="3" a="1"/>
  <c r="F117" i="3" s="1"/>
  <c r="I109" i="3" a="1"/>
  <c r="I109" i="3" s="1"/>
  <c r="G109" i="3" a="1"/>
  <c r="G109" i="3" s="1"/>
  <c r="H109" i="3" a="1"/>
  <c r="H109" i="3" s="1"/>
  <c r="F109" i="3" a="1"/>
  <c r="F109" i="3" s="1"/>
  <c r="H122" i="3" a="1"/>
  <c r="H122" i="3" s="1"/>
  <c r="F122" i="3" a="1"/>
  <c r="F122" i="3" s="1"/>
  <c r="G122" i="3" a="1"/>
  <c r="G122" i="3" s="1"/>
  <c r="I122" i="3" a="1"/>
  <c r="I122" i="3" s="1"/>
  <c r="F108" i="3" a="1"/>
  <c r="F108" i="3" s="1"/>
  <c r="G108" i="3" a="1"/>
  <c r="G108" i="3" s="1"/>
  <c r="H108" i="3" a="1"/>
  <c r="H108" i="3" s="1"/>
  <c r="I108" i="3" a="1"/>
  <c r="I108" i="3" s="1"/>
  <c r="I121" i="3" a="1"/>
  <c r="I121" i="3" s="1"/>
  <c r="H121" i="3" a="1"/>
  <c r="H121" i="3" s="1"/>
  <c r="F121" i="3" a="1"/>
  <c r="F121" i="3" s="1"/>
  <c r="G121" i="3" a="1"/>
  <c r="G121" i="3" s="1"/>
  <c r="I107" i="3" a="1"/>
  <c r="I107" i="3" s="1"/>
  <c r="G107" i="3" a="1"/>
  <c r="G107" i="3" s="1"/>
  <c r="H107" i="3" a="1"/>
  <c r="H107" i="3" s="1"/>
  <c r="F107" i="3" a="1"/>
  <c r="F107" i="3" s="1"/>
  <c r="I120" i="3" a="1"/>
  <c r="I120" i="3" s="1"/>
  <c r="F120" i="3" a="1"/>
  <c r="F120" i="3" s="1"/>
  <c r="G120" i="3" a="1"/>
  <c r="G120" i="3" s="1"/>
  <c r="H120" i="3" a="1"/>
  <c r="H120" i="3" s="1"/>
  <c r="H106" i="3" a="1"/>
  <c r="H106" i="3" s="1"/>
  <c r="F106" i="3" a="1"/>
  <c r="F106" i="3" s="1"/>
  <c r="I106" i="3" a="1"/>
  <c r="I106" i="3" s="1"/>
  <c r="G106" i="3" a="1"/>
  <c r="G106" i="3" s="1"/>
  <c r="H119" i="3" a="1"/>
  <c r="H119" i="3" s="1"/>
  <c r="I119" i="3" a="1"/>
  <c r="I119" i="3" s="1"/>
  <c r="F119" i="3" a="1"/>
  <c r="F119" i="3" s="1"/>
  <c r="G119" i="3" a="1"/>
  <c r="G119" i="3" s="1"/>
  <c r="H105" i="3" a="1"/>
  <c r="H105" i="3" s="1"/>
  <c r="I105" i="3" a="1"/>
  <c r="I105" i="3" s="1"/>
  <c r="F105" i="3" a="1"/>
  <c r="F105" i="3" s="1"/>
  <c r="G105" i="3" a="1"/>
  <c r="G105" i="3" s="1"/>
  <c r="F118" i="3" a="1"/>
  <c r="F118" i="3" s="1"/>
  <c r="G118" i="3" a="1"/>
  <c r="G118" i="3" s="1"/>
  <c r="H118" i="3" a="1"/>
  <c r="H118" i="3" s="1"/>
  <c r="I118" i="3" a="1"/>
  <c r="I118" i="3" s="1"/>
  <c r="AU149" i="3"/>
  <c r="AU150" i="3"/>
  <c r="AU151" i="3"/>
  <c r="AU152" i="3"/>
  <c r="AU148" i="3"/>
  <c r="AU142" i="3"/>
  <c r="AU143" i="3"/>
  <c r="AU145" i="3"/>
  <c r="AU144" i="3"/>
  <c r="AU146" i="3"/>
  <c r="AU147" i="3"/>
  <c r="AU130" i="3"/>
  <c r="AU165" i="3" s="1"/>
  <c r="AU133" i="3"/>
  <c r="AU129" i="3"/>
  <c r="AU164" i="3" s="1"/>
  <c r="AU206" i="3" s="1"/>
  <c r="AU135" i="3"/>
  <c r="AU170" i="3" s="1"/>
  <c r="AS169" i="3"/>
  <c r="AS207" i="3" s="1"/>
  <c r="AT118" i="3"/>
  <c r="AS163" i="3"/>
  <c r="AS187" i="3"/>
  <c r="AS175" i="3"/>
  <c r="AU131" i="3"/>
  <c r="AU166" i="3" s="1"/>
  <c r="AS190" i="3"/>
  <c r="AS211" i="3" s="1"/>
  <c r="AT115" i="3"/>
  <c r="AT119" i="3"/>
  <c r="AT116" i="3"/>
  <c r="AT117" i="3"/>
  <c r="AS176" i="3"/>
  <c r="AS209" i="3" s="1"/>
  <c r="AY85" i="3"/>
  <c r="BC85" i="3" s="1"/>
  <c r="AY88" i="3"/>
  <c r="BC88" i="3" s="1"/>
  <c r="AY86" i="3"/>
  <c r="BC86" i="3" s="1"/>
  <c r="AY87" i="3"/>
  <c r="BC87" i="3" s="1"/>
  <c r="AM59" i="3" a="1"/>
  <c r="AM48" i="3" a="1"/>
  <c r="AL48" i="3" a="1"/>
  <c r="AK48" i="3" a="1"/>
  <c r="AJ58" i="3" a="1"/>
  <c r="AL59" i="3" a="1"/>
  <c r="AK58" i="3" a="1"/>
  <c r="AJ59" i="3" a="1"/>
  <c r="AM58" i="3" a="1"/>
  <c r="AJ48" i="3" a="1"/>
  <c r="AL58" i="3" a="1"/>
  <c r="AK59" i="3" a="1"/>
  <c r="AY84" i="3" l="1"/>
  <c r="BC84" i="3" s="1"/>
  <c r="AS165" i="3"/>
  <c r="AS185" i="3"/>
  <c r="AS210" i="3" s="1"/>
  <c r="AK59" i="3"/>
  <c r="AJ59" i="3"/>
  <c r="AL58" i="3"/>
  <c r="AJ48" i="3"/>
  <c r="AM58" i="3"/>
  <c r="AK48" i="3"/>
  <c r="AK58" i="3"/>
  <c r="AM48" i="3"/>
  <c r="AL59" i="3"/>
  <c r="AJ58" i="3"/>
  <c r="AL48" i="3"/>
  <c r="AM59" i="3"/>
  <c r="AS186" i="3"/>
  <c r="AS170" i="3"/>
  <c r="AS162" i="3"/>
  <c r="AS205" i="3" s="1"/>
  <c r="AS156" i="3"/>
  <c r="AS164" i="3"/>
  <c r="AS206" i="3" s="1"/>
  <c r="AT194" i="3"/>
  <c r="AS194" i="3"/>
  <c r="AS201" i="3"/>
  <c r="AU201" i="3" s="1"/>
  <c r="AT201" i="3"/>
  <c r="AV201" i="3" s="1"/>
  <c r="AT156" i="3"/>
  <c r="AS167" i="3"/>
  <c r="AU132" i="3"/>
  <c r="AU167" i="3" s="1"/>
  <c r="AS183" i="3"/>
  <c r="AU140" i="3"/>
  <c r="AU175" i="3" s="1"/>
  <c r="AS166" i="3"/>
  <c r="AU134" i="3"/>
  <c r="AU169" i="3" s="1"/>
  <c r="AU207" i="3" s="1"/>
  <c r="AU177" i="3"/>
  <c r="AS177" i="3"/>
  <c r="AU139" i="3"/>
  <c r="AU174" i="3" s="1"/>
  <c r="AU208" i="3" s="1"/>
  <c r="AS174" i="3"/>
  <c r="AS208" i="3" s="1"/>
  <c r="AS168" i="3"/>
  <c r="AU182" i="3"/>
  <c r="AS182" i="3"/>
  <c r="AU181" i="3"/>
  <c r="AS181" i="3"/>
  <c r="AS188" i="3"/>
  <c r="AS172" i="3"/>
  <c r="AU137" i="3"/>
  <c r="AU172" i="3" s="1"/>
  <c r="AS171" i="3"/>
  <c r="AU136" i="3"/>
  <c r="AU171" i="3" s="1"/>
  <c r="AS173" i="3"/>
  <c r="AU138" i="3"/>
  <c r="AU173" i="3" s="1"/>
  <c r="AU179" i="3"/>
  <c r="AS179" i="3"/>
  <c r="AS184" i="3"/>
  <c r="AU180" i="3"/>
  <c r="AS180" i="3"/>
  <c r="AU178" i="3"/>
  <c r="AS178" i="3"/>
  <c r="AU141" i="3"/>
  <c r="AU176" i="3" s="1"/>
  <c r="AU209" i="3" s="1"/>
  <c r="AS157" i="3" l="1"/>
  <c r="AS192" i="3" s="1"/>
  <c r="AU156" i="3"/>
  <c r="AT157" i="3"/>
  <c r="AT192" i="3" s="1"/>
  <c r="AV156" i="3"/>
  <c r="AV191" i="3" s="1"/>
  <c r="AU194" i="3"/>
  <c r="AS195" i="3"/>
  <c r="AU195" i="3" s="1"/>
  <c r="AV194" i="3"/>
  <c r="AT195" i="3"/>
  <c r="AV195" i="3" s="1"/>
  <c r="AU168" i="3"/>
  <c r="AT191" i="3"/>
  <c r="AI46" i="3" l="1"/>
  <c r="AI133" i="3" s="1"/>
  <c r="AI45" i="3"/>
  <c r="AI99" i="3" s="1"/>
  <c r="AI44" i="3"/>
  <c r="AI66" i="3" s="1"/>
  <c r="AI43" i="3"/>
  <c r="AI119" i="3" s="1"/>
  <c r="AI42" i="3"/>
  <c r="AI85" i="3" s="1"/>
  <c r="AH130" i="3"/>
  <c r="AH131" i="3" s="1"/>
  <c r="AH132" i="3" s="1"/>
  <c r="AH133" i="3" s="1"/>
  <c r="AH134" i="3" s="1"/>
  <c r="AH119" i="3"/>
  <c r="AH120" i="3" s="1"/>
  <c r="AH121" i="3" s="1"/>
  <c r="AH122" i="3" s="1"/>
  <c r="AH123" i="3" s="1"/>
  <c r="AH108" i="3"/>
  <c r="AH109" i="3" s="1"/>
  <c r="AH110" i="3" s="1"/>
  <c r="AH111" i="3" s="1"/>
  <c r="AH112" i="3" s="1"/>
  <c r="AH97" i="3"/>
  <c r="AH98" i="3" s="1"/>
  <c r="AH99" i="3" s="1"/>
  <c r="AH100" i="3" s="1"/>
  <c r="AH101" i="3" s="1"/>
  <c r="AH86" i="3"/>
  <c r="AH87" i="3" s="1"/>
  <c r="AH88" i="3" s="1"/>
  <c r="AH89" i="3" s="1"/>
  <c r="AH76" i="3"/>
  <c r="AH77" i="3" s="1"/>
  <c r="AH78" i="3" s="1"/>
  <c r="AH79" i="3" s="1"/>
  <c r="AH80" i="3" s="1"/>
  <c r="AH54" i="3"/>
  <c r="AH55" i="3" s="1"/>
  <c r="AH56" i="3" s="1"/>
  <c r="AH57" i="3" s="1"/>
  <c r="AH65" i="3"/>
  <c r="AH66" i="3" s="1"/>
  <c r="AH67" i="3" s="1"/>
  <c r="AH68" i="3" s="1"/>
  <c r="AH69" i="3" s="1"/>
  <c r="AK112" i="3" a="1"/>
  <c r="AK80" i="3" a="1"/>
  <c r="AM112" i="3" a="1"/>
  <c r="AK123" i="3" a="1"/>
  <c r="AL80" i="3" a="1"/>
  <c r="AL112" i="3" a="1"/>
  <c r="AK101" i="3" a="1"/>
  <c r="AJ123" i="3" a="1"/>
  <c r="AK134" i="3" a="1"/>
  <c r="AJ101" i="3" a="1"/>
  <c r="AM80" i="3" a="1"/>
  <c r="AM134" i="3" a="1"/>
  <c r="AM123" i="3" a="1"/>
  <c r="AJ134" i="3" a="1"/>
  <c r="AL101" i="3" a="1"/>
  <c r="AJ69" i="3" a="1"/>
  <c r="AK69" i="3" a="1"/>
  <c r="AM101" i="3" a="1"/>
  <c r="AL134" i="3" a="1"/>
  <c r="AL123" i="3" a="1"/>
  <c r="AM69" i="3" a="1"/>
  <c r="AJ80" i="3" a="1"/>
  <c r="AL69" i="3" a="1"/>
  <c r="AJ112" i="3" a="1"/>
  <c r="AI56" i="3" l="1"/>
  <c r="AI67" i="3"/>
  <c r="AL69" i="3"/>
  <c r="AJ69" i="3"/>
  <c r="AK69" i="3"/>
  <c r="AM69" i="3"/>
  <c r="AL134" i="3"/>
  <c r="AK134" i="3"/>
  <c r="AJ134" i="3"/>
  <c r="AM134" i="3"/>
  <c r="AK112" i="3"/>
  <c r="AL112" i="3"/>
  <c r="AJ112" i="3"/>
  <c r="AM112" i="3"/>
  <c r="AM80" i="3"/>
  <c r="AL80" i="3"/>
  <c r="AJ80" i="3"/>
  <c r="AK80" i="3"/>
  <c r="AJ101" i="3"/>
  <c r="AK101" i="3"/>
  <c r="AL101" i="3"/>
  <c r="AM101" i="3"/>
  <c r="AL123" i="3"/>
  <c r="AM123" i="3"/>
  <c r="AK123" i="3"/>
  <c r="AJ123" i="3"/>
  <c r="AH90" i="3"/>
  <c r="AI68" i="3"/>
  <c r="AI89" i="3"/>
  <c r="AI100" i="3"/>
  <c r="AI57" i="3"/>
  <c r="AI122" i="3"/>
  <c r="AI108" i="3"/>
  <c r="AI107" i="3"/>
  <c r="AI76" i="3"/>
  <c r="AI109" i="3"/>
  <c r="AI53" i="3"/>
  <c r="AI86" i="3"/>
  <c r="AI120" i="3"/>
  <c r="AI54" i="3"/>
  <c r="AI87" i="3"/>
  <c r="AI121" i="3"/>
  <c r="AI55" i="3"/>
  <c r="AI88" i="3"/>
  <c r="AH124" i="3"/>
  <c r="AI75" i="3"/>
  <c r="AH70" i="3"/>
  <c r="AI129" i="3"/>
  <c r="AI77" i="3"/>
  <c r="AI96" i="3"/>
  <c r="AI110" i="3"/>
  <c r="AI130" i="3"/>
  <c r="AH81" i="3"/>
  <c r="AI64" i="3"/>
  <c r="AI78" i="3"/>
  <c r="AI97" i="3"/>
  <c r="AI111" i="3"/>
  <c r="AI131" i="3"/>
  <c r="AH135" i="3"/>
  <c r="AH91" i="3"/>
  <c r="AI65" i="3"/>
  <c r="AI79" i="3"/>
  <c r="AI98" i="3"/>
  <c r="AI118" i="3"/>
  <c r="AI132" i="3"/>
  <c r="AH113" i="3"/>
  <c r="AH102" i="3"/>
  <c r="AM135" i="3" a="1"/>
  <c r="AK91" i="3" a="1"/>
  <c r="AM102" i="3" a="1"/>
  <c r="AJ81" i="3" a="1"/>
  <c r="AL70" i="3" a="1"/>
  <c r="AJ124" i="3" a="1"/>
  <c r="AL124" i="3" a="1"/>
  <c r="AK90" i="3" a="1"/>
  <c r="AJ102" i="3" a="1"/>
  <c r="AK124" i="3" a="1"/>
  <c r="AL81" i="3" a="1"/>
  <c r="AM91" i="3" a="1"/>
  <c r="AM124" i="3" a="1"/>
  <c r="AL90" i="3" a="1"/>
  <c r="AM70" i="3" a="1"/>
  <c r="AM81" i="3" a="1"/>
  <c r="AK81" i="3" a="1"/>
  <c r="AK135" i="3" a="1"/>
  <c r="AJ90" i="3" a="1"/>
  <c r="AM90" i="3" a="1"/>
  <c r="AJ91" i="3" a="1"/>
  <c r="AK102" i="3" a="1"/>
  <c r="AL91" i="3" a="1"/>
  <c r="AL102" i="3" a="1"/>
  <c r="AL135" i="3" a="1"/>
  <c r="AJ70" i="3" a="1"/>
  <c r="AJ135" i="3" a="1"/>
  <c r="AM91" i="3" l="1"/>
  <c r="AK91" i="3"/>
  <c r="AL91" i="3"/>
  <c r="AJ91" i="3"/>
  <c r="AK135" i="3"/>
  <c r="AL135" i="3"/>
  <c r="AM135" i="3"/>
  <c r="AJ135" i="3"/>
  <c r="AL90" i="3"/>
  <c r="AJ90" i="3"/>
  <c r="AK90" i="3"/>
  <c r="AM90" i="3"/>
  <c r="AM102" i="3"/>
  <c r="AJ102" i="3"/>
  <c r="AL102" i="3"/>
  <c r="AK102" i="3"/>
  <c r="AL70" i="3"/>
  <c r="AJ70" i="3"/>
  <c r="AM70" i="3"/>
  <c r="AJ81" i="3"/>
  <c r="AK81" i="3"/>
  <c r="AM81" i="3"/>
  <c r="AL81" i="3"/>
  <c r="AK124" i="3"/>
  <c r="AJ124" i="3"/>
  <c r="AL124" i="3"/>
  <c r="AM124" i="3"/>
  <c r="E86" i="3"/>
  <c r="F92" i="3" s="1" a="1"/>
  <c r="F92" i="3" s="1"/>
  <c r="E72" i="3"/>
  <c r="F76" i="3" s="1" a="1"/>
  <c r="F76" i="3" s="1"/>
  <c r="E58" i="3"/>
  <c r="E44" i="3"/>
  <c r="F46" i="3" s="1" a="1"/>
  <c r="F46" i="3" s="1"/>
  <c r="AL43" i="3" a="1"/>
  <c r="AL67" i="3" a="1"/>
  <c r="AL89" i="3" a="1"/>
  <c r="AL43" i="3" l="1"/>
  <c r="AL89" i="3"/>
  <c r="AL67" i="3"/>
  <c r="G63" i="3" a="1"/>
  <c r="G63" i="3" s="1"/>
  <c r="F54" i="3" a="1"/>
  <c r="F54" i="3" s="1"/>
  <c r="H48" i="3" a="1"/>
  <c r="H48" i="3" s="1"/>
  <c r="F52" i="3" a="1"/>
  <c r="F52" i="3" s="1"/>
  <c r="I53" i="3" a="1"/>
  <c r="I53" i="3" s="1"/>
  <c r="H51" i="3" a="1"/>
  <c r="H51" i="3" s="1"/>
  <c r="F68" i="3" a="1"/>
  <c r="F68" i="3" s="1"/>
  <c r="H50" i="3" a="1"/>
  <c r="H50" i="3" s="1"/>
  <c r="F60" i="3" a="1"/>
  <c r="F60" i="3" s="1"/>
  <c r="F61" i="3" a="1"/>
  <c r="F61" i="3" s="1"/>
  <c r="H49" i="3" a="1"/>
  <c r="H49" i="3" s="1"/>
  <c r="F65" i="3" a="1"/>
  <c r="F65" i="3" s="1"/>
  <c r="H47" i="3" a="1"/>
  <c r="H47" i="3" s="1"/>
  <c r="F64" i="3" a="1"/>
  <c r="F64" i="3" s="1"/>
  <c r="F63" i="3" a="1"/>
  <c r="F63" i="3" s="1"/>
  <c r="F62" i="3" a="1"/>
  <c r="F62" i="3" s="1"/>
  <c r="H67" i="3" a="1"/>
  <c r="H67" i="3" s="1"/>
  <c r="F67" i="3" a="1"/>
  <c r="F67" i="3" s="1"/>
  <c r="G66" i="3" a="1"/>
  <c r="G66" i="3" s="1"/>
  <c r="F66" i="3" a="1"/>
  <c r="F66" i="3" s="1"/>
  <c r="H91" i="3" a="1"/>
  <c r="H91" i="3" s="1"/>
  <c r="H94" i="3" a="1"/>
  <c r="H94" i="3" s="1"/>
  <c r="H93" i="3" a="1"/>
  <c r="H93" i="3" s="1"/>
  <c r="G90" i="3" a="1"/>
  <c r="G90" i="3" s="1"/>
  <c r="F88" i="3" a="1"/>
  <c r="F88" i="3" s="1"/>
  <c r="I96" i="3" a="1"/>
  <c r="I96" i="3" s="1"/>
  <c r="F95" i="3" a="1"/>
  <c r="F95" i="3" s="1"/>
  <c r="F74" i="3" a="1"/>
  <c r="F74" i="3" s="1"/>
  <c r="H77" i="3" a="1"/>
  <c r="H77" i="3" s="1"/>
  <c r="H81" i="3" a="1"/>
  <c r="H81" i="3" s="1"/>
  <c r="I75" i="3" a="1"/>
  <c r="I75" i="3" s="1"/>
  <c r="I79" i="3" a="1"/>
  <c r="I79" i="3" s="1"/>
  <c r="I74" i="3" a="1"/>
  <c r="I74" i="3" s="1"/>
  <c r="G52" i="3" a="1"/>
  <c r="G52" i="3" s="1"/>
  <c r="H79" i="3" a="1"/>
  <c r="H79" i="3" s="1"/>
  <c r="F96" i="3" a="1"/>
  <c r="F96" i="3" s="1"/>
  <c r="I77" i="3" a="1"/>
  <c r="I77" i="3" s="1"/>
  <c r="I81" i="3" a="1"/>
  <c r="I81" i="3" s="1"/>
  <c r="G91" i="3" a="1"/>
  <c r="G91" i="3" s="1"/>
  <c r="I89" i="3" a="1"/>
  <c r="I89" i="3" s="1"/>
  <c r="I88" i="3" a="1"/>
  <c r="I88" i="3" s="1"/>
  <c r="G94" i="3" a="1"/>
  <c r="G94" i="3" s="1"/>
  <c r="I92" i="3" a="1"/>
  <c r="I92" i="3" s="1"/>
  <c r="F91" i="3" a="1"/>
  <c r="F91" i="3" s="1"/>
  <c r="H89" i="3" a="1"/>
  <c r="H89" i="3" s="1"/>
  <c r="H88" i="3" a="1"/>
  <c r="H88" i="3" s="1"/>
  <c r="I95" i="3" a="1"/>
  <c r="I95" i="3" s="1"/>
  <c r="F94" i="3" a="1"/>
  <c r="F94" i="3" s="1"/>
  <c r="H92" i="3" a="1"/>
  <c r="H92" i="3" s="1"/>
  <c r="G89" i="3" a="1"/>
  <c r="G89" i="3" s="1"/>
  <c r="G88" i="3" a="1"/>
  <c r="G88" i="3" s="1"/>
  <c r="H95" i="3" a="1"/>
  <c r="H95" i="3" s="1"/>
  <c r="G92" i="3" a="1"/>
  <c r="G92" i="3" s="1"/>
  <c r="I90" i="3" a="1"/>
  <c r="I90" i="3" s="1"/>
  <c r="F89" i="3" a="1"/>
  <c r="F89" i="3" s="1"/>
  <c r="G95" i="3" a="1"/>
  <c r="G95" i="3" s="1"/>
  <c r="I93" i="3" a="1"/>
  <c r="I93" i="3" s="1"/>
  <c r="H90" i="3" a="1"/>
  <c r="H90" i="3" s="1"/>
  <c r="H96" i="3" a="1"/>
  <c r="H96" i="3" s="1"/>
  <c r="G93" i="3" a="1"/>
  <c r="G93" i="3" s="1"/>
  <c r="I91" i="3" a="1"/>
  <c r="I91" i="3" s="1"/>
  <c r="F90" i="3" a="1"/>
  <c r="F90" i="3" s="1"/>
  <c r="G96" i="3" a="1"/>
  <c r="G96" i="3" s="1"/>
  <c r="I94" i="3" a="1"/>
  <c r="I94" i="3" s="1"/>
  <c r="F93" i="3" a="1"/>
  <c r="F93" i="3" s="1"/>
  <c r="H74" i="3" a="1"/>
  <c r="H74" i="3" s="1"/>
  <c r="G81" i="3" a="1"/>
  <c r="G81" i="3" s="1"/>
  <c r="G79" i="3" a="1"/>
  <c r="G79" i="3" s="1"/>
  <c r="G77" i="3" a="1"/>
  <c r="G77" i="3" s="1"/>
  <c r="G75" i="3" a="1"/>
  <c r="G75" i="3" s="1"/>
  <c r="G74" i="3" a="1"/>
  <c r="G74" i="3" s="1"/>
  <c r="F81" i="3" a="1"/>
  <c r="F81" i="3" s="1"/>
  <c r="F79" i="3" a="1"/>
  <c r="F79" i="3" s="1"/>
  <c r="F77" i="3" a="1"/>
  <c r="F77" i="3" s="1"/>
  <c r="F75" i="3" a="1"/>
  <c r="F75" i="3" s="1"/>
  <c r="I82" i="3" a="1"/>
  <c r="I82" i="3" s="1"/>
  <c r="I80" i="3" a="1"/>
  <c r="I80" i="3" s="1"/>
  <c r="I78" i="3" a="1"/>
  <c r="I78" i="3" s="1"/>
  <c r="I76" i="3" a="1"/>
  <c r="I76" i="3" s="1"/>
  <c r="G82" i="3" a="1"/>
  <c r="G82" i="3" s="1"/>
  <c r="G80" i="3" a="1"/>
  <c r="G80" i="3" s="1"/>
  <c r="G78" i="3" a="1"/>
  <c r="G78" i="3" s="1"/>
  <c r="G76" i="3" a="1"/>
  <c r="G76" i="3" s="1"/>
  <c r="H75" i="3" a="1"/>
  <c r="H75" i="3" s="1"/>
  <c r="H82" i="3" a="1"/>
  <c r="H82" i="3" s="1"/>
  <c r="H80" i="3" a="1"/>
  <c r="H80" i="3" s="1"/>
  <c r="H78" i="3" a="1"/>
  <c r="H78" i="3" s="1"/>
  <c r="H76" i="3" a="1"/>
  <c r="H76" i="3" s="1"/>
  <c r="F82" i="3" a="1"/>
  <c r="F82" i="3" s="1"/>
  <c r="F80" i="3" a="1"/>
  <c r="F80" i="3" s="1"/>
  <c r="F78" i="3" a="1"/>
  <c r="F78" i="3" s="1"/>
  <c r="G50" i="3" a="1"/>
  <c r="G50" i="3" s="1"/>
  <c r="F48" i="3" a="1"/>
  <c r="F48" i="3" s="1"/>
  <c r="I49" i="3" a="1"/>
  <c r="I49" i="3" s="1"/>
  <c r="I46" i="3" a="1"/>
  <c r="I46" i="3" s="1"/>
  <c r="H53" i="3" a="1"/>
  <c r="H53" i="3" s="1"/>
  <c r="G51" i="3" a="1"/>
  <c r="G51" i="3" s="1"/>
  <c r="G49" i="3" a="1"/>
  <c r="G49" i="3" s="1"/>
  <c r="G47" i="3" a="1"/>
  <c r="G47" i="3" s="1"/>
  <c r="H54" i="3" a="1"/>
  <c r="H54" i="3" s="1"/>
  <c r="F50" i="3" a="1"/>
  <c r="F50" i="3" s="1"/>
  <c r="F47" i="3" a="1"/>
  <c r="F47" i="3" s="1"/>
  <c r="H46" i="3" a="1"/>
  <c r="H46" i="3" s="1"/>
  <c r="F51" i="3" a="1"/>
  <c r="F51" i="3" s="1"/>
  <c r="F49" i="3" a="1"/>
  <c r="F49" i="3" s="1"/>
  <c r="G46" i="3" a="1"/>
  <c r="G46" i="3" s="1"/>
  <c r="F53" i="3" a="1"/>
  <c r="F53" i="3" s="1"/>
  <c r="I50" i="3" a="1"/>
  <c r="I50" i="3" s="1"/>
  <c r="I48" i="3" a="1"/>
  <c r="I48" i="3" s="1"/>
  <c r="I51" i="3" a="1"/>
  <c r="I51" i="3" s="1"/>
  <c r="H52" i="3" a="1"/>
  <c r="H52" i="3" s="1"/>
  <c r="G54" i="3" a="1"/>
  <c r="G54" i="3" s="1"/>
  <c r="G53" i="3" a="1"/>
  <c r="G53" i="3" s="1"/>
  <c r="I54" i="3" a="1"/>
  <c r="I54" i="3" s="1"/>
  <c r="I52" i="3" a="1"/>
  <c r="I52" i="3" s="1"/>
  <c r="I47" i="3" a="1"/>
  <c r="I47" i="3" s="1"/>
  <c r="G48" i="3" a="1"/>
  <c r="G48" i="3" s="1"/>
  <c r="H65" i="3" a="1"/>
  <c r="H65" i="3" s="1"/>
  <c r="G64" i="3" a="1"/>
  <c r="G64" i="3" s="1"/>
  <c r="I63" i="3" a="1"/>
  <c r="I63" i="3" s="1"/>
  <c r="I60" i="3" a="1"/>
  <c r="I60" i="3" s="1"/>
  <c r="H61" i="3" a="1"/>
  <c r="H61" i="3" s="1"/>
  <c r="H63" i="3" a="1"/>
  <c r="H63" i="3" s="1"/>
  <c r="G68" i="3" a="1"/>
  <c r="G68" i="3" s="1"/>
  <c r="H60" i="3" a="1"/>
  <c r="H60" i="3" s="1"/>
  <c r="G67" i="3" a="1"/>
  <c r="G67" i="3" s="1"/>
  <c r="G61" i="3" a="1"/>
  <c r="G61" i="3" s="1"/>
  <c r="G60" i="3" a="1"/>
  <c r="G60" i="3" s="1"/>
  <c r="I66" i="3" a="1"/>
  <c r="I66" i="3" s="1"/>
  <c r="I62" i="3" a="1"/>
  <c r="I62" i="3" s="1"/>
  <c r="H68" i="3" a="1"/>
  <c r="H68" i="3" s="1"/>
  <c r="H66" i="3" a="1"/>
  <c r="H66" i="3" s="1"/>
  <c r="H64" i="3" a="1"/>
  <c r="H64" i="3" s="1"/>
  <c r="H62" i="3" a="1"/>
  <c r="H62" i="3" s="1"/>
  <c r="G65" i="3" a="1"/>
  <c r="G65" i="3" s="1"/>
  <c r="I68" i="3" a="1"/>
  <c r="I68" i="3" s="1"/>
  <c r="I64" i="3" a="1"/>
  <c r="I64" i="3" s="1"/>
  <c r="G62" i="3" a="1"/>
  <c r="G62" i="3" s="1"/>
  <c r="I67" i="3" a="1"/>
  <c r="I67" i="3" s="1"/>
  <c r="I65" i="3" a="1"/>
  <c r="I65" i="3" s="1"/>
  <c r="I61" i="3" a="1"/>
  <c r="I61" i="3" s="1"/>
  <c r="F38" i="3" a="1"/>
  <c r="F38" i="3" s="1"/>
  <c r="G38" i="3" a="1"/>
  <c r="G38" i="3" s="1"/>
  <c r="H38" i="3" a="1"/>
  <c r="H38" i="3" s="1"/>
  <c r="I38" i="3" a="1"/>
  <c r="I38" i="3" s="1"/>
  <c r="F39" i="3" a="1"/>
  <c r="F39" i="3" s="1"/>
  <c r="G39" i="3" a="1"/>
  <c r="G39" i="3" s="1"/>
  <c r="H39" i="3" a="1"/>
  <c r="H39" i="3" s="1"/>
  <c r="I39" i="3" a="1"/>
  <c r="I39" i="3" s="1"/>
  <c r="F40" i="3" a="1"/>
  <c r="F40" i="3" s="1"/>
  <c r="G40" i="3" a="1"/>
  <c r="G40" i="3" s="1"/>
  <c r="H40" i="3" a="1"/>
  <c r="H40" i="3" s="1"/>
  <c r="I40" i="3" a="1"/>
  <c r="I40" i="3" s="1"/>
  <c r="AJ46" i="3" a="1"/>
  <c r="AJ110" i="3" a="1"/>
  <c r="AJ79" i="3" a="1"/>
  <c r="AK98" i="3" a="1"/>
  <c r="AM97" i="3" a="1"/>
  <c r="AJ57" i="3" a="1"/>
  <c r="AK53" i="3" a="1"/>
  <c r="AK111" i="3" a="1"/>
  <c r="AM78" i="3" a="1"/>
  <c r="AK75" i="3" a="1"/>
  <c r="AJ45" i="3" a="1"/>
  <c r="AK85" i="3" a="1"/>
  <c r="AL79" i="3" a="1"/>
  <c r="AJ77" i="3" a="1"/>
  <c r="AJ132" i="3" a="1"/>
  <c r="AM133" i="3" a="1"/>
  <c r="AL65" i="3" a="1"/>
  <c r="AL113" i="3" a="1"/>
  <c r="AJ113" i="3" a="1"/>
  <c r="AJ68" i="3" a="1"/>
  <c r="AJ65" i="3" a="1"/>
  <c r="AM45" i="3" a="1"/>
  <c r="AK113" i="3" a="1"/>
  <c r="AL100" i="3" a="1"/>
  <c r="AK122" i="3" a="1"/>
  <c r="AL76" i="3" a="1"/>
  <c r="AJ130" i="3" a="1"/>
  <c r="AM79" i="3" a="1"/>
  <c r="AK110" i="3" a="1"/>
  <c r="AJ54" i="3" a="1"/>
  <c r="AL78" i="3" a="1"/>
  <c r="AK89" i="3" a="1"/>
  <c r="AM100" i="3" a="1"/>
  <c r="AM108" i="3" a="1"/>
  <c r="AK56" i="3" a="1"/>
  <c r="AM46" i="3" a="1"/>
  <c r="AJ44" i="3" a="1"/>
  <c r="AL121" i="3" a="1"/>
  <c r="AM120" i="3" a="1"/>
  <c r="AJ85" i="3" a="1"/>
  <c r="AM77" i="3" a="1"/>
  <c r="AL96" i="3" a="1"/>
  <c r="AM122" i="3" a="1"/>
  <c r="AK86" i="3" a="1"/>
  <c r="AL64" i="3" a="1"/>
  <c r="AK57" i="3" a="1"/>
  <c r="AK120" i="3" a="1"/>
  <c r="AL98" i="3" a="1"/>
  <c r="AK133" i="3" a="1"/>
  <c r="AL44" i="3" a="1"/>
  <c r="AK109" i="3" a="1"/>
  <c r="AM96" i="3" a="1"/>
  <c r="AJ53" i="3" a="1"/>
  <c r="AK87" i="3" a="1"/>
  <c r="AL133" i="3" a="1"/>
  <c r="AJ121" i="3" a="1"/>
  <c r="AL68" i="3" a="1"/>
  <c r="AM118" i="3" a="1"/>
  <c r="AK44" i="3" a="1"/>
  <c r="AL85" i="3" a="1"/>
  <c r="AJ107" i="3" a="1"/>
  <c r="AJ55" i="3" a="1"/>
  <c r="AK88" i="3" a="1"/>
  <c r="AJ118" i="3" a="1"/>
  <c r="AM54" i="3" a="1"/>
  <c r="AK121" i="3" a="1"/>
  <c r="AJ109" i="3" a="1"/>
  <c r="AM57" i="3" a="1"/>
  <c r="AK129" i="3" a="1"/>
  <c r="AM130" i="3" a="1"/>
  <c r="AJ66" i="3" a="1"/>
  <c r="AM43" i="3" a="1"/>
  <c r="AK79" i="3" a="1"/>
  <c r="AL77" i="3" a="1"/>
  <c r="AM68" i="3" a="1"/>
  <c r="AK99" i="3" a="1"/>
  <c r="AJ78" i="3" a="1"/>
  <c r="AK42" i="3" a="1"/>
  <c r="AK132" i="3" a="1"/>
  <c r="AL45" i="3" a="1"/>
  <c r="AL86" i="3" a="1"/>
  <c r="AM67" i="3" a="1"/>
  <c r="AM86" i="3" a="1"/>
  <c r="AL109" i="3" a="1"/>
  <c r="AL107" i="3" a="1"/>
  <c r="AL120" i="3" a="1"/>
  <c r="AM76" i="3" a="1"/>
  <c r="AJ98" i="3" a="1"/>
  <c r="AJ96" i="3" a="1"/>
  <c r="AM132" i="3" a="1"/>
  <c r="AL129" i="3" a="1"/>
  <c r="AM99" i="3" a="1"/>
  <c r="AM121" i="3" a="1"/>
  <c r="AJ131" i="3" a="1"/>
  <c r="AJ76" i="3" a="1"/>
  <c r="AM110" i="3" a="1"/>
  <c r="AK100" i="3" a="1"/>
  <c r="AM55" i="3" a="1"/>
  <c r="AL46" i="3" a="1"/>
  <c r="AL132" i="3" a="1"/>
  <c r="AM107" i="3" a="1"/>
  <c r="AM66" i="3" a="1"/>
  <c r="AJ75" i="3" a="1"/>
  <c r="AL88" i="3" a="1"/>
  <c r="AL122" i="3" a="1"/>
  <c r="AJ56" i="3" a="1"/>
  <c r="AK65" i="3" a="1"/>
  <c r="AL53" i="3" a="1"/>
  <c r="AK107" i="3" a="1"/>
  <c r="AL118" i="3" a="1"/>
  <c r="AJ97" i="3" a="1"/>
  <c r="AK96" i="3" a="1"/>
  <c r="AM129" i="3" a="1"/>
  <c r="AK67" i="3" a="1"/>
  <c r="AM64" i="3" a="1"/>
  <c r="AM98" i="3" a="1"/>
  <c r="AK131" i="3" a="1"/>
  <c r="AM109" i="3" a="1"/>
  <c r="AJ67" i="3" a="1"/>
  <c r="AK45" i="3" a="1"/>
  <c r="AL54" i="3" a="1"/>
  <c r="AM44" i="3" a="1"/>
  <c r="AM131" i="3" a="1"/>
  <c r="AL130" i="3" a="1"/>
  <c r="AL108" i="3" a="1"/>
  <c r="AK78" i="3" a="1"/>
  <c r="AL97" i="3" a="1"/>
  <c r="AJ119" i="3" a="1"/>
  <c r="AL110" i="3" a="1"/>
  <c r="AK77" i="3" a="1"/>
  <c r="AL111" i="3" a="1"/>
  <c r="AK54" i="3" a="1"/>
  <c r="AM88" i="3" a="1"/>
  <c r="AJ88" i="3" a="1"/>
  <c r="AM65" i="3" a="1"/>
  <c r="AK68" i="3" a="1"/>
  <c r="AJ120" i="3" a="1"/>
  <c r="AL131" i="3" a="1"/>
  <c r="AJ122" i="3" a="1"/>
  <c r="AM89" i="3" a="1"/>
  <c r="AK97" i="3" a="1"/>
  <c r="AM113" i="3" a="1"/>
  <c r="AJ108" i="3" a="1"/>
  <c r="AM85" i="3" a="1"/>
  <c r="AK55" i="3" a="1"/>
  <c r="AM56" i="3" a="1"/>
  <c r="AJ87" i="3" a="1"/>
  <c r="AL66" i="3" a="1"/>
  <c r="AL119" i="3" a="1"/>
  <c r="AJ86" i="3" a="1"/>
  <c r="AL55" i="3" a="1"/>
  <c r="AL87" i="3" a="1"/>
  <c r="AJ111" i="3" a="1"/>
  <c r="AK118" i="3" a="1"/>
  <c r="AK64" i="3" a="1"/>
  <c r="AJ129" i="3" a="1"/>
  <c r="AL42" i="3" a="1"/>
  <c r="AK119" i="3" a="1"/>
  <c r="AK43" i="3" a="1"/>
  <c r="AL75" i="3" a="1"/>
  <c r="AM111" i="3" a="1"/>
  <c r="AM119" i="3" a="1"/>
  <c r="AM75" i="3" a="1"/>
  <c r="AJ89" i="3" a="1"/>
  <c r="AK108" i="3" a="1"/>
  <c r="AM87" i="3" a="1"/>
  <c r="AL56" i="3" a="1"/>
  <c r="AJ99" i="3" a="1"/>
  <c r="AL99" i="3" a="1"/>
  <c r="AK76" i="3" a="1"/>
  <c r="AJ100" i="3" a="1"/>
  <c r="AJ64" i="3" a="1"/>
  <c r="AJ133" i="3" a="1"/>
  <c r="AK130" i="3" a="1"/>
  <c r="AK46" i="3" a="1"/>
  <c r="AJ43" i="3" a="1"/>
  <c r="AK66" i="3" a="1"/>
  <c r="AL57" i="3" a="1"/>
  <c r="AM100" i="3" l="1"/>
  <c r="AJ130" i="3"/>
  <c r="AL120" i="3"/>
  <c r="AL76" i="3"/>
  <c r="AJ100" i="3"/>
  <c r="AJ120" i="3"/>
  <c r="AM131" i="3"/>
  <c r="AM77" i="3"/>
  <c r="AJ108" i="3"/>
  <c r="AL119" i="3"/>
  <c r="AK54" i="3"/>
  <c r="AL88" i="3"/>
  <c r="AK67" i="3"/>
  <c r="AL56" i="3"/>
  <c r="AK121" i="3"/>
  <c r="AM133" i="3"/>
  <c r="AJ89" i="3"/>
  <c r="AM99" i="3"/>
  <c r="AL122" i="3"/>
  <c r="AK109" i="3"/>
  <c r="AM97" i="3"/>
  <c r="AM55" i="3"/>
  <c r="AL78" i="3"/>
  <c r="AJ133" i="3"/>
  <c r="AK97" i="3"/>
  <c r="AM89" i="3"/>
  <c r="AL55" i="3"/>
  <c r="AJ131" i="3"/>
  <c r="AJ77" i="3"/>
  <c r="AK130" i="3"/>
  <c r="AL97" i="3"/>
  <c r="AM119" i="3"/>
  <c r="AM67" i="3"/>
  <c r="AK132" i="3"/>
  <c r="AL121" i="3"/>
  <c r="AJ111" i="3"/>
  <c r="AK122" i="3"/>
  <c r="AL111" i="3"/>
  <c r="AJ57" i="3"/>
  <c r="AJ99" i="3"/>
  <c r="AK68" i="3"/>
  <c r="AL66" i="3"/>
  <c r="AM65" i="3"/>
  <c r="AK66" i="3"/>
  <c r="AL110" i="3"/>
  <c r="AK111" i="3"/>
  <c r="AK119" i="3"/>
  <c r="AL100" i="3"/>
  <c r="AL108" i="3"/>
  <c r="AK98" i="3"/>
  <c r="AK55" i="3"/>
  <c r="AK87" i="3"/>
  <c r="AM108" i="3"/>
  <c r="AM88" i="3"/>
  <c r="AJ67" i="3"/>
  <c r="AK133" i="3"/>
  <c r="AL57" i="3"/>
  <c r="AJ122" i="3"/>
  <c r="AK79" i="3"/>
  <c r="AJ56" i="3"/>
  <c r="AL77" i="3"/>
  <c r="AL130" i="3"/>
  <c r="AM68" i="3"/>
  <c r="AJ119" i="3"/>
  <c r="AJ87" i="3"/>
  <c r="AL132" i="3"/>
  <c r="AM66" i="3"/>
  <c r="AK120" i="3"/>
  <c r="AM98" i="3"/>
  <c r="AJ97" i="3"/>
  <c r="AL54" i="3"/>
  <c r="AJ76" i="3"/>
  <c r="AM110" i="3"/>
  <c r="AJ88" i="3"/>
  <c r="AK56" i="3"/>
  <c r="AL68" i="3"/>
  <c r="AJ68" i="3"/>
  <c r="AJ121" i="3"/>
  <c r="AM121" i="3"/>
  <c r="AM111" i="3"/>
  <c r="AL87" i="3"/>
  <c r="AK77" i="3"/>
  <c r="AK76" i="3"/>
  <c r="AK57" i="3"/>
  <c r="AM76" i="3"/>
  <c r="AJ109" i="3"/>
  <c r="AK110" i="3"/>
  <c r="AJ55" i="3"/>
  <c r="AM87" i="3"/>
  <c r="AK65" i="3"/>
  <c r="AJ65" i="3"/>
  <c r="AL86" i="3"/>
  <c r="AL65" i="3"/>
  <c r="AM132" i="3"/>
  <c r="AJ110" i="3"/>
  <c r="AK78" i="3"/>
  <c r="AJ79" i="3"/>
  <c r="AK89" i="3"/>
  <c r="AM57" i="3"/>
  <c r="AJ78" i="3"/>
  <c r="AM78" i="3"/>
  <c r="AM79" i="3"/>
  <c r="AM54" i="3"/>
  <c r="AM86" i="3"/>
  <c r="AJ66" i="3"/>
  <c r="AK88" i="3"/>
  <c r="AK108" i="3"/>
  <c r="AL99" i="3"/>
  <c r="AM120" i="3"/>
  <c r="AJ98" i="3"/>
  <c r="AM109" i="3"/>
  <c r="AK131" i="3"/>
  <c r="AJ54" i="3"/>
  <c r="AJ86" i="3"/>
  <c r="AM130" i="3"/>
  <c r="AK86" i="3"/>
  <c r="AM56" i="3"/>
  <c r="AJ132" i="3"/>
  <c r="AK99" i="3"/>
  <c r="AK100" i="3"/>
  <c r="AM122" i="3"/>
  <c r="AL79" i="3"/>
  <c r="AL133" i="3"/>
  <c r="AL109" i="3"/>
  <c r="AL98" i="3"/>
  <c r="AL131" i="3"/>
  <c r="AL45" i="3"/>
  <c r="AM43" i="3"/>
  <c r="AM46" i="3"/>
  <c r="AK46" i="3"/>
  <c r="AJ43" i="3"/>
  <c r="AK43" i="3"/>
  <c r="AM45" i="3"/>
  <c r="AJ46" i="3"/>
  <c r="AJ45" i="3"/>
  <c r="AL46" i="3"/>
  <c r="AK44" i="3"/>
  <c r="AL44" i="3"/>
  <c r="AK45" i="3"/>
  <c r="AJ44" i="3"/>
  <c r="AM44" i="3"/>
  <c r="AL118" i="3"/>
  <c r="AJ129" i="3"/>
  <c r="AJ107" i="3"/>
  <c r="AJ85" i="3"/>
  <c r="AJ64" i="3"/>
  <c r="AK42" i="3"/>
  <c r="AM129" i="3"/>
  <c r="AM107" i="3"/>
  <c r="AM85" i="3"/>
  <c r="AM64" i="3"/>
  <c r="AL53" i="3"/>
  <c r="AL96" i="3"/>
  <c r="AK129" i="3"/>
  <c r="AK107" i="3"/>
  <c r="AK85" i="3"/>
  <c r="AK64" i="3"/>
  <c r="AL75" i="3"/>
  <c r="AL129" i="3"/>
  <c r="AL107" i="3"/>
  <c r="AL85" i="3"/>
  <c r="AL64" i="3"/>
  <c r="AK118" i="3"/>
  <c r="AJ118" i="3"/>
  <c r="AJ96" i="3"/>
  <c r="AJ75" i="3"/>
  <c r="AJ53" i="3"/>
  <c r="AM118" i="3"/>
  <c r="AM96" i="3"/>
  <c r="AM75" i="3"/>
  <c r="AK96" i="3"/>
  <c r="AK75" i="3"/>
  <c r="AK53" i="3"/>
  <c r="AL42" i="3"/>
  <c r="AM113" i="3"/>
  <c r="AL113" i="3"/>
  <c r="AJ113" i="3"/>
  <c r="AK113" i="3"/>
  <c r="H111" i="3"/>
  <c r="I111" i="3"/>
  <c r="F125" i="3"/>
  <c r="H125" i="3"/>
  <c r="F111" i="3"/>
  <c r="G125" i="3"/>
  <c r="G111" i="3"/>
  <c r="I125" i="3"/>
  <c r="I97" i="3"/>
  <c r="G83" i="3"/>
  <c r="I83" i="3"/>
  <c r="F97" i="3"/>
  <c r="G97" i="3"/>
  <c r="H97" i="3"/>
  <c r="F83" i="3"/>
  <c r="H83" i="3"/>
  <c r="I69" i="3"/>
  <c r="F69" i="3"/>
  <c r="H69" i="3"/>
  <c r="G69" i="3"/>
  <c r="I55" i="3"/>
  <c r="H55" i="3"/>
  <c r="G55" i="3"/>
  <c r="F55" i="3"/>
  <c r="AJ140" i="3" l="1"/>
  <c r="AJ144" i="3"/>
  <c r="AJ145" i="3" s="1"/>
  <c r="AL140" i="3"/>
  <c r="AM144" i="3"/>
  <c r="AM145" i="3" s="1"/>
  <c r="AM140" i="3"/>
  <c r="AL144" i="3"/>
  <c r="AL145" i="3" s="1"/>
  <c r="AK140" i="3"/>
  <c r="AK144" i="3"/>
  <c r="AK145" i="3" s="1"/>
  <c r="AS104" i="3" l="1"/>
  <c r="AS118" i="3"/>
  <c r="AR190" i="3"/>
  <c r="AR211" i="3" s="1"/>
  <c r="AU190" i="3"/>
  <c r="AU211" i="3" s="1"/>
  <c r="AR188" i="3"/>
  <c r="AU188" i="3"/>
  <c r="AR189" i="3"/>
  <c r="AU189" i="3"/>
  <c r="AR187" i="3"/>
  <c r="AU187" i="3"/>
  <c r="AR183" i="3"/>
  <c r="AR184" i="3"/>
  <c r="AU184" i="3"/>
  <c r="AR185" i="3"/>
  <c r="AR210" i="3" s="1"/>
  <c r="AU185" i="3"/>
  <c r="AU210" i="3" s="1"/>
  <c r="AR186" i="3"/>
  <c r="AU186" i="3"/>
  <c r="F41" i="3"/>
  <c r="AL141" i="3" s="1"/>
  <c r="G41" i="3"/>
  <c r="AK141" i="3" l="1"/>
  <c r="AS92" i="3"/>
  <c r="AU117" i="3" s="1"/>
  <c r="AS117" i="3"/>
  <c r="AS86" i="3"/>
  <c r="AU116" i="3" s="1"/>
  <c r="AS116" i="3"/>
  <c r="AS110" i="3"/>
  <c r="AU120" i="3" s="1"/>
  <c r="AS98" i="3"/>
  <c r="AU118" i="3" s="1"/>
  <c r="AU119" i="3"/>
  <c r="AS119" i="3"/>
  <c r="AS80" i="3"/>
  <c r="AU115" i="3" s="1"/>
  <c r="AS115" i="3"/>
  <c r="AU183" i="3"/>
  <c r="I41" i="3"/>
  <c r="AJ141" i="3" s="1"/>
  <c r="H41" i="3"/>
  <c r="AM141" i="3" s="1"/>
  <c r="AR163" i="3" l="1"/>
  <c r="AU128" i="3"/>
  <c r="AU163" i="3" s="1"/>
  <c r="AR205" i="3"/>
  <c r="AR191" i="3" l="1"/>
  <c r="AU162" i="3"/>
  <c r="AU205" i="3" s="1"/>
  <c r="AV157" i="3" l="1"/>
  <c r="AU157" i="3"/>
  <c r="AV192" i="3" l="1"/>
  <c r="AU192" i="3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<sst xmlns="http://schemas.openxmlformats.org/spreadsheetml/2006/main" count="3006" uniqueCount="263">
  <si>
    <t>Year</t>
  </si>
  <si>
    <t>VM Mitigation #</t>
  </si>
  <si>
    <t>VM Option</t>
  </si>
  <si>
    <t>CFC-11 Centrifugal Chillers - 134 replaced w/ 4503</t>
  </si>
  <si>
    <t>CFC-11 Centrifugal Chillers - 245 replaced w/ 1233</t>
  </si>
  <si>
    <t>CFC-114 Chillers - 134 replaced w/ 4503</t>
  </si>
  <si>
    <t>CFC-12 Centrifugal Chillers - 134 replaced w/ 4503</t>
  </si>
  <si>
    <t>CFC-12 Centrifugal Chillers - 245 replaced w/ 1233</t>
  </si>
  <si>
    <t>CFC-12 Refrigerated Appliances - 134a to R-600a</t>
  </si>
  <si>
    <t>Commercial Unitary A/C - MCHE</t>
  </si>
  <si>
    <t>Commercial Unitary A/C - R-32</t>
  </si>
  <si>
    <t>Commercial Unitary A/C - R-32 and MCHE</t>
  </si>
  <si>
    <t>Electronic Cleaning applications - retrofitted HFC to HFE</t>
  </si>
  <si>
    <t>Electronic Cleaning applications - retrofitted Not-in-kind Aqueous</t>
  </si>
  <si>
    <t>Electronic Cleaning applications - retrofitted Not-in-kind Semi-aqueous</t>
  </si>
  <si>
    <t>Flooding Agents - 5-K-12</t>
  </si>
  <si>
    <t>Flooding Agents - Inert Gas</t>
  </si>
  <si>
    <t>Flooding Agents - Water Mist</t>
  </si>
  <si>
    <t>HP - R-32/R-452B</t>
  </si>
  <si>
    <t>Ice Makers - R-290</t>
  </si>
  <si>
    <t>Integral Skin Polyurethane (Flexible PU Foam: Integral Skin Foam) - 134a to HCs</t>
  </si>
  <si>
    <t>IPR CS - NH3/CO2</t>
  </si>
  <si>
    <t>Large Retail Food - 407A/407F SLS</t>
  </si>
  <si>
    <t>Large Retail Food - CO2 Transcritical</t>
  </si>
  <si>
    <t>Large Retail Food - DX 407A/407F</t>
  </si>
  <si>
    <t>Leak Repair for Large Equipment</t>
  </si>
  <si>
    <t>Medium Retail Food - CO2</t>
  </si>
  <si>
    <t>Medium Retail Food - DX 407A/407F</t>
  </si>
  <si>
    <t>non-MDI Aerosols HFC-134a  to HC</t>
  </si>
  <si>
    <t>non-MDI Aerosols HFC-134a to HFC-152a</t>
  </si>
  <si>
    <t>non-MDI Aerosols HFC-134a to HFO-1234ze</t>
  </si>
  <si>
    <t>non-MDI Aerosols HFC-134a to NIK</t>
  </si>
  <si>
    <t>non-MDI Aerosols HFC-152a  to HC</t>
  </si>
  <si>
    <t>non-MDI Aerosols HFC-152a to HFO-1234ze</t>
  </si>
  <si>
    <t>non-MDI Aerosols HFC-152a to NIK</t>
  </si>
  <si>
    <t>Polystyrene: Extruded Boardstock and Billet (XPS: Boardstock Foam) - 134a/CO2 to LCD/Alcohol</t>
  </si>
  <si>
    <t>Precision Cleaning applications - retrofitted HFC to HFE</t>
  </si>
  <si>
    <t>PU and PIR Rigid: Boardstock - 245fa Blend to HC</t>
  </si>
  <si>
    <t>PU Rigid: One Component Foam - 134a to HFO-1234ze</t>
  </si>
  <si>
    <t>PU Rigid: Spray Foam (High-Pressure) - 245fa and 245fa/CO2 blend to Solstice-1233zdE</t>
  </si>
  <si>
    <t>PU Rigid: Spray Foam (Low-Pressure) - 245fa and 245fa/CO2 to HFO-1234ze</t>
  </si>
  <si>
    <t>R-12 Small Retail Food (Low Temperature) - HCs</t>
  </si>
  <si>
    <t>R-12 Small Retail Food (Low Temperature) - R-448A/R-449A</t>
  </si>
  <si>
    <t>R-12 Small Retail Food (Low Temperature) - R-450A/R-513A</t>
  </si>
  <si>
    <t>R-12 Small Retail Food (Medium Temperature) - R-448A/R-449A</t>
  </si>
  <si>
    <t>R-500 Chillers - 134 replaced w/ 4503</t>
  </si>
  <si>
    <t>R-500 Chillers - 245 replaced w/ 1233</t>
  </si>
  <si>
    <t>Reciprocating Chillers - 410&amp;407 replaced w/ 1235</t>
  </si>
  <si>
    <t>Recovery at Disposal for ALL Equipment</t>
  </si>
  <si>
    <t>Recovery at Service for Small Equipment</t>
  </si>
  <si>
    <t>Residential Unitary A/C - R-454B and MCHE</t>
  </si>
  <si>
    <t xml:space="preserve">Rigid PU: Appliance (PU Rigid: Domestic Refrigerator and Freezer Insulation) - 245fa to 1233zd(E) </t>
  </si>
  <si>
    <t>Rigid PU: Appliance (PU Rigid: Domestic Refrigerator and Freezer Insulation) - 245fa to HCs</t>
  </si>
  <si>
    <t xml:space="preserve">Rigid PU: Commercial Refrigeration (Commercial Refrigeration Foam) - 245fa to 1233zd(E) </t>
  </si>
  <si>
    <t>Rigid PU: Sandwich Panels (PU Rigid: Sandwich Panels: Continuous and Discontinuous) - 134a to HCs</t>
  </si>
  <si>
    <t xml:space="preserve">Rigid PU: Sandwich Panels (PU Rigid: Sandwich Panels: Continuous and Discontinuous) - 245fa/CO2 to 1233zd(E) </t>
  </si>
  <si>
    <t>Screw Chillers - 410&amp;407 replaced w/ 1235</t>
  </si>
  <si>
    <t>Scroll Chillers - 410&amp;407 replaced w/ 4522</t>
  </si>
  <si>
    <t>Transport - R-452A</t>
  </si>
  <si>
    <t>Vending Machines - 4503</t>
  </si>
  <si>
    <t>Vending Machines - R-290</t>
  </si>
  <si>
    <t>Window Dehumid - R-32</t>
  </si>
  <si>
    <t>HFC-32</t>
  </si>
  <si>
    <t>HFC-125</t>
  </si>
  <si>
    <t>HFC-134a</t>
  </si>
  <si>
    <t>HFC-143a</t>
  </si>
  <si>
    <t>HFC-152a</t>
  </si>
  <si>
    <t>HFC-227ea</t>
  </si>
  <si>
    <t>HFC-236fa</t>
  </si>
  <si>
    <t>HFC-245fa</t>
  </si>
  <si>
    <t>HFC-4310mee</t>
  </si>
  <si>
    <t>GWP</t>
  </si>
  <si>
    <t>Gas</t>
  </si>
  <si>
    <t>Discount rate</t>
  </si>
  <si>
    <t>3% 95th Percentile</t>
  </si>
  <si>
    <t>Reduction (MT)</t>
  </si>
  <si>
    <t>5%</t>
  </si>
  <si>
    <t>3%</t>
  </si>
  <si>
    <t>2.5%</t>
  </si>
  <si>
    <t>SC-HFC-32 (2020$)</t>
  </si>
  <si>
    <t>SC-HFC-125 (2020$)</t>
  </si>
  <si>
    <t>SC-HFC-134a (2020$)</t>
  </si>
  <si>
    <t>SC-HFC-143a (2020$)</t>
  </si>
  <si>
    <t>SC-HFC-152a (2020$)</t>
  </si>
  <si>
    <t>SC-HFC-227ea (2020$)</t>
  </si>
  <si>
    <t>SC-HFC-236fa (2020$)</t>
  </si>
  <si>
    <t>SC-HFC-245fa (2020$)</t>
  </si>
  <si>
    <t>SC-HFC-43-10mee (2020$)</t>
  </si>
  <si>
    <t>HFC-43-10mee</t>
  </si>
  <si>
    <t>yr index</t>
  </si>
  <si>
    <t>Tables are calculated from data table above. Update year to change data.</t>
  </si>
  <si>
    <t>5% Average</t>
  </si>
  <si>
    <t>3% Average</t>
  </si>
  <si>
    <t>2.5% Average</t>
  </si>
  <si>
    <t>3% 95th Pct.</t>
  </si>
  <si>
    <t>H</t>
  </si>
  <si>
    <t>F</t>
  </si>
  <si>
    <t>G</t>
  </si>
  <si>
    <t>I</t>
  </si>
  <si>
    <t>checksum</t>
  </si>
  <si>
    <t>5% (average)</t>
  </si>
  <si>
    <t>3% (average)</t>
  </si>
  <si>
    <t>2.5% (average)</t>
  </si>
  <si>
    <r>
      <t>3% (95</t>
    </r>
    <r>
      <rPr>
        <vertAlign val="superscript"/>
        <sz val="10"/>
        <color rgb="FF000000"/>
        <rFont val="Times New Roman"/>
        <family val="1"/>
      </rPr>
      <t>th</t>
    </r>
    <r>
      <rPr>
        <sz val="10"/>
        <color rgb="FF000000"/>
        <rFont val="Times New Roman"/>
        <family val="1"/>
      </rPr>
      <t xml:space="preserve"> percentile)</t>
    </r>
  </si>
  <si>
    <t>Abatement Option</t>
  </si>
  <si>
    <t>Reduction Efficiency</t>
  </si>
  <si>
    <t>Proposed Rule</t>
  </si>
  <si>
    <t>Costs</t>
  </si>
  <si>
    <t>Net Benefits</t>
  </si>
  <si>
    <t>Climate Benefits (3%)</t>
  </si>
  <si>
    <t>Emission Reductions in Year</t>
  </si>
  <si>
    <t>Gas Abated by Year MMTEV</t>
  </si>
  <si>
    <t>Total</t>
  </si>
  <si>
    <r>
      <t>Climate Benefits</t>
    </r>
    <r>
      <rPr>
        <b/>
        <vertAlign val="superscript"/>
        <sz val="10"/>
        <color rgb="FF000000"/>
        <rFont val="Times New Roman"/>
        <family val="1"/>
      </rPr>
      <t>c</t>
    </r>
  </si>
  <si>
    <r>
      <t>Cost</t>
    </r>
    <r>
      <rPr>
        <b/>
        <vertAlign val="superscript"/>
        <sz val="10"/>
        <color rgb="FF000000"/>
        <rFont val="Times New Roman"/>
        <family val="1"/>
      </rPr>
      <t>d</t>
    </r>
  </si>
  <si>
    <t>PV</t>
  </si>
  <si>
    <t>EAV</t>
  </si>
  <si>
    <t>PV and EAV of Costs and Benefits</t>
  </si>
  <si>
    <t>2022-2036 NPV</t>
  </si>
  <si>
    <t>RIA Tables - Annual benefits by gas</t>
  </si>
  <si>
    <t>Climate Benefits by SC-HFC Discount Rate and Statistic (Billions 2020$)</t>
  </si>
  <si>
    <t>Billions 2020$</t>
  </si>
  <si>
    <t>model yr</t>
  </si>
  <si>
    <t>Total Annual Costs</t>
  </si>
  <si>
    <t>Consumption Reductions in Year</t>
  </si>
  <si>
    <t>total</t>
  </si>
  <si>
    <t xml:space="preserve">PREAMBLE </t>
  </si>
  <si>
    <t>Net Benefits Table</t>
  </si>
  <si>
    <t>Max Price</t>
  </si>
  <si>
    <t>Total Reductions</t>
  </si>
  <si>
    <t>HFC-32 Reduction Amount</t>
  </si>
  <si>
    <t>HFC-125 Reduction Amount</t>
  </si>
  <si>
    <t>HFC-134a Reduction Amount</t>
  </si>
  <si>
    <t>HFC-143a Reduction Amount</t>
  </si>
  <si>
    <t>HFC-152a Reduction Amount</t>
  </si>
  <si>
    <t>HFC-227ea Reduction Amount</t>
  </si>
  <si>
    <t>HFC-236fa Reduction Amount</t>
  </si>
  <si>
    <t>HFC-245fa Reduction Amount</t>
  </si>
  <si>
    <t>HFC-4310mee Reduction Amount</t>
  </si>
  <si>
    <t>VM Cost</t>
  </si>
  <si>
    <t>MtCO2e</t>
  </si>
  <si>
    <t>MT HFC</t>
  </si>
  <si>
    <t>Total Reductions (tons CO2e)</t>
  </si>
  <si>
    <t>Enter Max BEP from Cost Analysis</t>
  </si>
  <si>
    <t>HFC Phasedown Rule - Final Climate Beneftis Calculation</t>
  </si>
  <si>
    <t>gas index</t>
  </si>
  <si>
    <t>discount rate index</t>
  </si>
  <si>
    <t>Annual Emissions Abated (metric tons CO2e)</t>
  </si>
  <si>
    <t>year index</t>
  </si>
  <si>
    <t>Costs from from AIM_2022_Compliance_9.8%DR_0%TR_2020$_2016VM_Years.xlsx</t>
  </si>
  <si>
    <t>90% (273 MMTEVe)</t>
  </si>
  <si>
    <t>60% (182 MMTEVe)</t>
  </si>
  <si>
    <t>30% (91 MMTEVe)</t>
  </si>
  <si>
    <t>20% (61 MMTEVe)</t>
  </si>
  <si>
    <t>15% (46 MMTEVe)</t>
  </si>
  <si>
    <t>year</t>
  </si>
  <si>
    <t>Base Case Costs/year (2020 dollars)</t>
  </si>
  <si>
    <t>Compiled in Reductions by gas.accdb  - query '5 - Virgin Manu Output for Benefits Analysis'</t>
  </si>
  <si>
    <t>Last updated: 8/19/21</t>
  </si>
  <si>
    <t>8/19/21 - changed price of R-500 Chillers-134 replaced with 4503 from 32.25238 to 32.225239 in Reductions by gas.accdb</t>
  </si>
  <si>
    <t>Data pasted from Reductions by gas.accdb Query 5 - Virgin Manu Output for Benefits Analysis. Change column headings for E through N to match T through AC</t>
  </si>
  <si>
    <t>Metric Tons of Gas</t>
  </si>
  <si>
    <t>Data Source: Updated HFC-specific Output by Option_2018 Abatement Analysis_8-5-21-calculations.xlsx - ICF</t>
  </si>
  <si>
    <t>GWPs</t>
  </si>
  <si>
    <t>Spot checks</t>
  </si>
  <si>
    <t>Abatement Costs</t>
  </si>
  <si>
    <t>Record Keeping &amp; Reporting</t>
  </si>
  <si>
    <t xml:space="preserve">Reusable Cylinders </t>
  </si>
  <si>
    <t>millions of 2020 dollars</t>
  </si>
  <si>
    <t>2020 dollars</t>
  </si>
  <si>
    <t>Abatement Costs (savings)</t>
  </si>
  <si>
    <t>Total Annual Costs (Savings)</t>
  </si>
  <si>
    <t>Climate Benefits (3% discount rate)</t>
  </si>
  <si>
    <t>Costs (annual)</t>
  </si>
  <si>
    <t>Abatement Costs (annual)</t>
  </si>
  <si>
    <t>Refillable Cylinder Costs (annual)</t>
  </si>
  <si>
    <t>Table 5-1: Summary of Costs of the Final Rule for 2022–2050 (millions of 2020$)</t>
  </si>
  <si>
    <t>Recordkeeping &amp; Reporting Costs (annual)</t>
  </si>
  <si>
    <r>
      <t>Climate Benefits (3%)</t>
    </r>
    <r>
      <rPr>
        <b/>
        <vertAlign val="superscript"/>
        <sz val="10"/>
        <color rgb="FF000000"/>
        <rFont val="Times New Roman"/>
        <family val="1"/>
      </rPr>
      <t xml:space="preserve">c </t>
    </r>
  </si>
  <si>
    <r>
      <t xml:space="preserve">Costs (annual) </t>
    </r>
    <r>
      <rPr>
        <b/>
        <vertAlign val="superscript"/>
        <sz val="10"/>
        <color rgb="FF000000"/>
        <rFont val="Times New Roman"/>
        <family val="1"/>
      </rPr>
      <t>d</t>
    </r>
  </si>
  <si>
    <t>2020$</t>
  </si>
  <si>
    <t>Millions of 2020$</t>
  </si>
  <si>
    <t>VM HFC Abatement Cost (millions of 2020$)</t>
  </si>
  <si>
    <t>Total Abatement Costs (millions of 2020$)</t>
  </si>
  <si>
    <t>HFC-23 Abatement Cost (2020$) (see HFC-23 tab)</t>
  </si>
  <si>
    <t>HFC-23 GWP 14,800</t>
  </si>
  <si>
    <t>Percent Utilization</t>
  </si>
  <si>
    <t>Off-site Incinerator Capacity (MT/Year)</t>
  </si>
  <si>
    <t>Averages</t>
  </si>
  <si>
    <t>Lower-bound ($/kg)</t>
  </si>
  <si>
    <t>Upper-bound ($/kg)</t>
  </si>
  <si>
    <t>On-site Incinerator Capacity (MT/Year)</t>
  </si>
  <si>
    <t>Chemours, Louisville, KY</t>
  </si>
  <si>
    <t>Daikin, Decatur, AL</t>
  </si>
  <si>
    <t>Capture and Offsite Destruction</t>
  </si>
  <si>
    <t>Transportation to Destruction Facility</t>
  </si>
  <si>
    <t xml:space="preserve">Total Cost </t>
  </si>
  <si>
    <t>Capture with offsite thermal destruction</t>
  </si>
  <si>
    <t>95%*</t>
  </si>
  <si>
    <t>$3.00/kg</t>
  </si>
  <si>
    <t>$0.25/kg</t>
  </si>
  <si>
    <t>$3.25/kg</t>
  </si>
  <si>
    <t>Historic &amp; Projected Baseline</t>
  </si>
  <si>
    <t>mtCO2e</t>
  </si>
  <si>
    <t>mt HFC-23</t>
  </si>
  <si>
    <t>kg HFC-23</t>
  </si>
  <si>
    <t>Abatement</t>
  </si>
  <si>
    <t>Cost of Abatement</t>
  </si>
  <si>
    <t>num digits round</t>
  </si>
  <si>
    <t>Table 3-3</t>
  </si>
  <si>
    <t>Chemours, Louisville, KY (mtCO2e)</t>
  </si>
  <si>
    <t>Daikin, Decatur, AL (mtCO2e)</t>
  </si>
  <si>
    <t>mt CO2e</t>
  </si>
  <si>
    <t>Abatement mtCO2e</t>
  </si>
  <si>
    <t>Abatement kg HFC-23</t>
  </si>
  <si>
    <t>Abatement Cost</t>
  </si>
  <si>
    <t>Table 3-4</t>
  </si>
  <si>
    <r>
      <t>BAU Emission Projections (metric tons CO</t>
    </r>
    <r>
      <rPr>
        <b/>
        <vertAlign val="subscript"/>
        <sz val="12"/>
        <color rgb="FF000000"/>
        <rFont val="Times New Roman"/>
        <family val="1"/>
      </rPr>
      <t>2</t>
    </r>
    <r>
      <rPr>
        <b/>
        <sz val="12"/>
        <color rgb="FF000000"/>
        <rFont val="Times New Roman"/>
        <family val="1"/>
      </rPr>
      <t>e)</t>
    </r>
  </si>
  <si>
    <t>BAU Emission Projections (kg HFC-23)</t>
  </si>
  <si>
    <t>Abatment Amount (mt CO2e)</t>
  </si>
  <si>
    <t>Abatment Amount (kg HFC-23)</t>
  </si>
  <si>
    <t>Table 4-1</t>
  </si>
  <si>
    <t>Abatement Amount in Year (mt CO2e)</t>
  </si>
  <si>
    <t>Abatement Amount in Year (mt HFC-23)*</t>
  </si>
  <si>
    <t>Table 4-2: Social Cost of HFC-23, 2020 – 2050 (in 2020 dollars per metric ton HFC-23)</t>
  </si>
  <si>
    <t>Discount rate and statistic</t>
  </si>
  <si>
    <t>2.5%_HFC23</t>
  </si>
  <si>
    <t>3%_HFC23</t>
  </si>
  <si>
    <t>3% 95th Pct._HFC23</t>
  </si>
  <si>
    <t>5%_HFC23</t>
  </si>
  <si>
    <r>
      <t>Table 4-3: Climate Benefits for the Proposed Rule for 2022–2050 (2020$)</t>
    </r>
    <r>
      <rPr>
        <i/>
        <vertAlign val="superscript"/>
        <sz val="10"/>
        <color rgb="FF000000"/>
        <rFont val="Times New Roman"/>
        <family val="1"/>
      </rPr>
      <t>a</t>
    </r>
  </si>
  <si>
    <r>
      <t>Table 4-3: Climate Benefits for the Proposed Rule for 2022–2050 (millions of 2020$)</t>
    </r>
    <r>
      <rPr>
        <i/>
        <vertAlign val="superscript"/>
        <sz val="10"/>
        <color rgb="FF000000"/>
        <rFont val="Times New Roman"/>
        <family val="1"/>
      </rPr>
      <t>a</t>
    </r>
  </si>
  <si>
    <t>Climate Benefits by Discount Rate and Statistic</t>
  </si>
  <si>
    <r>
      <t>Table 5-1: Benefits, Costs, and Net Benefits of the Proposed Rule for 2022–2050 (millions of 2020$)</t>
    </r>
    <r>
      <rPr>
        <vertAlign val="superscript"/>
        <sz val="12"/>
        <color theme="1"/>
        <rFont val="Segoe UI"/>
        <family val="2"/>
      </rPr>
      <t>a,</t>
    </r>
  </si>
  <si>
    <t>Net Benefits (3% Benefits, 3% or 7% Costs)</t>
  </si>
  <si>
    <r>
      <t>Table 5-2: Summary of Annual Values, Present Values and Equivalent Annualized Values for the 2022–2050 Timeframe for Estimated Abatement Costs, Benefits, and Net Benefits for the Proposed Rule (millions of 2020$, discounted to 2022)</t>
    </r>
    <r>
      <rPr>
        <i/>
        <vertAlign val="superscript"/>
        <sz val="10"/>
        <color rgb="FF000000"/>
        <rFont val="Times New Roman"/>
        <family val="1"/>
      </rPr>
      <t>a,b,c</t>
    </r>
  </si>
  <si>
    <t>Climate Benefits (VM not including HFC-23)</t>
  </si>
  <si>
    <t>Consumption Reductions from VM cost</t>
  </si>
  <si>
    <t>Climate Benefits (Including HFC-23)</t>
  </si>
  <si>
    <t>annual unrounded values</t>
  </si>
  <si>
    <t>Climate Benefits (HFC-23)</t>
  </si>
  <si>
    <t>HFC-23</t>
  </si>
  <si>
    <t>Emissions BAU</t>
  </si>
  <si>
    <t>% reduction in emissions</t>
  </si>
  <si>
    <t>consumption BAU</t>
  </si>
  <si>
    <t>% reduction in consumption</t>
  </si>
  <si>
    <t>Compliance Goals</t>
  </si>
  <si>
    <t>Reduction required</t>
  </si>
  <si>
    <t>metric tons of gas abated</t>
  </si>
  <si>
    <t>Updated 9/8/2021</t>
  </si>
  <si>
    <t>9/8/21 update - updated R&amp;R costs from Andy - 'Draft HFC ICR Burden and Cost Tables.9.3.2021.xlsx'</t>
  </si>
  <si>
    <t>Table 4-14: Estimated Global Climate Benefits from Changes in HFC-32 Emissions, 2022 – 2050 (millions of 2020 dollars)</t>
  </si>
  <si>
    <t>Table 4-15: Estimated Global Climate Benefits from Changes in HFC-125, 2022 – 2050 (millions of 2020 dollars)</t>
  </si>
  <si>
    <t>Table 4-16: Estimated Global Climate Benefits from Changes in  HFC-134a, 2022 – 2050 (millions of 2020 dollars)</t>
  </si>
  <si>
    <t>Table 4-17: Estimated Global Climate Benefits from Changes in HFC-143a, 2022 – 2050 (millions of 2020 dollars)</t>
  </si>
  <si>
    <t>Table 4-18: Estimated Global Climate Benefits from Changes in HFC-152a, 2022 – 2050 (millions of 2020 dollars)</t>
  </si>
  <si>
    <t>Table 4-19: Estimated Global Climate Benefits from Changes in HFC-227ea, 2022 – 2050 (millions of 2020 dollars)</t>
  </si>
  <si>
    <t>Table 4-20: Estimated Global Climate Benefits from Changes in HFC-236fa, 2022 – 2050 (millions of 2020 dollars)</t>
  </si>
  <si>
    <t>Table 4-21: Estimated Global Climate Benefits from Changes in HFC-245fa, 2022–2050 (millions of 2020 dollars)</t>
  </si>
  <si>
    <t>Table 4-22: Estimated Global Climate Benefits from Changes in HFC-43-10mee, 2022–2050 (millions of 2020 dollars)</t>
  </si>
  <si>
    <t>Updated 8/19/21 - Shaun Ragnauth</t>
  </si>
  <si>
    <t>MT of Gas</t>
  </si>
  <si>
    <t>2022-2036 ONLY: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</si>
</sst>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8">
    <numFmt numFmtId="6" formatCode="&quot;$&quot;#,##0_);[Red]\(&quot;$&quot;#,##0\)"/>
    <numFmt numFmtId="8" formatCode="&quot;$&quot;#,##0.00_);[Red]\(&quot;$&quot;#,##0.00\)"/>
    <numFmt numFmtId="44" formatCode="_(&quot;$&quot;* #,##0.00_);_(&quot;$&quot;* \(#,##0.00\);_(&quot;$&quot;* &quot;-&quot;??_);_(@_)"/>
    <numFmt numFmtId="43" formatCode="_(* #,##0.00_);_(* \(#,##0.00\);_(* &quot;-&quot;??_);_(@_)"/>
    <numFmt numFmtId="165" formatCode="0.0%"/>
    <numFmt numFmtId="166" formatCode="_(&quot;$&quot;* #,##0_);_(&quot;$&quot;* \(#,##0\);_(&quot;$&quot;* &quot;-&quot;??_);_(@_)"/>
    <numFmt numFmtId="167" formatCode="&quot;$&quot;#,##0.00"/>
    <numFmt numFmtId="168" formatCode="&quot;$&quot;#,##0"/>
    <numFmt numFmtId="169" formatCode="&quot;$&quot;#,##0.0"/>
    <numFmt numFmtId="170" formatCode="0_);[Red]\(0\)"/>
    <numFmt numFmtId="171" formatCode="0.0_);[Red]\(0.0\)"/>
    <numFmt numFmtId="172" formatCode="#,##0.0_);[Red]\(#,##0.0\)"/>
    <numFmt numFmtId="173" formatCode="&quot;$&quot;#,##0.0_);[Red]\(&quot;$&quot;#,##0.0\)"/>
    <numFmt numFmtId="174" formatCode="0.0"/>
    <numFmt numFmtId="175" formatCode="_(* #,##0_);_(* \(#,##0\);_(* &quot;-&quot;??_);_(@_)"/>
    <numFmt numFmtId="178" formatCode="0.00000"/>
    <numFmt numFmtId="179" formatCode="#,##0.0000"/>
    <numFmt numFmtId="180" formatCode="0.000"/>
  </numFmts>
  <fonts count="3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0"/>
      <color indexed="8"/>
      <name val="Arial"/>
      <family val="2"/>
    </font>
    <font>
      <sz val="11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theme="2"/>
      <name val="Calibri"/>
      <family val="2"/>
      <scheme val="minor"/>
    </font>
    <font>
      <sz val="12"/>
      <color theme="1"/>
      <name val="Times New Roman"/>
      <family val="1"/>
    </font>
    <font>
      <sz val="10"/>
      <color theme="1"/>
      <name val="Times New Roman"/>
      <family val="1"/>
    </font>
    <font>
      <b/>
      <sz val="10"/>
      <color rgb="FF000000"/>
      <name val="Times New Roman"/>
      <family val="1"/>
    </font>
    <font>
      <sz val="10"/>
      <color rgb="FF000000"/>
      <name val="Times New Roman"/>
      <family val="1"/>
    </font>
    <font>
      <vertAlign val="superscript"/>
      <sz val="10"/>
      <color rgb="FF000000"/>
      <name val="Times New Roman"/>
      <family val="1"/>
    </font>
    <font>
      <sz val="10"/>
      <color theme="1"/>
      <name val="Arial"/>
      <family val="2"/>
    </font>
    <font>
      <b/>
      <sz val="14"/>
      <color theme="1"/>
      <name val="Calibri"/>
      <family val="2"/>
      <scheme val="minor"/>
    </font>
    <font>
      <b/>
      <sz val="11"/>
      <color rgb="FF000000"/>
      <name val="Times New Roman"/>
      <family val="1"/>
    </font>
    <font>
      <sz val="11"/>
      <color rgb="FF000000"/>
      <name val="Times New Roman"/>
      <family val="1"/>
    </font>
    <font>
      <b/>
      <vertAlign val="superscript"/>
      <sz val="10"/>
      <color rgb="FF000000"/>
      <name val="Times New Roman"/>
      <family val="1"/>
    </font>
    <font>
      <sz val="11"/>
      <color indexed="8"/>
      <name val="Calibri"/>
    </font>
    <font>
      <sz val="10"/>
      <color indexed="8"/>
      <name val="Arial"/>
    </font>
    <font>
      <sz val="11"/>
      <color theme="0" tint="-0.34998626667073579"/>
      <name val="Calibri"/>
      <family val="2"/>
      <scheme val="minor"/>
    </font>
    <font>
      <i/>
      <sz val="10"/>
      <color rgb="FF000000"/>
      <name val="Times New Roman"/>
      <family val="1"/>
    </font>
    <font>
      <b/>
      <sz val="11"/>
      <color theme="0"/>
      <name val="Calibri"/>
      <family val="2"/>
      <scheme val="minor"/>
    </font>
    <font>
      <sz val="11"/>
      <color rgb="FFC00000"/>
      <name val="Calibri"/>
      <family val="2"/>
      <scheme val="minor"/>
    </font>
    <font>
      <i/>
      <vertAlign val="superscript"/>
      <sz val="10"/>
      <color rgb="FF000000"/>
      <name val="Times New Roman"/>
      <family val="1"/>
    </font>
    <font>
      <b/>
      <sz val="12"/>
      <color rgb="FF000000"/>
      <name val="Times New Roman"/>
      <family val="1"/>
    </font>
    <font>
      <b/>
      <vertAlign val="subscript"/>
      <sz val="12"/>
      <color rgb="FF000000"/>
      <name val="Times New Roman"/>
      <family val="1"/>
    </font>
    <font>
      <b/>
      <sz val="10"/>
      <color theme="1"/>
      <name val="Times New Roman"/>
      <family val="1"/>
    </font>
    <font>
      <sz val="12"/>
      <color theme="1"/>
      <name val="Segoe UI"/>
      <family val="2"/>
    </font>
    <font>
      <vertAlign val="superscript"/>
      <sz val="12"/>
      <color theme="1"/>
      <name val="Segoe UI"/>
      <family val="2"/>
    </font>
  </fonts>
  <fills count="12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39994506668294322"/>
        <bgColor indexed="64"/>
      </patternFill>
    </fill>
    <fill>
      <patternFill patternType="solid">
        <fgColor rgb="FFD0CECE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8"/>
        <bgColor theme="8"/>
      </patternFill>
    </fill>
  </fills>
  <borders count="97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double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double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double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double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double">
        <color indexed="64"/>
      </top>
      <bottom/>
      <diagonal/>
    </border>
    <border>
      <left/>
      <right/>
      <top/>
      <bottom style="mediumDashed">
        <color indexed="64"/>
      </bottom>
      <diagonal/>
    </border>
    <border>
      <left/>
      <right/>
      <top style="medium">
        <color indexed="64"/>
      </top>
      <bottom style="mediumDashed">
        <color indexed="64"/>
      </bottom>
      <diagonal/>
    </border>
    <border>
      <left/>
      <right/>
      <top style="mediumDashed">
        <color indexed="64"/>
      </top>
      <bottom style="mediumDashed">
        <color indexed="64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thin">
        <color indexed="64"/>
      </left>
      <right/>
      <top/>
      <bottom style="double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  <border>
      <left/>
      <right/>
      <top style="thin">
        <color theme="8" tint="0.39997558519241921"/>
      </top>
      <bottom style="thin">
        <color theme="8" tint="0.39997558519241921"/>
      </bottom>
      <diagonal/>
    </border>
    <border>
      <left/>
      <right style="thin">
        <color theme="8" tint="0.39997558519241921"/>
      </right>
      <top style="thin">
        <color theme="8" tint="0.39997558519241921"/>
      </top>
      <bottom style="thin">
        <color theme="8" tint="0.39997558519241921"/>
      </bottom>
      <diagonal/>
    </border>
    <border>
      <left/>
      <right/>
      <top/>
      <bottom style="thin">
        <color theme="8" tint="0.39997558519241921"/>
      </bottom>
      <diagonal/>
    </border>
    <border>
      <left style="medium">
        <color indexed="64"/>
      </left>
      <right/>
      <top style="thin">
        <color auto="1"/>
      </top>
      <bottom style="thin">
        <color auto="1"/>
      </bottom>
      <diagonal/>
    </border>
    <border>
      <left/>
      <right style="medium">
        <color indexed="64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double">
        <color indexed="64"/>
      </top>
      <bottom/>
      <diagonal/>
    </border>
    <border>
      <left style="medium">
        <color indexed="64"/>
      </left>
      <right/>
      <top style="double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Dashed">
        <color indexed="64"/>
      </bottom>
      <diagonal/>
    </border>
    <border>
      <left/>
      <right style="medium">
        <color indexed="64"/>
      </right>
      <top style="medium">
        <color indexed="64"/>
      </top>
      <bottom style="mediumDashed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ck">
        <color indexed="64"/>
      </left>
      <right style="medium">
        <color indexed="64"/>
      </right>
      <top style="thick">
        <color indexed="64"/>
      </top>
      <bottom style="medium">
        <color indexed="64"/>
      </bottom>
      <diagonal/>
    </border>
    <border>
      <left/>
      <right style="medium">
        <color indexed="64"/>
      </right>
      <top style="thick">
        <color indexed="64"/>
      </top>
      <bottom style="medium">
        <color indexed="64"/>
      </bottom>
      <diagonal/>
    </border>
    <border>
      <left/>
      <right style="thick">
        <color indexed="64"/>
      </right>
      <top style="thick">
        <color indexed="64"/>
      </top>
      <bottom style="medium">
        <color indexed="64"/>
      </bottom>
      <diagonal/>
    </border>
    <border>
      <left style="thick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ck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rgb="FF000000"/>
      </bottom>
      <diagonal/>
    </border>
    <border>
      <left/>
      <right/>
      <top style="thick">
        <color indexed="64"/>
      </top>
      <bottom style="mediumDashed">
        <color indexed="64"/>
      </bottom>
      <diagonal/>
    </border>
    <border>
      <left/>
      <right style="medium">
        <color indexed="64"/>
      </right>
      <top style="thick">
        <color indexed="64"/>
      </top>
      <bottom style="mediumDashed">
        <color indexed="64"/>
      </bottom>
      <diagonal/>
    </border>
    <border>
      <left style="medium">
        <color indexed="64"/>
      </left>
      <right/>
      <top style="thick">
        <color indexed="64"/>
      </top>
      <bottom style="mediumDashed">
        <color indexed="64"/>
      </bottom>
      <diagonal/>
    </border>
    <border>
      <left/>
      <right style="medium">
        <color indexed="64"/>
      </right>
      <top/>
      <bottom style="mediumDashed">
        <color indexed="64"/>
      </bottom>
      <diagonal/>
    </border>
    <border>
      <left style="medium">
        <color indexed="64"/>
      </left>
      <right/>
      <top style="mediumDashed">
        <color indexed="64"/>
      </top>
      <bottom style="mediumDashed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 style="medium">
        <color indexed="64"/>
      </right>
      <top/>
      <bottom style="thick">
        <color indexed="64"/>
      </bottom>
      <diagonal/>
    </border>
    <border>
      <left style="medium">
        <color indexed="64"/>
      </left>
      <right/>
      <top style="mediumDashed">
        <color indexed="64"/>
      </top>
      <bottom style="thick">
        <color indexed="64"/>
      </bottom>
      <diagonal/>
    </border>
    <border>
      <left/>
      <right/>
      <top style="mediumDashed">
        <color indexed="64"/>
      </top>
      <bottom style="thick">
        <color indexed="64"/>
      </bottom>
      <diagonal/>
    </border>
  </borders>
  <cellStyleXfs count="8">
    <xf numFmtId="0" fontId="0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3" fillId="0" borderId="0"/>
    <xf numFmtId="44" fontId="13" fillId="0" borderId="0" applyFont="0" applyFill="0" applyBorder="0" applyAlignment="0" applyProtection="0"/>
    <xf numFmtId="0" fontId="19" fillId="0" borderId="0"/>
    <xf numFmtId="0" fontId="4" fillId="0" borderId="0"/>
  </cellStyleXfs>
  <cellXfs count="408">
    <xf numFmtId="0" fontId="0" fillId="0" borderId="0" xfId="0"/>
    <xf numFmtId="0" fontId="2" fillId="0" borderId="0" xfId="0" applyFont="1"/>
    <xf numFmtId="0" fontId="0" fillId="0" borderId="0" xfId="0" applyAlignment="1">
      <alignment wrapText="1"/>
    </xf>
    <xf numFmtId="9" fontId="0" fillId="3" borderId="7" xfId="0" applyNumberFormat="1" applyFill="1" applyBorder="1" applyAlignment="1">
      <alignment wrapText="1"/>
    </xf>
    <xf numFmtId="0" fontId="0" fillId="3" borderId="9" xfId="0" applyFill="1" applyBorder="1" applyAlignment="1">
      <alignment wrapText="1"/>
    </xf>
    <xf numFmtId="2" fontId="0" fillId="4" borderId="11" xfId="0" applyNumberFormat="1" applyFill="1" applyBorder="1"/>
    <xf numFmtId="2" fontId="0" fillId="4" borderId="12" xfId="0" applyNumberFormat="1" applyFill="1" applyBorder="1"/>
    <xf numFmtId="2" fontId="0" fillId="4" borderId="10" xfId="0" applyNumberFormat="1" applyFill="1" applyBorder="1"/>
    <xf numFmtId="2" fontId="0" fillId="0" borderId="14" xfId="0" applyNumberFormat="1" applyBorder="1"/>
    <xf numFmtId="2" fontId="0" fillId="0" borderId="15" xfId="0" applyNumberFormat="1" applyBorder="1"/>
    <xf numFmtId="2" fontId="0" fillId="0" borderId="13" xfId="0" applyNumberFormat="1" applyBorder="1"/>
    <xf numFmtId="2" fontId="0" fillId="4" borderId="14" xfId="0" applyNumberFormat="1" applyFill="1" applyBorder="1"/>
    <xf numFmtId="2" fontId="0" fillId="4" borderId="15" xfId="0" applyNumberFormat="1" applyFill="1" applyBorder="1"/>
    <xf numFmtId="2" fontId="0" fillId="4" borderId="13" xfId="0" applyNumberFormat="1" applyFill="1" applyBorder="1"/>
    <xf numFmtId="2" fontId="0" fillId="4" borderId="16" xfId="0" applyNumberFormat="1" applyFill="1" applyBorder="1"/>
    <xf numFmtId="2" fontId="0" fillId="4" borderId="17" xfId="0" applyNumberFormat="1" applyFill="1" applyBorder="1"/>
    <xf numFmtId="2" fontId="0" fillId="4" borderId="18" xfId="0" applyNumberFormat="1" applyFill="1" applyBorder="1"/>
    <xf numFmtId="0" fontId="0" fillId="0" borderId="0" xfId="0" applyBorder="1"/>
    <xf numFmtId="166" fontId="0" fillId="0" borderId="0" xfId="1" applyNumberFormat="1" applyFont="1" applyBorder="1"/>
    <xf numFmtId="9" fontId="0" fillId="0" borderId="0" xfId="0" applyNumberFormat="1" applyFill="1" applyBorder="1" applyAlignment="1">
      <alignment wrapText="1"/>
    </xf>
    <xf numFmtId="166" fontId="2" fillId="0" borderId="0" xfId="1" applyNumberFormat="1" applyFont="1" applyBorder="1"/>
    <xf numFmtId="1" fontId="0" fillId="0" borderId="0" xfId="0" applyNumberFormat="1" applyBorder="1"/>
    <xf numFmtId="44" fontId="0" fillId="0" borderId="0" xfId="1" applyFont="1"/>
    <xf numFmtId="167" fontId="0" fillId="0" borderId="0" xfId="0" applyNumberFormat="1"/>
    <xf numFmtId="165" fontId="0" fillId="3" borderId="6" xfId="0" applyNumberFormat="1" applyFill="1" applyBorder="1" applyAlignment="1">
      <alignment wrapText="1"/>
    </xf>
    <xf numFmtId="0" fontId="0" fillId="3" borderId="7" xfId="0" applyFill="1" applyBorder="1" applyAlignment="1">
      <alignment wrapText="1"/>
    </xf>
    <xf numFmtId="9" fontId="0" fillId="3" borderId="22" xfId="0" applyNumberFormat="1" applyFill="1" applyBorder="1" applyAlignment="1">
      <alignment wrapText="1"/>
    </xf>
    <xf numFmtId="0" fontId="0" fillId="4" borderId="23" xfId="0" applyFill="1" applyBorder="1"/>
    <xf numFmtId="0" fontId="0" fillId="0" borderId="24" xfId="0" applyBorder="1"/>
    <xf numFmtId="0" fontId="0" fillId="4" borderId="24" xfId="0" applyFill="1" applyBorder="1"/>
    <xf numFmtId="0" fontId="0" fillId="4" borderId="25" xfId="0" applyFill="1" applyBorder="1"/>
    <xf numFmtId="0" fontId="0" fillId="0" borderId="0" xfId="0" applyNumberFormat="1" applyFill="1" applyBorder="1" applyAlignment="1">
      <alignment wrapText="1"/>
    </xf>
    <xf numFmtId="9" fontId="0" fillId="0" borderId="0" xfId="0" quotePrefix="1" applyNumberFormat="1" applyFill="1" applyBorder="1" applyAlignment="1">
      <alignment wrapText="1"/>
    </xf>
    <xf numFmtId="0" fontId="0" fillId="0" borderId="15" xfId="0" applyBorder="1"/>
    <xf numFmtId="0" fontId="0" fillId="0" borderId="26" xfId="0" applyBorder="1"/>
    <xf numFmtId="0" fontId="5" fillId="0" borderId="0" xfId="0" applyFont="1"/>
    <xf numFmtId="0" fontId="6" fillId="0" borderId="0" xfId="0" applyFont="1"/>
    <xf numFmtId="0" fontId="7" fillId="0" borderId="0" xfId="0" applyFont="1"/>
    <xf numFmtId="0" fontId="9" fillId="0" borderId="27" xfId="0" applyFont="1" applyBorder="1" applyAlignment="1">
      <alignment horizontal="right" vertical="center" wrapText="1"/>
    </xf>
    <xf numFmtId="166" fontId="9" fillId="0" borderId="0" xfId="0" applyNumberFormat="1" applyFont="1" applyAlignment="1">
      <alignment horizontal="right" vertical="center" wrapText="1"/>
    </xf>
    <xf numFmtId="0" fontId="9" fillId="0" borderId="27" xfId="0" applyFont="1" applyBorder="1" applyAlignment="1">
      <alignment horizontal="center" vertical="center" wrapText="1"/>
    </xf>
    <xf numFmtId="0" fontId="9" fillId="0" borderId="28" xfId="0" applyFont="1" applyBorder="1" applyAlignment="1">
      <alignment horizontal="center" vertical="center" wrapText="1"/>
    </xf>
    <xf numFmtId="168" fontId="9" fillId="0" borderId="28" xfId="0" applyNumberFormat="1" applyFont="1" applyBorder="1" applyAlignment="1">
      <alignment horizontal="center" vertical="center" wrapText="1"/>
    </xf>
    <xf numFmtId="0" fontId="8" fillId="0" borderId="0" xfId="0" applyFont="1" applyAlignment="1">
      <alignment vertical="center" wrapText="1"/>
    </xf>
    <xf numFmtId="0" fontId="0" fillId="0" borderId="0" xfId="0" applyAlignment="1">
      <alignment horizontal="center" vertical="center"/>
    </xf>
    <xf numFmtId="8" fontId="0" fillId="0" borderId="0" xfId="0" applyNumberFormat="1"/>
    <xf numFmtId="0" fontId="9" fillId="0" borderId="28" xfId="0" applyFont="1" applyBorder="1"/>
    <xf numFmtId="0" fontId="9" fillId="0" borderId="33" xfId="0" applyFont="1" applyBorder="1"/>
    <xf numFmtId="0" fontId="2" fillId="0" borderId="30" xfId="0" applyFont="1" applyBorder="1" applyAlignment="1">
      <alignment horizontal="center" vertical="center"/>
    </xf>
    <xf numFmtId="0" fontId="2" fillId="0" borderId="39" xfId="0" applyFont="1" applyBorder="1" applyAlignment="1">
      <alignment horizontal="center" vertical="center"/>
    </xf>
    <xf numFmtId="0" fontId="2" fillId="0" borderId="40" xfId="0" applyFont="1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170" fontId="0" fillId="0" borderId="19" xfId="0" applyNumberFormat="1" applyBorder="1" applyAlignment="1">
      <alignment horizontal="center" vertical="center"/>
    </xf>
    <xf numFmtId="170" fontId="0" fillId="0" borderId="20" xfId="0" applyNumberFormat="1" applyBorder="1" applyAlignment="1">
      <alignment horizontal="center" vertical="center"/>
    </xf>
    <xf numFmtId="170" fontId="0" fillId="0" borderId="21" xfId="0" applyNumberFormat="1" applyBorder="1" applyAlignment="1">
      <alignment horizontal="center" vertical="center"/>
    </xf>
    <xf numFmtId="171" fontId="0" fillId="0" borderId="20" xfId="0" applyNumberFormat="1" applyBorder="1" applyAlignment="1">
      <alignment horizontal="center" vertical="center"/>
    </xf>
    <xf numFmtId="172" fontId="0" fillId="0" borderId="20" xfId="0" applyNumberFormat="1" applyBorder="1" applyAlignment="1">
      <alignment horizontal="center" vertical="center"/>
    </xf>
    <xf numFmtId="171" fontId="0" fillId="0" borderId="21" xfId="0" applyNumberFormat="1" applyBorder="1" applyAlignment="1">
      <alignment horizontal="center" vertical="center"/>
    </xf>
    <xf numFmtId="171" fontId="0" fillId="0" borderId="19" xfId="0" applyNumberFormat="1" applyBorder="1" applyAlignment="1">
      <alignment horizontal="center" vertical="center"/>
    </xf>
    <xf numFmtId="172" fontId="0" fillId="0" borderId="19" xfId="0" applyNumberFormat="1" applyBorder="1" applyAlignment="1">
      <alignment horizontal="center" vertical="center"/>
    </xf>
    <xf numFmtId="172" fontId="0" fillId="0" borderId="35" xfId="0" applyNumberFormat="1" applyBorder="1" applyAlignment="1">
      <alignment horizontal="center" vertical="center"/>
    </xf>
    <xf numFmtId="0" fontId="0" fillId="0" borderId="42" xfId="0" applyBorder="1" applyAlignment="1">
      <alignment horizontal="center" vertical="center"/>
    </xf>
    <xf numFmtId="0" fontId="0" fillId="0" borderId="43" xfId="0" applyBorder="1" applyAlignment="1">
      <alignment horizontal="center" vertical="center"/>
    </xf>
    <xf numFmtId="170" fontId="0" fillId="0" borderId="42" xfId="0" applyNumberFormat="1" applyBorder="1" applyAlignment="1">
      <alignment horizontal="center"/>
    </xf>
    <xf numFmtId="170" fontId="0" fillId="0" borderId="33" xfId="0" applyNumberFormat="1" applyBorder="1" applyAlignment="1">
      <alignment horizontal="center"/>
    </xf>
    <xf numFmtId="170" fontId="0" fillId="0" borderId="43" xfId="0" applyNumberFormat="1" applyBorder="1" applyAlignment="1">
      <alignment horizontal="center"/>
    </xf>
    <xf numFmtId="171" fontId="0" fillId="0" borderId="33" xfId="0" applyNumberFormat="1" applyBorder="1" applyAlignment="1">
      <alignment horizontal="center"/>
    </xf>
    <xf numFmtId="172" fontId="0" fillId="0" borderId="33" xfId="0" applyNumberFormat="1" applyBorder="1" applyAlignment="1">
      <alignment horizontal="center" vertical="center"/>
    </xf>
    <xf numFmtId="171" fontId="0" fillId="0" borderId="43" xfId="0" applyNumberFormat="1" applyBorder="1" applyAlignment="1">
      <alignment horizontal="center"/>
    </xf>
    <xf numFmtId="171" fontId="0" fillId="0" borderId="42" xfId="0" applyNumberFormat="1" applyBorder="1" applyAlignment="1">
      <alignment horizontal="center"/>
    </xf>
    <xf numFmtId="172" fontId="0" fillId="0" borderId="42" xfId="0" applyNumberFormat="1" applyBorder="1" applyAlignment="1">
      <alignment horizontal="center"/>
    </xf>
    <xf numFmtId="0" fontId="2" fillId="0" borderId="44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0" fillId="0" borderId="45" xfId="0" applyBorder="1" applyAlignment="1">
      <alignment horizontal="center" vertical="center"/>
    </xf>
    <xf numFmtId="3" fontId="0" fillId="0" borderId="0" xfId="0" applyNumberFormat="1" applyAlignment="1">
      <alignment horizontal="center" vertical="center"/>
    </xf>
    <xf numFmtId="3" fontId="0" fillId="0" borderId="0" xfId="0" applyNumberFormat="1" applyAlignment="1">
      <alignment horizontal="center"/>
    </xf>
    <xf numFmtId="168" fontId="0" fillId="0" borderId="28" xfId="0" applyNumberFormat="1" applyBorder="1" applyAlignment="1">
      <alignment horizontal="center"/>
    </xf>
    <xf numFmtId="168" fontId="0" fillId="0" borderId="33" xfId="0" applyNumberFormat="1" applyBorder="1" applyAlignment="1">
      <alignment horizontal="center"/>
    </xf>
    <xf numFmtId="0" fontId="15" fillId="0" borderId="27" xfId="0" applyFont="1" applyBorder="1" applyAlignment="1">
      <alignment horizontal="center" vertical="center" wrapText="1"/>
    </xf>
    <xf numFmtId="0" fontId="16" fillId="0" borderId="0" xfId="0" applyFont="1" applyAlignment="1">
      <alignment horizontal="center" vertical="center" wrapText="1"/>
    </xf>
    <xf numFmtId="0" fontId="16" fillId="0" borderId="30" xfId="0" applyFont="1" applyBorder="1" applyAlignment="1">
      <alignment horizontal="center" vertical="center" wrapText="1"/>
    </xf>
    <xf numFmtId="1" fontId="16" fillId="0" borderId="0" xfId="0" applyNumberFormat="1" applyFont="1" applyAlignment="1">
      <alignment horizontal="center" vertical="center" wrapText="1"/>
    </xf>
    <xf numFmtId="1" fontId="16" fillId="0" borderId="30" xfId="0" applyNumberFormat="1" applyFont="1" applyBorder="1" applyAlignment="1">
      <alignment horizontal="center" vertical="center" wrapText="1"/>
    </xf>
    <xf numFmtId="1" fontId="0" fillId="0" borderId="0" xfId="0" applyNumberFormat="1" applyAlignment="1">
      <alignment horizontal="center" vertical="center"/>
    </xf>
    <xf numFmtId="0" fontId="9" fillId="0" borderId="0" xfId="0" applyFont="1" applyBorder="1" applyAlignment="1">
      <alignment horizontal="center" vertical="center" wrapText="1"/>
    </xf>
    <xf numFmtId="168" fontId="9" fillId="0" borderId="0" xfId="0" applyNumberFormat="1" applyFont="1" applyBorder="1" applyAlignment="1">
      <alignment horizontal="center" vertical="center" wrapText="1"/>
    </xf>
    <xf numFmtId="0" fontId="0" fillId="0" borderId="38" xfId="0" applyBorder="1"/>
    <xf numFmtId="0" fontId="0" fillId="0" borderId="34" xfId="0" applyBorder="1"/>
    <xf numFmtId="0" fontId="0" fillId="0" borderId="35" xfId="0" applyBorder="1"/>
    <xf numFmtId="0" fontId="0" fillId="0" borderId="36" xfId="0" applyBorder="1"/>
    <xf numFmtId="0" fontId="0" fillId="0" borderId="37" xfId="0" applyBorder="1"/>
    <xf numFmtId="0" fontId="0" fillId="0" borderId="0" xfId="0" applyBorder="1" applyAlignment="1">
      <alignment horizontal="left"/>
    </xf>
    <xf numFmtId="0" fontId="9" fillId="0" borderId="0" xfId="0" applyFont="1" applyBorder="1"/>
    <xf numFmtId="0" fontId="0" fillId="0" borderId="0" xfId="0" applyBorder="1" applyAlignment="1">
      <alignment horizontal="center"/>
    </xf>
    <xf numFmtId="0" fontId="0" fillId="0" borderId="40" xfId="0" applyBorder="1"/>
    <xf numFmtId="0" fontId="0" fillId="0" borderId="30" xfId="0" applyBorder="1"/>
    <xf numFmtId="0" fontId="0" fillId="0" borderId="39" xfId="0" applyBorder="1"/>
    <xf numFmtId="0" fontId="2" fillId="0" borderId="34" xfId="0" applyFont="1" applyBorder="1"/>
    <xf numFmtId="166" fontId="0" fillId="0" borderId="0" xfId="0" applyNumberFormat="1" applyBorder="1"/>
    <xf numFmtId="6" fontId="10" fillId="0" borderId="0" xfId="0" applyNumberFormat="1" applyFont="1" applyBorder="1" applyAlignment="1">
      <alignment horizontal="center" vertical="center"/>
    </xf>
    <xf numFmtId="166" fontId="10" fillId="0" borderId="0" xfId="0" applyNumberFormat="1" applyFont="1" applyBorder="1" applyAlignment="1">
      <alignment horizontal="center" vertical="center"/>
    </xf>
    <xf numFmtId="169" fontId="2" fillId="0" borderId="46" xfId="0" applyNumberFormat="1" applyFont="1" applyBorder="1" applyAlignment="1">
      <alignment horizontal="center"/>
    </xf>
    <xf numFmtId="0" fontId="2" fillId="0" borderId="48" xfId="0" applyFont="1" applyBorder="1"/>
    <xf numFmtId="0" fontId="10" fillId="0" borderId="51" xfId="0" applyFont="1" applyBorder="1" applyAlignment="1">
      <alignment horizontal="center" vertical="center" wrapText="1"/>
    </xf>
    <xf numFmtId="9" fontId="10" fillId="0" borderId="52" xfId="0" applyNumberFormat="1" applyFont="1" applyBorder="1" applyAlignment="1">
      <alignment horizontal="center" vertical="center"/>
    </xf>
    <xf numFmtId="169" fontId="0" fillId="0" borderId="15" xfId="0" applyNumberFormat="1" applyBorder="1" applyAlignment="1">
      <alignment horizontal="center"/>
    </xf>
    <xf numFmtId="169" fontId="0" fillId="0" borderId="17" xfId="0" applyNumberFormat="1" applyBorder="1" applyAlignment="1">
      <alignment horizontal="center"/>
    </xf>
    <xf numFmtId="169" fontId="2" fillId="0" borderId="52" xfId="0" applyNumberFormat="1" applyFont="1" applyBorder="1" applyAlignment="1">
      <alignment horizontal="center"/>
    </xf>
    <xf numFmtId="169" fontId="2" fillId="0" borderId="48" xfId="0" applyNumberFormat="1" applyFont="1" applyBorder="1" applyAlignment="1">
      <alignment horizontal="center"/>
    </xf>
    <xf numFmtId="9" fontId="10" fillId="0" borderId="48" xfId="0" applyNumberFormat="1" applyFont="1" applyBorder="1" applyAlignment="1">
      <alignment horizontal="center" vertical="center"/>
    </xf>
    <xf numFmtId="0" fontId="0" fillId="0" borderId="49" xfId="0" applyBorder="1" applyAlignment="1">
      <alignment horizontal="center"/>
    </xf>
    <xf numFmtId="0" fontId="0" fillId="0" borderId="50" xfId="0" applyBorder="1" applyAlignment="1">
      <alignment horizontal="center"/>
    </xf>
    <xf numFmtId="0" fontId="0" fillId="8" borderId="38" xfId="0" applyFill="1" applyBorder="1"/>
    <xf numFmtId="9" fontId="10" fillId="0" borderId="48" xfId="0" applyNumberFormat="1" applyFont="1" applyBorder="1" applyAlignment="1">
      <alignment horizontal="center" vertical="center" wrapText="1"/>
    </xf>
    <xf numFmtId="9" fontId="10" fillId="0" borderId="57" xfId="0" applyNumberFormat="1" applyFont="1" applyBorder="1" applyAlignment="1">
      <alignment horizontal="center" vertical="center" wrapText="1"/>
    </xf>
    <xf numFmtId="169" fontId="0" fillId="0" borderId="0" xfId="0" applyNumberFormat="1" applyBorder="1" applyAlignment="1">
      <alignment horizontal="center"/>
    </xf>
    <xf numFmtId="168" fontId="0" fillId="0" borderId="0" xfId="0" applyNumberFormat="1" applyBorder="1" applyAlignment="1">
      <alignment horizontal="center"/>
    </xf>
    <xf numFmtId="0" fontId="10" fillId="0" borderId="27" xfId="0" applyFont="1" applyBorder="1" applyAlignment="1">
      <alignment horizontal="center" vertical="center" wrapText="1"/>
    </xf>
    <xf numFmtId="0" fontId="2" fillId="0" borderId="0" xfId="0" applyFont="1" applyBorder="1"/>
    <xf numFmtId="166" fontId="9" fillId="0" borderId="0" xfId="0" applyNumberFormat="1" applyFont="1" applyBorder="1" applyAlignment="1">
      <alignment horizontal="right" vertical="center" wrapText="1"/>
    </xf>
    <xf numFmtId="0" fontId="11" fillId="0" borderId="0" xfId="0" applyFont="1" applyAlignment="1">
      <alignment horizontal="center" vertical="center" wrapText="1"/>
    </xf>
    <xf numFmtId="0" fontId="9" fillId="0" borderId="0" xfId="0" applyFont="1"/>
    <xf numFmtId="0" fontId="15" fillId="0" borderId="0" xfId="0" applyFont="1" applyFill="1" applyBorder="1" applyAlignment="1">
      <alignment horizontal="center" vertical="center" wrapText="1"/>
    </xf>
    <xf numFmtId="0" fontId="0" fillId="0" borderId="28" xfId="0" applyBorder="1" applyAlignment="1">
      <alignment horizontal="center"/>
    </xf>
    <xf numFmtId="0" fontId="9" fillId="0" borderId="0" xfId="0" applyNumberFormat="1" applyFont="1" applyAlignment="1">
      <alignment horizontal="right" vertical="center" wrapText="1"/>
    </xf>
    <xf numFmtId="166" fontId="9" fillId="0" borderId="30" xfId="0" applyNumberFormat="1" applyFont="1" applyBorder="1" applyAlignment="1">
      <alignment vertical="center" wrapText="1"/>
    </xf>
    <xf numFmtId="0" fontId="9" fillId="0" borderId="0" xfId="0" applyNumberFormat="1" applyFont="1" applyAlignment="1">
      <alignment horizontal="center" vertical="center" wrapText="1"/>
    </xf>
    <xf numFmtId="0" fontId="11" fillId="0" borderId="30" xfId="0" applyFont="1" applyBorder="1" applyAlignment="1">
      <alignment horizontal="center" vertical="center" wrapText="1"/>
    </xf>
    <xf numFmtId="0" fontId="9" fillId="0" borderId="28" xfId="0" applyNumberFormat="1" applyFont="1" applyBorder="1" applyAlignment="1">
      <alignment horizontal="center" vertical="center" wrapText="1"/>
    </xf>
    <xf numFmtId="169" fontId="9" fillId="0" borderId="0" xfId="0" applyNumberFormat="1" applyFont="1" applyBorder="1" applyAlignment="1">
      <alignment horizontal="center" vertical="center" wrapText="1"/>
    </xf>
    <xf numFmtId="0" fontId="9" fillId="0" borderId="0" xfId="0" applyFont="1" applyFill="1" applyBorder="1"/>
    <xf numFmtId="169" fontId="0" fillId="0" borderId="28" xfId="0" applyNumberFormat="1" applyBorder="1" applyAlignment="1">
      <alignment horizontal="center"/>
    </xf>
    <xf numFmtId="0" fontId="0" fillId="0" borderId="0" xfId="0" applyFill="1" applyBorder="1"/>
    <xf numFmtId="6" fontId="0" fillId="0" borderId="0" xfId="0" applyNumberFormat="1" applyBorder="1"/>
    <xf numFmtId="0" fontId="16" fillId="0" borderId="59" xfId="0" applyFont="1" applyBorder="1" applyAlignment="1">
      <alignment horizontal="center" vertical="center" wrapText="1"/>
    </xf>
    <xf numFmtId="0" fontId="16" fillId="0" borderId="60" xfId="0" applyFont="1" applyBorder="1" applyAlignment="1">
      <alignment horizontal="center" vertical="center" wrapText="1"/>
    </xf>
    <xf numFmtId="0" fontId="10" fillId="0" borderId="52" xfId="0" applyFont="1" applyBorder="1" applyAlignment="1">
      <alignment horizontal="center" vertical="center" wrapText="1"/>
    </xf>
    <xf numFmtId="0" fontId="6" fillId="0" borderId="37" xfId="0" applyFont="1" applyBorder="1"/>
    <xf numFmtId="173" fontId="0" fillId="0" borderId="0" xfId="0" applyNumberFormat="1" applyBorder="1"/>
    <xf numFmtId="169" fontId="0" fillId="0" borderId="0" xfId="0" applyNumberFormat="1" applyBorder="1"/>
    <xf numFmtId="0" fontId="18" fillId="2" borderId="62" xfId="6" applyFont="1" applyFill="1" applyBorder="1" applyAlignment="1">
      <alignment horizontal="center" wrapText="1"/>
    </xf>
    <xf numFmtId="0" fontId="0" fillId="0" borderId="0" xfId="0" applyFill="1" applyBorder="1" applyAlignment="1"/>
    <xf numFmtId="0" fontId="18" fillId="2" borderId="63" xfId="6" applyFont="1" applyFill="1" applyBorder="1" applyAlignment="1">
      <alignment horizontal="center" wrapText="1"/>
    </xf>
    <xf numFmtId="0" fontId="3" fillId="2" borderId="7" xfId="6" applyFont="1" applyFill="1" applyBorder="1" applyAlignment="1">
      <alignment horizontal="center" wrapText="1"/>
    </xf>
    <xf numFmtId="0" fontId="0" fillId="0" borderId="49" xfId="0" applyBorder="1"/>
    <xf numFmtId="0" fontId="0" fillId="0" borderId="64" xfId="0" applyBorder="1"/>
    <xf numFmtId="0" fontId="0" fillId="0" borderId="31" xfId="0" applyBorder="1"/>
    <xf numFmtId="0" fontId="0" fillId="0" borderId="65" xfId="0" applyBorder="1"/>
    <xf numFmtId="0" fontId="0" fillId="0" borderId="33" xfId="0" applyBorder="1"/>
    <xf numFmtId="44" fontId="0" fillId="0" borderId="33" xfId="1" applyFont="1" applyBorder="1"/>
    <xf numFmtId="43" fontId="0" fillId="0" borderId="0" xfId="2" applyFont="1"/>
    <xf numFmtId="0" fontId="20" fillId="0" borderId="0" xfId="0" applyFont="1"/>
    <xf numFmtId="0" fontId="21" fillId="0" borderId="0" xfId="0" applyFont="1" applyAlignment="1">
      <alignment vertical="center"/>
    </xf>
    <xf numFmtId="0" fontId="10" fillId="0" borderId="29" xfId="0" applyFont="1" applyBorder="1" applyAlignment="1">
      <alignment horizontal="center" vertical="center" wrapText="1"/>
    </xf>
    <xf numFmtId="168" fontId="0" fillId="0" borderId="0" xfId="0" applyNumberFormat="1" applyBorder="1" applyAlignment="1">
      <alignment horizontal="center"/>
    </xf>
    <xf numFmtId="3" fontId="0" fillId="0" borderId="19" xfId="0" applyNumberFormat="1" applyBorder="1" applyAlignment="1">
      <alignment horizontal="center" vertical="center"/>
    </xf>
    <xf numFmtId="0" fontId="0" fillId="0" borderId="0" xfId="0" applyAlignment="1">
      <alignment horizontal="center"/>
    </xf>
    <xf numFmtId="0" fontId="14" fillId="0" borderId="0" xfId="0" applyFont="1" applyAlignment="1">
      <alignment horizontal="center"/>
    </xf>
    <xf numFmtId="0" fontId="20" fillId="0" borderId="12" xfId="0" applyFont="1" applyBorder="1"/>
    <xf numFmtId="0" fontId="20" fillId="0" borderId="26" xfId="0" applyFont="1" applyBorder="1"/>
    <xf numFmtId="43" fontId="0" fillId="0" borderId="0" xfId="0" applyNumberFormat="1"/>
    <xf numFmtId="175" fontId="0" fillId="0" borderId="0" xfId="0" applyNumberFormat="1"/>
    <xf numFmtId="8" fontId="0" fillId="6" borderId="0" xfId="0" applyNumberFormat="1" applyFill="1"/>
    <xf numFmtId="9" fontId="22" fillId="11" borderId="66" xfId="0" quotePrefix="1" applyNumberFormat="1" applyFont="1" applyFill="1" applyBorder="1" applyAlignment="1">
      <alignment wrapText="1"/>
    </xf>
    <xf numFmtId="0" fontId="22" fillId="11" borderId="66" xfId="0" applyNumberFormat="1" applyFont="1" applyFill="1" applyBorder="1" applyAlignment="1">
      <alignment wrapText="1"/>
    </xf>
    <xf numFmtId="9" fontId="22" fillId="11" borderId="67" xfId="0" applyNumberFormat="1" applyFont="1" applyFill="1" applyBorder="1" applyAlignment="1">
      <alignment wrapText="1"/>
    </xf>
    <xf numFmtId="9" fontId="22" fillId="11" borderId="66" xfId="0" quotePrefix="1" applyNumberFormat="1" applyFont="1" applyFill="1" applyBorder="1" applyAlignment="1">
      <alignment horizontal="center" wrapText="1"/>
    </xf>
    <xf numFmtId="44" fontId="0" fillId="0" borderId="0" xfId="0" applyNumberFormat="1"/>
    <xf numFmtId="0" fontId="3" fillId="0" borderId="2" xfId="7" applyFont="1" applyFill="1" applyBorder="1" applyAlignment="1">
      <alignment horizontal="right" wrapText="1"/>
    </xf>
    <xf numFmtId="0" fontId="3" fillId="0" borderId="2" xfId="7" applyFont="1" applyFill="1" applyBorder="1" applyAlignment="1">
      <alignment wrapText="1"/>
    </xf>
    <xf numFmtId="0" fontId="3" fillId="2" borderId="1" xfId="7" applyFont="1" applyFill="1" applyBorder="1" applyAlignment="1">
      <alignment horizontal="center" wrapText="1"/>
    </xf>
    <xf numFmtId="178" fontId="0" fillId="0" borderId="0" xfId="0" applyNumberFormat="1"/>
    <xf numFmtId="174" fontId="0" fillId="0" borderId="0" xfId="0" applyNumberFormat="1"/>
    <xf numFmtId="0" fontId="0" fillId="0" borderId="36" xfId="0" applyBorder="1" applyAlignment="1">
      <alignment horizontal="center" vertical="center"/>
    </xf>
    <xf numFmtId="172" fontId="0" fillId="0" borderId="21" xfId="0" applyNumberFormat="1" applyBorder="1" applyAlignment="1">
      <alignment horizontal="center" vertical="center"/>
    </xf>
    <xf numFmtId="171" fontId="0" fillId="0" borderId="21" xfId="0" applyNumberFormat="1" applyBorder="1"/>
    <xf numFmtId="0" fontId="0" fillId="0" borderId="69" xfId="0" applyBorder="1" applyAlignment="1">
      <alignment horizontal="center" vertical="center"/>
    </xf>
    <xf numFmtId="0" fontId="0" fillId="0" borderId="70" xfId="0" applyBorder="1" applyAlignment="1">
      <alignment horizontal="center" vertical="center"/>
    </xf>
    <xf numFmtId="170" fontId="0" fillId="0" borderId="69" xfId="0" applyNumberFormat="1" applyBorder="1" applyAlignment="1">
      <alignment horizontal="center" vertical="center"/>
    </xf>
    <xf numFmtId="170" fontId="0" fillId="0" borderId="71" xfId="0" applyNumberFormat="1" applyBorder="1" applyAlignment="1">
      <alignment horizontal="center" vertical="center"/>
    </xf>
    <xf numFmtId="170" fontId="0" fillId="0" borderId="70" xfId="0" applyNumberFormat="1" applyBorder="1" applyAlignment="1">
      <alignment horizontal="center" vertical="center"/>
    </xf>
    <xf numFmtId="172" fontId="0" fillId="0" borderId="71" xfId="0" applyNumberFormat="1" applyBorder="1" applyAlignment="1">
      <alignment horizontal="center" vertical="center"/>
    </xf>
    <xf numFmtId="172" fontId="0" fillId="0" borderId="70" xfId="0" applyNumberFormat="1" applyBorder="1" applyAlignment="1">
      <alignment horizontal="center" vertical="center"/>
    </xf>
    <xf numFmtId="171" fontId="0" fillId="0" borderId="69" xfId="0" applyNumberFormat="1" applyBorder="1" applyAlignment="1">
      <alignment horizontal="center" vertical="center"/>
    </xf>
    <xf numFmtId="171" fontId="0" fillId="0" borderId="71" xfId="0" applyNumberFormat="1" applyBorder="1" applyAlignment="1">
      <alignment horizontal="center" vertical="center"/>
    </xf>
    <xf numFmtId="171" fontId="0" fillId="0" borderId="70" xfId="0" applyNumberFormat="1" applyBorder="1" applyAlignment="1">
      <alignment horizontal="center" vertical="center"/>
    </xf>
    <xf numFmtId="172" fontId="0" fillId="0" borderId="69" xfId="0" applyNumberFormat="1" applyBorder="1" applyAlignment="1">
      <alignment horizontal="center" vertical="center"/>
    </xf>
    <xf numFmtId="171" fontId="0" fillId="0" borderId="70" xfId="0" applyNumberFormat="1" applyBorder="1"/>
    <xf numFmtId="172" fontId="0" fillId="0" borderId="43" xfId="0" applyNumberFormat="1" applyBorder="1" applyAlignment="1">
      <alignment horizontal="center" vertical="center"/>
    </xf>
    <xf numFmtId="171" fontId="0" fillId="0" borderId="43" xfId="0" applyNumberFormat="1" applyBorder="1"/>
    <xf numFmtId="3" fontId="0" fillId="0" borderId="72" xfId="0" applyNumberFormat="1" applyBorder="1" applyAlignment="1">
      <alignment horizontal="center" vertical="center"/>
    </xf>
    <xf numFmtId="44" fontId="0" fillId="0" borderId="0" xfId="0" applyNumberFormat="1" applyBorder="1"/>
    <xf numFmtId="175" fontId="23" fillId="0" borderId="0" xfId="0" applyNumberFormat="1" applyFont="1"/>
    <xf numFmtId="0" fontId="23" fillId="0" borderId="0" xfId="0" applyFont="1"/>
    <xf numFmtId="167" fontId="0" fillId="0" borderId="0" xfId="1" applyNumberFormat="1" applyFont="1"/>
    <xf numFmtId="167" fontId="0" fillId="0" borderId="0" xfId="2" applyNumberFormat="1" applyFont="1"/>
    <xf numFmtId="0" fontId="10" fillId="9" borderId="27" xfId="0" applyFont="1" applyFill="1" applyBorder="1" applyAlignment="1">
      <alignment horizontal="center" vertical="center" wrapText="1"/>
    </xf>
    <xf numFmtId="0" fontId="16" fillId="0" borderId="59" xfId="0" applyFont="1" applyBorder="1" applyAlignment="1">
      <alignment horizontal="center" vertical="center"/>
    </xf>
    <xf numFmtId="8" fontId="16" fillId="0" borderId="59" xfId="0" applyNumberFormat="1" applyFont="1" applyBorder="1" applyAlignment="1">
      <alignment horizontal="center" vertical="center"/>
    </xf>
    <xf numFmtId="0" fontId="16" fillId="0" borderId="30" xfId="0" applyFont="1" applyBorder="1" applyAlignment="1">
      <alignment horizontal="center" vertical="center"/>
    </xf>
    <xf numFmtId="6" fontId="16" fillId="0" borderId="59" xfId="0" applyNumberFormat="1" applyFont="1" applyBorder="1" applyAlignment="1">
      <alignment horizontal="center" vertical="center"/>
    </xf>
    <xf numFmtId="6" fontId="16" fillId="0" borderId="30" xfId="0" applyNumberFormat="1" applyFont="1" applyBorder="1" applyAlignment="1">
      <alignment horizontal="center" vertical="center"/>
    </xf>
    <xf numFmtId="0" fontId="11" fillId="0" borderId="60" xfId="0" applyFont="1" applyBorder="1" applyAlignment="1">
      <alignment horizontal="center" vertical="center"/>
    </xf>
    <xf numFmtId="0" fontId="11" fillId="0" borderId="59" xfId="0" applyFont="1" applyBorder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10" fillId="9" borderId="29" xfId="0" applyFont="1" applyFill="1" applyBorder="1" applyAlignment="1">
      <alignment horizontal="center" vertical="center" wrapText="1"/>
    </xf>
    <xf numFmtId="0" fontId="10" fillId="9" borderId="0" xfId="0" applyFont="1" applyFill="1" applyAlignment="1">
      <alignment horizontal="center" vertical="center" wrapText="1"/>
    </xf>
    <xf numFmtId="0" fontId="10" fillId="9" borderId="38" xfId="0" applyFont="1" applyFill="1" applyBorder="1" applyAlignment="1">
      <alignment horizontal="center" vertical="center" wrapText="1"/>
    </xf>
    <xf numFmtId="0" fontId="10" fillId="9" borderId="29" xfId="0" applyFont="1" applyFill="1" applyBorder="1" applyAlignment="1">
      <alignment vertical="center" wrapText="1"/>
    </xf>
    <xf numFmtId="0" fontId="10" fillId="9" borderId="75" xfId="0" applyFont="1" applyFill="1" applyBorder="1" applyAlignment="1">
      <alignment vertical="center" wrapText="1"/>
    </xf>
    <xf numFmtId="8" fontId="11" fillId="0" borderId="77" xfId="0" applyNumberFormat="1" applyFont="1" applyBorder="1" applyAlignment="1">
      <alignment horizontal="center" vertical="center"/>
    </xf>
    <xf numFmtId="166" fontId="11" fillId="0" borderId="72" xfId="0" applyNumberFormat="1" applyFont="1" applyBorder="1" applyAlignment="1">
      <alignment vertical="center"/>
    </xf>
    <xf numFmtId="166" fontId="11" fillId="0" borderId="76" xfId="0" applyNumberFormat="1" applyFont="1" applyBorder="1" applyAlignment="1">
      <alignment vertical="center"/>
    </xf>
    <xf numFmtId="0" fontId="0" fillId="0" borderId="0" xfId="0" applyFill="1" applyBorder="1" applyAlignment="1">
      <alignment horizontal="center" vertical="center"/>
    </xf>
    <xf numFmtId="44" fontId="11" fillId="0" borderId="72" xfId="0" applyNumberFormat="1" applyFont="1" applyBorder="1" applyAlignment="1">
      <alignment vertical="center"/>
    </xf>
    <xf numFmtId="0" fontId="2" fillId="0" borderId="39" xfId="0" applyFont="1" applyBorder="1" applyAlignment="1">
      <alignment horizontal="center" vertical="center" wrapText="1"/>
    </xf>
    <xf numFmtId="0" fontId="0" fillId="0" borderId="45" xfId="0" applyBorder="1" applyAlignment="1">
      <alignment vertical="center" wrapText="1"/>
    </xf>
    <xf numFmtId="0" fontId="0" fillId="0" borderId="39" xfId="0" applyBorder="1" applyAlignment="1">
      <alignment vertical="center" wrapText="1"/>
    </xf>
    <xf numFmtId="0" fontId="10" fillId="0" borderId="79" xfId="0" applyFont="1" applyBorder="1" applyAlignment="1">
      <alignment horizontal="center" vertical="center"/>
    </xf>
    <xf numFmtId="0" fontId="10" fillId="0" borderId="80" xfId="0" applyFont="1" applyBorder="1" applyAlignment="1">
      <alignment horizontal="center" vertical="center"/>
    </xf>
    <xf numFmtId="0" fontId="10" fillId="0" borderId="81" xfId="0" applyFont="1" applyBorder="1" applyAlignment="1">
      <alignment horizontal="center" vertical="center"/>
    </xf>
    <xf numFmtId="0" fontId="10" fillId="0" borderId="72" xfId="0" applyFont="1" applyBorder="1" applyAlignment="1">
      <alignment vertical="center"/>
    </xf>
    <xf numFmtId="4" fontId="11" fillId="0" borderId="82" xfId="0" applyNumberFormat="1" applyFont="1" applyBorder="1" applyAlignment="1">
      <alignment vertical="center"/>
    </xf>
    <xf numFmtId="4" fontId="11" fillId="0" borderId="39" xfId="0" applyNumberFormat="1" applyFont="1" applyBorder="1" applyAlignment="1">
      <alignment vertical="center"/>
    </xf>
    <xf numFmtId="4" fontId="11" fillId="0" borderId="39" xfId="0" applyNumberFormat="1" applyFont="1" applyBorder="1" applyAlignment="1">
      <alignment vertical="center" wrapText="1"/>
    </xf>
    <xf numFmtId="4" fontId="11" fillId="0" borderId="83" xfId="0" applyNumberFormat="1" applyFont="1" applyBorder="1" applyAlignment="1">
      <alignment vertical="center"/>
    </xf>
    <xf numFmtId="0" fontId="10" fillId="0" borderId="40" xfId="0" applyFont="1" applyBorder="1" applyAlignment="1">
      <alignment vertical="center"/>
    </xf>
    <xf numFmtId="0" fontId="10" fillId="0" borderId="0" xfId="0" applyFont="1" applyAlignment="1">
      <alignment vertical="center"/>
    </xf>
    <xf numFmtId="4" fontId="11" fillId="0" borderId="0" xfId="0" applyNumberFormat="1" applyFont="1" applyAlignment="1">
      <alignment vertical="center"/>
    </xf>
    <xf numFmtId="0" fontId="25" fillId="9" borderId="27" xfId="0" applyFont="1" applyFill="1" applyBorder="1" applyAlignment="1">
      <alignment vertical="center" wrapText="1"/>
    </xf>
    <xf numFmtId="0" fontId="25" fillId="9" borderId="27" xfId="0" applyFont="1" applyFill="1" applyBorder="1" applyAlignment="1">
      <alignment horizontal="center" vertical="center" wrapText="1"/>
    </xf>
    <xf numFmtId="0" fontId="16" fillId="0" borderId="30" xfId="0" applyFont="1" applyBorder="1" applyAlignment="1">
      <alignment vertical="center" wrapText="1"/>
    </xf>
    <xf numFmtId="4" fontId="11" fillId="5" borderId="0" xfId="0" applyNumberFormat="1" applyFont="1" applyFill="1" applyAlignment="1">
      <alignment vertical="center"/>
    </xf>
    <xf numFmtId="4" fontId="11" fillId="5" borderId="84" xfId="0" applyNumberFormat="1" applyFont="1" applyFill="1" applyBorder="1" applyAlignment="1">
      <alignment vertical="center"/>
    </xf>
    <xf numFmtId="179" fontId="11" fillId="0" borderId="0" xfId="0" applyNumberFormat="1" applyFont="1" applyAlignment="1">
      <alignment vertical="center"/>
    </xf>
    <xf numFmtId="0" fontId="10" fillId="0" borderId="34" xfId="0" applyFont="1" applyBorder="1" applyAlignment="1">
      <alignment vertical="center"/>
    </xf>
    <xf numFmtId="0" fontId="10" fillId="0" borderId="78" xfId="0" applyFont="1" applyBorder="1" applyAlignment="1">
      <alignment vertical="center"/>
    </xf>
    <xf numFmtId="0" fontId="10" fillId="0" borderId="9" xfId="0" applyFont="1" applyBorder="1" applyAlignment="1">
      <alignment horizontal="center" vertical="center"/>
    </xf>
    <xf numFmtId="175" fontId="11" fillId="0" borderId="6" xfId="2" applyNumberFormat="1" applyFont="1" applyBorder="1" applyAlignment="1">
      <alignment vertical="center"/>
    </xf>
    <xf numFmtId="175" fontId="11" fillId="0" borderId="8" xfId="2" applyNumberFormat="1" applyFont="1" applyBorder="1" applyAlignment="1">
      <alignment vertical="center"/>
    </xf>
    <xf numFmtId="175" fontId="0" fillId="0" borderId="37" xfId="2" applyNumberFormat="1" applyFont="1" applyBorder="1"/>
    <xf numFmtId="175" fontId="0" fillId="0" borderId="38" xfId="2" applyNumberFormat="1" applyFont="1" applyBorder="1"/>
    <xf numFmtId="175" fontId="0" fillId="0" borderId="38" xfId="0" applyNumberFormat="1" applyBorder="1"/>
    <xf numFmtId="0" fontId="10" fillId="0" borderId="35" xfId="0" applyFont="1" applyBorder="1" applyAlignment="1">
      <alignment vertical="center"/>
    </xf>
    <xf numFmtId="166" fontId="0" fillId="0" borderId="0" xfId="1" applyNumberFormat="1" applyFont="1"/>
    <xf numFmtId="175" fontId="11" fillId="0" borderId="6" xfId="2" applyNumberFormat="1" applyFont="1" applyBorder="1" applyAlignment="1">
      <alignment vertical="center" wrapText="1"/>
    </xf>
    <xf numFmtId="175" fontId="0" fillId="7" borderId="6" xfId="2" applyNumberFormat="1" applyFont="1" applyFill="1" applyBorder="1"/>
    <xf numFmtId="175" fontId="0" fillId="7" borderId="8" xfId="2" applyNumberFormat="1" applyFont="1" applyFill="1" applyBorder="1"/>
    <xf numFmtId="175" fontId="0" fillId="7" borderId="0" xfId="2" applyNumberFormat="1" applyFont="1" applyFill="1"/>
    <xf numFmtId="166" fontId="0" fillId="7" borderId="0" xfId="1" applyNumberFormat="1" applyFont="1" applyFill="1"/>
    <xf numFmtId="175" fontId="0" fillId="0" borderId="0" xfId="2" applyNumberFormat="1" applyFont="1"/>
    <xf numFmtId="0" fontId="10" fillId="0" borderId="44" xfId="0" applyFont="1" applyBorder="1" applyAlignment="1">
      <alignment vertical="center"/>
    </xf>
    <xf numFmtId="175" fontId="0" fillId="0" borderId="0" xfId="2" applyNumberFormat="1" applyFont="1" applyBorder="1"/>
    <xf numFmtId="175" fontId="0" fillId="0" borderId="30" xfId="2" applyNumberFormat="1" applyFont="1" applyBorder="1"/>
    <xf numFmtId="175" fontId="0" fillId="0" borderId="39" xfId="2" applyNumberFormat="1" applyFont="1" applyBorder="1"/>
    <xf numFmtId="175" fontId="16" fillId="0" borderId="60" xfId="0" applyNumberFormat="1" applyFont="1" applyBorder="1" applyAlignment="1">
      <alignment vertical="center" wrapText="1"/>
    </xf>
    <xf numFmtId="175" fontId="16" fillId="0" borderId="60" xfId="2" applyNumberFormat="1" applyFont="1" applyBorder="1" applyAlignment="1">
      <alignment horizontal="right" vertical="center" wrapText="1"/>
    </xf>
    <xf numFmtId="168" fontId="16" fillId="0" borderId="60" xfId="2" applyNumberFormat="1" applyFont="1" applyBorder="1" applyAlignment="1">
      <alignment vertical="center" wrapText="1"/>
    </xf>
    <xf numFmtId="175" fontId="16" fillId="0" borderId="59" xfId="0" applyNumberFormat="1" applyFont="1" applyBorder="1" applyAlignment="1">
      <alignment vertical="center" wrapText="1"/>
    </xf>
    <xf numFmtId="175" fontId="16" fillId="0" borderId="59" xfId="2" applyNumberFormat="1" applyFont="1" applyBorder="1" applyAlignment="1">
      <alignment horizontal="right" vertical="center" wrapText="1"/>
    </xf>
    <xf numFmtId="168" fontId="16" fillId="0" borderId="59" xfId="2" applyNumberFormat="1" applyFont="1" applyBorder="1" applyAlignment="1">
      <alignment vertical="center" wrapText="1"/>
    </xf>
    <xf numFmtId="175" fontId="16" fillId="0" borderId="30" xfId="0" applyNumberFormat="1" applyFont="1" applyBorder="1" applyAlignment="1">
      <alignment vertical="center" wrapText="1"/>
    </xf>
    <xf numFmtId="175" fontId="16" fillId="0" borderId="30" xfId="2" applyNumberFormat="1" applyFont="1" applyBorder="1" applyAlignment="1">
      <alignment horizontal="right" vertical="center" wrapText="1"/>
    </xf>
    <xf numFmtId="168" fontId="16" fillId="0" borderId="30" xfId="2" applyNumberFormat="1" applyFont="1" applyBorder="1" applyAlignment="1">
      <alignment vertical="center" wrapText="1"/>
    </xf>
    <xf numFmtId="175" fontId="0" fillId="7" borderId="85" xfId="2" applyNumberFormat="1" applyFont="1" applyFill="1" applyBorder="1"/>
    <xf numFmtId="175" fontId="0" fillId="7" borderId="86" xfId="2" applyNumberFormat="1" applyFont="1" applyFill="1" applyBorder="1"/>
    <xf numFmtId="175" fontId="0" fillId="0" borderId="40" xfId="2" applyNumberFormat="1" applyFont="1" applyBorder="1"/>
    <xf numFmtId="0" fontId="15" fillId="9" borderId="27" xfId="0" applyFont="1" applyFill="1" applyBorder="1" applyAlignment="1">
      <alignment vertical="center" wrapText="1"/>
    </xf>
    <xf numFmtId="0" fontId="16" fillId="0" borderId="59" xfId="0" applyFont="1" applyBorder="1" applyAlignment="1">
      <alignment vertical="center" wrapText="1"/>
    </xf>
    <xf numFmtId="3" fontId="16" fillId="0" borderId="59" xfId="0" applyNumberFormat="1" applyFont="1" applyBorder="1" applyAlignment="1">
      <alignment horizontal="center" vertical="center"/>
    </xf>
    <xf numFmtId="175" fontId="16" fillId="0" borderId="59" xfId="0" applyNumberFormat="1" applyFont="1" applyBorder="1" applyAlignment="1">
      <alignment horizontal="center" vertical="center" wrapText="1"/>
    </xf>
    <xf numFmtId="3" fontId="16" fillId="0" borderId="59" xfId="0" applyNumberFormat="1" applyFont="1" applyBorder="1" applyAlignment="1">
      <alignment horizontal="center" vertical="center" wrapText="1"/>
    </xf>
    <xf numFmtId="3" fontId="16" fillId="0" borderId="30" xfId="0" applyNumberFormat="1" applyFont="1" applyBorder="1" applyAlignment="1">
      <alignment horizontal="center" vertical="center" wrapText="1"/>
    </xf>
    <xf numFmtId="175" fontId="16" fillId="0" borderId="30" xfId="0" applyNumberFormat="1" applyFont="1" applyBorder="1" applyAlignment="1">
      <alignment horizontal="center" vertical="center" wrapText="1"/>
    </xf>
    <xf numFmtId="0" fontId="27" fillId="9" borderId="27" xfId="0" applyFont="1" applyFill="1" applyBorder="1" applyAlignment="1">
      <alignment horizontal="right" vertical="center" wrapText="1"/>
    </xf>
    <xf numFmtId="0" fontId="10" fillId="9" borderId="27" xfId="0" applyFont="1" applyFill="1" applyBorder="1" applyAlignment="1">
      <alignment horizontal="right" vertical="center" wrapText="1"/>
    </xf>
    <xf numFmtId="10" fontId="15" fillId="9" borderId="30" xfId="0" applyNumberFormat="1" applyFont="1" applyFill="1" applyBorder="1" applyAlignment="1">
      <alignment horizontal="center" vertical="center" wrapText="1"/>
    </xf>
    <xf numFmtId="9" fontId="15" fillId="9" borderId="30" xfId="0" applyNumberFormat="1" applyFont="1" applyFill="1" applyBorder="1" applyAlignment="1">
      <alignment horizontal="center" vertical="center" wrapText="1"/>
    </xf>
    <xf numFmtId="0" fontId="15" fillId="9" borderId="30" xfId="0" applyFont="1" applyFill="1" applyBorder="1" applyAlignment="1">
      <alignment horizontal="center" vertical="center" wrapText="1"/>
    </xf>
    <xf numFmtId="0" fontId="11" fillId="0" borderId="59" xfId="0" applyFont="1" applyBorder="1" applyAlignment="1">
      <alignment horizontal="right" vertical="center" wrapText="1"/>
    </xf>
    <xf numFmtId="0" fontId="16" fillId="0" borderId="59" xfId="0" applyFont="1" applyBorder="1" applyAlignment="1">
      <alignment horizontal="right" vertical="center"/>
    </xf>
    <xf numFmtId="0" fontId="11" fillId="0" borderId="30" xfId="0" applyFont="1" applyBorder="1" applyAlignment="1">
      <alignment horizontal="right" vertical="center" wrapText="1"/>
    </xf>
    <xf numFmtId="0" fontId="16" fillId="0" borderId="30" xfId="0" applyFont="1" applyBorder="1" applyAlignment="1">
      <alignment horizontal="right" vertical="center"/>
    </xf>
    <xf numFmtId="0" fontId="11" fillId="9" borderId="30" xfId="0" applyFont="1" applyFill="1" applyBorder="1" applyAlignment="1">
      <alignment vertical="center" wrapText="1"/>
    </xf>
    <xf numFmtId="0" fontId="11" fillId="9" borderId="30" xfId="0" applyFont="1" applyFill="1" applyBorder="1" applyAlignment="1">
      <alignment horizontal="center" vertical="center" wrapText="1"/>
    </xf>
    <xf numFmtId="43" fontId="0" fillId="0" borderId="59" xfId="0" applyNumberFormat="1" applyBorder="1" applyAlignment="1">
      <alignment vertical="center" wrapText="1"/>
    </xf>
    <xf numFmtId="168" fontId="0" fillId="0" borderId="59" xfId="0" applyNumberFormat="1" applyBorder="1" applyAlignment="1">
      <alignment vertical="center" wrapText="1"/>
    </xf>
    <xf numFmtId="0" fontId="28" fillId="0" borderId="0" xfId="0" applyFont="1"/>
    <xf numFmtId="0" fontId="10" fillId="0" borderId="88" xfId="0" applyFont="1" applyBorder="1" applyAlignment="1">
      <alignment horizontal="center" vertical="center"/>
    </xf>
    <xf numFmtId="9" fontId="27" fillId="0" borderId="89" xfId="0" applyNumberFormat="1" applyFont="1" applyBorder="1" applyAlignment="1">
      <alignment horizontal="center" vertical="center"/>
    </xf>
    <xf numFmtId="9" fontId="27" fillId="0" borderId="88" xfId="0" applyNumberFormat="1" applyFont="1" applyBorder="1" applyAlignment="1">
      <alignment horizontal="center" vertical="center"/>
    </xf>
    <xf numFmtId="0" fontId="28" fillId="0" borderId="0" xfId="0" applyFont="1" applyAlignment="1">
      <alignment vertical="center" wrapText="1"/>
    </xf>
    <xf numFmtId="0" fontId="10" fillId="0" borderId="59" xfId="0" applyFont="1" applyBorder="1" applyAlignment="1">
      <alignment horizontal="center" vertical="center"/>
    </xf>
    <xf numFmtId="8" fontId="27" fillId="0" borderId="91" xfId="0" applyNumberFormat="1" applyFont="1" applyBorder="1" applyAlignment="1">
      <alignment horizontal="center" vertical="center"/>
    </xf>
    <xf numFmtId="8" fontId="27" fillId="0" borderId="59" xfId="0" applyNumberFormat="1" applyFont="1" applyBorder="1" applyAlignment="1">
      <alignment horizontal="center" vertical="center"/>
    </xf>
    <xf numFmtId="0" fontId="10" fillId="0" borderId="93" xfId="0" applyFont="1" applyBorder="1" applyAlignment="1">
      <alignment horizontal="center" vertical="center"/>
    </xf>
    <xf numFmtId="8" fontId="27" fillId="0" borderId="94" xfId="0" applyNumberFormat="1" applyFont="1" applyBorder="1" applyAlignment="1">
      <alignment horizontal="center" vertical="center"/>
    </xf>
    <xf numFmtId="8" fontId="27" fillId="0" borderId="93" xfId="0" applyNumberFormat="1" applyFont="1" applyBorder="1" applyAlignment="1">
      <alignment horizontal="center" vertical="center"/>
    </xf>
    <xf numFmtId="173" fontId="11" fillId="0" borderId="77" xfId="0" applyNumberFormat="1" applyFont="1" applyBorder="1" applyAlignment="1">
      <alignment horizontal="center" vertical="center"/>
    </xf>
    <xf numFmtId="173" fontId="27" fillId="0" borderId="91" xfId="0" applyNumberFormat="1" applyFont="1" applyBorder="1" applyAlignment="1">
      <alignment horizontal="center" vertical="center"/>
    </xf>
    <xf numFmtId="173" fontId="27" fillId="0" borderId="59" xfId="0" applyNumberFormat="1" applyFont="1" applyBorder="1" applyAlignment="1">
      <alignment horizontal="center" vertical="center"/>
    </xf>
    <xf numFmtId="173" fontId="27" fillId="0" borderId="94" xfId="0" applyNumberFormat="1" applyFont="1" applyBorder="1" applyAlignment="1">
      <alignment horizontal="center" vertical="center"/>
    </xf>
    <xf numFmtId="173" fontId="27" fillId="0" borderId="93" xfId="0" applyNumberFormat="1" applyFont="1" applyBorder="1" applyAlignment="1">
      <alignment horizontal="center" vertical="center"/>
    </xf>
    <xf numFmtId="0" fontId="11" fillId="0" borderId="59" xfId="0" applyNumberFormat="1" applyFont="1" applyBorder="1" applyAlignment="1">
      <alignment horizontal="right" vertical="center" wrapText="1"/>
    </xf>
    <xf numFmtId="0" fontId="11" fillId="0" borderId="30" xfId="0" applyNumberFormat="1" applyFont="1" applyBorder="1" applyAlignment="1">
      <alignment horizontal="right" vertical="center" wrapText="1"/>
    </xf>
    <xf numFmtId="2" fontId="0" fillId="0" borderId="0" xfId="0" applyNumberFormat="1" applyBorder="1"/>
    <xf numFmtId="0" fontId="22" fillId="11" borderId="66" xfId="0" applyNumberFormat="1" applyFont="1" applyFill="1" applyBorder="1" applyAlignment="1">
      <alignment horizontal="center" wrapText="1"/>
    </xf>
    <xf numFmtId="9" fontId="22" fillId="11" borderId="67" xfId="0" applyNumberFormat="1" applyFont="1" applyFill="1" applyBorder="1" applyAlignment="1">
      <alignment horizontal="center" wrapText="1"/>
    </xf>
    <xf numFmtId="43" fontId="0" fillId="0" borderId="0" xfId="2" applyFont="1" applyAlignment="1">
      <alignment horizontal="center"/>
    </xf>
    <xf numFmtId="1" fontId="0" fillId="0" borderId="0" xfId="0" applyNumberFormat="1" applyAlignment="1">
      <alignment horizontal="center"/>
    </xf>
    <xf numFmtId="43" fontId="0" fillId="0" borderId="0" xfId="0" applyNumberFormat="1" applyAlignment="1">
      <alignment horizontal="center"/>
    </xf>
    <xf numFmtId="175" fontId="0" fillId="0" borderId="0" xfId="0" applyNumberFormat="1" applyAlignment="1">
      <alignment horizontal="center"/>
    </xf>
    <xf numFmtId="175" fontId="0" fillId="0" borderId="0" xfId="2" applyNumberFormat="1" applyFont="1" applyAlignment="1">
      <alignment horizontal="center"/>
    </xf>
    <xf numFmtId="0" fontId="0" fillId="0" borderId="0" xfId="0" applyFont="1" applyAlignment="1">
      <alignment horizontal="center"/>
    </xf>
    <xf numFmtId="174" fontId="9" fillId="0" borderId="28" xfId="0" applyNumberFormat="1" applyFont="1" applyBorder="1" applyAlignment="1">
      <alignment horizontal="center" vertical="center" wrapText="1"/>
    </xf>
    <xf numFmtId="174" fontId="9" fillId="0" borderId="0" xfId="0" applyNumberFormat="1" applyFont="1" applyAlignment="1">
      <alignment horizontal="center" vertical="center"/>
    </xf>
    <xf numFmtId="9" fontId="0" fillId="0" borderId="0" xfId="3" applyFont="1"/>
    <xf numFmtId="9" fontId="0" fillId="0" borderId="0" xfId="0" applyNumberFormat="1"/>
    <xf numFmtId="1" fontId="11" fillId="0" borderId="0" xfId="0" applyNumberFormat="1" applyFont="1" applyAlignment="1">
      <alignment horizontal="center" vertical="center" wrapText="1"/>
    </xf>
    <xf numFmtId="1" fontId="11" fillId="0" borderId="28" xfId="0" applyNumberFormat="1" applyFont="1" applyBorder="1" applyAlignment="1">
      <alignment horizontal="center" vertical="center" wrapText="1"/>
    </xf>
    <xf numFmtId="180" fontId="0" fillId="0" borderId="0" xfId="0" applyNumberFormat="1"/>
    <xf numFmtId="0" fontId="0" fillId="10" borderId="9" xfId="0" applyFill="1" applyBorder="1" applyAlignment="1">
      <alignment horizontal="center"/>
    </xf>
    <xf numFmtId="0" fontId="0" fillId="10" borderId="41" xfId="0" applyFill="1" applyBorder="1" applyAlignment="1">
      <alignment horizontal="center"/>
    </xf>
    <xf numFmtId="0" fontId="0" fillId="10" borderId="32" xfId="0" applyFill="1" applyBorder="1" applyAlignment="1">
      <alignment horizontal="center"/>
    </xf>
    <xf numFmtId="0" fontId="20" fillId="0" borderId="0" xfId="0" applyFont="1" applyAlignment="1">
      <alignment horizontal="center"/>
    </xf>
    <xf numFmtId="9" fontId="22" fillId="11" borderId="68" xfId="0" quotePrefix="1" applyNumberFormat="1" applyFont="1" applyFill="1" applyBorder="1" applyAlignment="1">
      <alignment horizontal="center" wrapText="1"/>
    </xf>
    <xf numFmtId="0" fontId="10" fillId="0" borderId="29" xfId="0" applyFont="1" applyBorder="1" applyAlignment="1">
      <alignment horizontal="center" vertical="center" wrapText="1"/>
    </xf>
    <xf numFmtId="169" fontId="0" fillId="0" borderId="24" xfId="0" applyNumberFormat="1" applyBorder="1" applyAlignment="1">
      <alignment horizontal="center"/>
    </xf>
    <xf numFmtId="169" fontId="0" fillId="0" borderId="0" xfId="0" applyNumberFormat="1" applyBorder="1" applyAlignment="1">
      <alignment horizontal="center"/>
    </xf>
    <xf numFmtId="0" fontId="10" fillId="0" borderId="58" xfId="0" applyFont="1" applyBorder="1" applyAlignment="1">
      <alignment horizontal="center" vertical="center" wrapText="1"/>
    </xf>
    <xf numFmtId="0" fontId="10" fillId="0" borderId="50" xfId="0" applyFont="1" applyBorder="1" applyAlignment="1">
      <alignment horizontal="center" vertical="center" wrapText="1"/>
    </xf>
    <xf numFmtId="169" fontId="0" fillId="0" borderId="56" xfId="0" applyNumberFormat="1" applyBorder="1" applyAlignment="1">
      <alignment horizontal="center"/>
    </xf>
    <xf numFmtId="169" fontId="0" fillId="0" borderId="30" xfId="0" applyNumberFormat="1" applyBorder="1" applyAlignment="1">
      <alignment horizontal="center"/>
    </xf>
    <xf numFmtId="169" fontId="0" fillId="0" borderId="49" xfId="0" applyNumberFormat="1" applyBorder="1" applyAlignment="1">
      <alignment horizontal="center"/>
    </xf>
    <xf numFmtId="169" fontId="0" fillId="0" borderId="50" xfId="0" applyNumberFormat="1" applyBorder="1" applyAlignment="1">
      <alignment horizontal="center"/>
    </xf>
    <xf numFmtId="169" fontId="0" fillId="0" borderId="54" xfId="0" applyNumberFormat="1" applyBorder="1" applyAlignment="1">
      <alignment horizontal="center"/>
    </xf>
    <xf numFmtId="169" fontId="0" fillId="0" borderId="35" xfId="0" applyNumberFormat="1" applyBorder="1" applyAlignment="1">
      <alignment horizontal="center"/>
    </xf>
    <xf numFmtId="168" fontId="0" fillId="0" borderId="0" xfId="0" applyNumberFormat="1" applyBorder="1" applyAlignment="1">
      <alignment horizontal="center"/>
    </xf>
    <xf numFmtId="169" fontId="0" fillId="0" borderId="55" xfId="0" applyNumberFormat="1" applyBorder="1" applyAlignment="1">
      <alignment horizontal="center"/>
    </xf>
    <xf numFmtId="167" fontId="11" fillId="0" borderId="0" xfId="0" applyNumberFormat="1" applyFont="1" applyBorder="1" applyAlignment="1">
      <alignment horizontal="center" vertical="center"/>
    </xf>
    <xf numFmtId="0" fontId="10" fillId="0" borderId="27" xfId="0" applyFont="1" applyBorder="1" applyAlignment="1">
      <alignment horizontal="center" vertical="center" wrapText="1"/>
    </xf>
    <xf numFmtId="0" fontId="2" fillId="3" borderId="3" xfId="0" applyFont="1" applyFill="1" applyBorder="1" applyAlignment="1">
      <alignment horizontal="center" wrapText="1"/>
    </xf>
    <xf numFmtId="0" fontId="2" fillId="3" borderId="4" xfId="0" applyFont="1" applyFill="1" applyBorder="1" applyAlignment="1">
      <alignment horizontal="center" wrapText="1"/>
    </xf>
    <xf numFmtId="0" fontId="2" fillId="3" borderId="5" xfId="0" applyFont="1" applyFill="1" applyBorder="1" applyAlignment="1">
      <alignment horizontal="center" wrapText="1"/>
    </xf>
    <xf numFmtId="0" fontId="0" fillId="3" borderId="6" xfId="0" applyFill="1" applyBorder="1" applyAlignment="1">
      <alignment horizontal="center" wrapText="1"/>
    </xf>
    <xf numFmtId="0" fontId="0" fillId="3" borderId="7" xfId="0" applyFill="1" applyBorder="1" applyAlignment="1">
      <alignment horizontal="center" wrapText="1"/>
    </xf>
    <xf numFmtId="0" fontId="0" fillId="3" borderId="8" xfId="0" applyFill="1" applyBorder="1" applyAlignment="1">
      <alignment horizontal="center" wrapText="1"/>
    </xf>
    <xf numFmtId="0" fontId="10" fillId="0" borderId="53" xfId="0" applyFont="1" applyBorder="1" applyAlignment="1">
      <alignment horizontal="center" vertical="center" wrapText="1"/>
    </xf>
    <xf numFmtId="0" fontId="10" fillId="0" borderId="47" xfId="0" applyFont="1" applyBorder="1" applyAlignment="1">
      <alignment horizontal="center" vertical="center" wrapText="1"/>
    </xf>
    <xf numFmtId="0" fontId="10" fillId="0" borderId="57" xfId="0" applyFont="1" applyBorder="1" applyAlignment="1">
      <alignment horizontal="center" vertical="center" wrapText="1"/>
    </xf>
    <xf numFmtId="0" fontId="10" fillId="0" borderId="48" xfId="0" applyFont="1" applyBorder="1" applyAlignment="1">
      <alignment horizontal="center" vertical="center" wrapText="1"/>
    </xf>
    <xf numFmtId="0" fontId="10" fillId="0" borderId="46" xfId="0" applyFont="1" applyBorder="1" applyAlignment="1">
      <alignment horizontal="center" vertical="center" wrapText="1"/>
    </xf>
    <xf numFmtId="0" fontId="2" fillId="3" borderId="19" xfId="0" applyFont="1" applyFill="1" applyBorder="1" applyAlignment="1">
      <alignment horizontal="center" wrapText="1"/>
    </xf>
    <xf numFmtId="0" fontId="2" fillId="3" borderId="20" xfId="0" applyFont="1" applyFill="1" applyBorder="1" applyAlignment="1">
      <alignment horizontal="center" wrapText="1"/>
    </xf>
    <xf numFmtId="0" fontId="2" fillId="3" borderId="21" xfId="0" applyFont="1" applyFill="1" applyBorder="1" applyAlignment="1">
      <alignment horizontal="center" wrapText="1"/>
    </xf>
    <xf numFmtId="173" fontId="27" fillId="0" borderId="95" xfId="0" applyNumberFormat="1" applyFont="1" applyBorder="1" applyAlignment="1">
      <alignment horizontal="center" vertical="center"/>
    </xf>
    <xf numFmtId="173" fontId="27" fillId="0" borderId="96" xfId="0" applyNumberFormat="1" applyFont="1" applyBorder="1" applyAlignment="1">
      <alignment horizontal="center" vertical="center"/>
    </xf>
    <xf numFmtId="167" fontId="11" fillId="0" borderId="76" xfId="0" applyNumberFormat="1" applyFont="1" applyBorder="1" applyAlignment="1">
      <alignment horizontal="center" vertical="center"/>
    </xf>
    <xf numFmtId="167" fontId="11" fillId="0" borderId="77" xfId="0" applyNumberFormat="1" applyFont="1" applyBorder="1" applyAlignment="1">
      <alignment horizontal="center" vertical="center"/>
    </xf>
    <xf numFmtId="173" fontId="11" fillId="0" borderId="76" xfId="0" applyNumberFormat="1" applyFont="1" applyBorder="1" applyAlignment="1">
      <alignment horizontal="center" vertical="center"/>
    </xf>
    <xf numFmtId="173" fontId="11" fillId="0" borderId="60" xfId="0" applyNumberFormat="1" applyFont="1" applyBorder="1" applyAlignment="1">
      <alignment horizontal="center" vertical="center"/>
    </xf>
    <xf numFmtId="9" fontId="27" fillId="0" borderId="90" xfId="0" applyNumberFormat="1" applyFont="1" applyBorder="1" applyAlignment="1">
      <alignment horizontal="center" vertical="center"/>
    </xf>
    <xf numFmtId="9" fontId="27" fillId="0" borderId="88" xfId="0" applyNumberFormat="1" applyFont="1" applyBorder="1" applyAlignment="1">
      <alignment horizontal="center" vertical="center"/>
    </xf>
    <xf numFmtId="173" fontId="27" fillId="0" borderId="92" xfId="0" applyNumberFormat="1" applyFont="1" applyBorder="1" applyAlignment="1">
      <alignment horizontal="center" vertical="center"/>
    </xf>
    <xf numFmtId="173" fontId="27" fillId="0" borderId="61" xfId="0" applyNumberFormat="1" applyFont="1" applyBorder="1" applyAlignment="1">
      <alignment horizontal="center" vertical="center"/>
    </xf>
    <xf numFmtId="8" fontId="27" fillId="0" borderId="95" xfId="0" applyNumberFormat="1" applyFont="1" applyBorder="1" applyAlignment="1">
      <alignment horizontal="center" vertical="center"/>
    </xf>
    <xf numFmtId="8" fontId="27" fillId="0" borderId="96" xfId="0" applyNumberFormat="1" applyFont="1" applyBorder="1" applyAlignment="1">
      <alignment horizontal="center" vertical="center"/>
    </xf>
    <xf numFmtId="0" fontId="10" fillId="9" borderId="29" xfId="0" applyFont="1" applyFill="1" applyBorder="1" applyAlignment="1">
      <alignment horizontal="center" vertical="center" wrapText="1"/>
    </xf>
    <xf numFmtId="0" fontId="10" fillId="9" borderId="30" xfId="0" applyFont="1" applyFill="1" applyBorder="1" applyAlignment="1">
      <alignment horizontal="center" vertical="center" wrapText="1"/>
    </xf>
    <xf numFmtId="0" fontId="10" fillId="9" borderId="74" xfId="0" applyFont="1" applyFill="1" applyBorder="1" applyAlignment="1">
      <alignment horizontal="center" vertical="center" wrapText="1"/>
    </xf>
    <xf numFmtId="0" fontId="10" fillId="9" borderId="39" xfId="0" applyFont="1" applyFill="1" applyBorder="1" applyAlignment="1">
      <alignment horizontal="center" vertical="center" wrapText="1"/>
    </xf>
    <xf numFmtId="0" fontId="10" fillId="9" borderId="75" xfId="0" applyFont="1" applyFill="1" applyBorder="1" applyAlignment="1">
      <alignment horizontal="center" vertical="center" wrapText="1"/>
    </xf>
    <xf numFmtId="166" fontId="11" fillId="0" borderId="76" xfId="0" applyNumberFormat="1" applyFont="1" applyBorder="1" applyAlignment="1">
      <alignment horizontal="center" vertical="center"/>
    </xf>
    <xf numFmtId="8" fontId="11" fillId="0" borderId="77" xfId="0" applyNumberFormat="1" applyFont="1" applyBorder="1" applyAlignment="1">
      <alignment horizontal="center" vertical="center"/>
    </xf>
    <xf numFmtId="8" fontId="11" fillId="0" borderId="76" xfId="0" applyNumberFormat="1" applyFont="1" applyBorder="1" applyAlignment="1">
      <alignment horizontal="center" vertical="center"/>
    </xf>
    <xf numFmtId="8" fontId="11" fillId="0" borderId="60" xfId="0" applyNumberFormat="1" applyFont="1" applyBorder="1" applyAlignment="1">
      <alignment horizontal="center" vertical="center"/>
    </xf>
    <xf numFmtId="8" fontId="27" fillId="0" borderId="92" xfId="0" applyNumberFormat="1" applyFont="1" applyBorder="1" applyAlignment="1">
      <alignment horizontal="center" vertical="center"/>
    </xf>
    <xf numFmtId="8" fontId="27" fillId="0" borderId="61" xfId="0" applyNumberFormat="1" applyFont="1" applyBorder="1" applyAlignment="1">
      <alignment horizontal="center" vertical="center"/>
    </xf>
    <xf numFmtId="0" fontId="0" fillId="0" borderId="34" xfId="0" applyBorder="1" applyAlignment="1">
      <alignment horizontal="center"/>
    </xf>
    <xf numFmtId="0" fontId="0" fillId="0" borderId="36" xfId="0" applyBorder="1" applyAlignment="1">
      <alignment horizontal="center"/>
    </xf>
    <xf numFmtId="0" fontId="15" fillId="9" borderId="29" xfId="0" applyFont="1" applyFill="1" applyBorder="1" applyAlignment="1">
      <alignment horizontal="center" vertical="center" wrapText="1"/>
    </xf>
    <xf numFmtId="0" fontId="15" fillId="9" borderId="87" xfId="0" applyFont="1" applyFill="1" applyBorder="1" applyAlignment="1">
      <alignment horizontal="center" vertical="center" wrapText="1"/>
    </xf>
    <xf numFmtId="0" fontId="2" fillId="0" borderId="44" xfId="0" applyFont="1" applyBorder="1" applyAlignment="1">
      <alignment vertical="center" wrapText="1"/>
    </xf>
    <xf numFmtId="0" fontId="2" fillId="0" borderId="78" xfId="0" applyFont="1" applyBorder="1" applyAlignment="1">
      <alignment vertical="center" wrapText="1"/>
    </xf>
    <xf numFmtId="0" fontId="2" fillId="0" borderId="45" xfId="0" applyFont="1" applyBorder="1" applyAlignment="1">
      <alignment vertical="center" wrapText="1"/>
    </xf>
    <xf numFmtId="0" fontId="2" fillId="0" borderId="72" xfId="0" applyFont="1" applyBorder="1" applyAlignment="1">
      <alignment horizontal="center" vertical="center" wrapText="1"/>
    </xf>
    <xf numFmtId="0" fontId="2" fillId="0" borderId="46" xfId="0" applyFont="1" applyBorder="1" applyAlignment="1">
      <alignment horizontal="center" vertical="center" wrapText="1"/>
    </xf>
    <xf numFmtId="0" fontId="2" fillId="0" borderId="73" xfId="0" applyFont="1" applyBorder="1" applyAlignment="1">
      <alignment horizontal="center" vertical="center" wrapText="1"/>
    </xf>
    <xf numFmtId="3" fontId="2" fillId="0" borderId="72" xfId="0" applyNumberFormat="1" applyFont="1" applyBorder="1" applyAlignment="1">
      <alignment horizontal="center" vertical="center" wrapText="1"/>
    </xf>
    <xf numFmtId="3" fontId="2" fillId="0" borderId="73" xfId="0" applyNumberFormat="1" applyFont="1" applyBorder="1" applyAlignment="1">
      <alignment horizontal="center" vertical="center" wrapText="1"/>
    </xf>
    <xf numFmtId="3" fontId="0" fillId="0" borderId="19" xfId="0" applyNumberFormat="1" applyBorder="1" applyAlignment="1">
      <alignment horizontal="center" vertical="center"/>
    </xf>
    <xf numFmtId="3" fontId="0" fillId="0" borderId="20" xfId="0" applyNumberFormat="1" applyBorder="1" applyAlignment="1">
      <alignment horizontal="center" vertical="center"/>
    </xf>
    <xf numFmtId="3" fontId="0" fillId="0" borderId="21" xfId="0" applyNumberFormat="1" applyBorder="1" applyAlignment="1">
      <alignment horizontal="center" vertical="center"/>
    </xf>
    <xf numFmtId="3" fontId="0" fillId="0" borderId="72" xfId="0" applyNumberFormat="1" applyBorder="1" applyAlignment="1">
      <alignment horizontal="center" vertical="center"/>
    </xf>
    <xf numFmtId="3" fontId="0" fillId="0" borderId="46" xfId="0" applyNumberFormat="1" applyBorder="1" applyAlignment="1">
      <alignment horizontal="center" vertical="center"/>
    </xf>
    <xf numFmtId="3" fontId="0" fillId="0" borderId="73" xfId="0" applyNumberFormat="1" applyBorder="1" applyAlignment="1">
      <alignment horizontal="center" vertical="center"/>
    </xf>
    <xf numFmtId="0" fontId="14" fillId="0" borderId="30" xfId="0" applyFont="1" applyBorder="1" applyAlignment="1">
      <alignment horizontal="center"/>
    </xf>
    <xf numFmtId="0" fontId="2" fillId="0" borderId="34" xfId="0" applyFont="1" applyBorder="1" applyAlignment="1">
      <alignment horizontal="center"/>
    </xf>
    <xf numFmtId="0" fontId="2" fillId="0" borderId="35" xfId="0" applyFont="1" applyBorder="1" applyAlignment="1">
      <alignment horizontal="center"/>
    </xf>
    <xf numFmtId="0" fontId="2" fillId="0" borderId="36" xfId="0" applyFont="1" applyBorder="1" applyAlignment="1">
      <alignment horizontal="center"/>
    </xf>
    <xf numFmtId="0" fontId="0" fillId="0" borderId="40" xfId="0" applyBorder="1" applyAlignment="1">
      <alignment horizontal="center" vertical="center"/>
    </xf>
    <xf numFmtId="0" fontId="0" fillId="0" borderId="30" xfId="0" applyBorder="1" applyAlignment="1">
      <alignment horizontal="center" vertical="center"/>
    </xf>
    <xf numFmtId="0" fontId="0" fillId="0" borderId="39" xfId="0" applyBorder="1" applyAlignment="1">
      <alignment horizontal="center" vertical="center"/>
    </xf>
    <xf numFmtId="0" fontId="0" fillId="0" borderId="37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38" xfId="0" applyBorder="1" applyAlignment="1">
      <alignment horizontal="center"/>
    </xf>
    <xf numFmtId="0" fontId="0" fillId="0" borderId="15" xfId="0" applyBorder="1" applyAlignment="1">
      <alignment vertical="center"/>
    </xf>
    <xf numFmtId="0" fontId="0" fillId="0" borderId="26" xfId="0" applyBorder="1" applyAlignment="1">
      <alignment vertical="center"/>
    </xf>
  </cellXfs>
  <cellStyles count="8">
    <cellStyle name="Comma" xfId="2" builtinId="3"/>
    <cellStyle name="Currency" xfId="1" builtinId="4"/>
    <cellStyle name="Currency 2" xfId="5" xr:uid="{7EACA587-B503-4615-9058-9F0A4BB11111}"/>
    <cellStyle name="Normal" xfId="0" builtinId="0"/>
    <cellStyle name="Normal 7" xfId="4" xr:uid="{5D6C0982-80BA-4368-938F-57214FD852F6}"/>
    <cellStyle name="Normal_HFC redux by gas 6-01" xfId="7" xr:uid="{039B4679-FEFD-486B-93F8-C1648792A133}"/>
    <cellStyle name="Normal_HFC redux by gas 6-01_1" xfId="6" xr:uid="{20EA7C77-E8C8-4C2B-85D9-A56D5787F859}"/>
    <cellStyle name="Percent" xfId="3" builtinId="5"/>
  </cellStyles>
  <dxfs count="222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13" formatCode="0%"/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13" formatCode="0%"/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13" formatCode="0%"/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13" formatCode="0%"/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13" formatCode="0%"/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13" formatCode="0%"/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13" formatCode="0%"/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13" formatCode="0%"/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13" formatCode="0%"/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13" formatCode="0%"/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13" formatCode="0%"/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13" formatCode="0%"/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13" formatCode="0%"/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13" formatCode="0%"/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13" formatCode="0%"/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13" formatCode="0%"/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13" formatCode="0%"/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13" formatCode="0%"/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13" formatCode="0%"/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13" formatCode="0%"/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13" formatCode="0%"/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13" formatCode="0%"/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13" formatCode="0%"/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13" formatCode="0%"/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13" formatCode="0%"/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13" formatCode="0%"/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13" formatCode="0%"/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13" formatCode="0%"/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13" formatCode="0%"/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13" formatCode="0%"/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13" formatCode="0%"/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13" formatCode="0%"/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13" formatCode="0%"/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13" formatCode="0%"/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13" formatCode="0%"/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13" formatCode="0%"/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13" formatCode="0%"/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4.xml"/><Relationship Id="rId13" Type="http://schemas.openxmlformats.org/officeDocument/2006/relationships/externalLink" Target="externalLinks/externalLink9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.xml"/><Relationship Id="rId7" Type="http://schemas.openxmlformats.org/officeDocument/2006/relationships/externalLink" Target="externalLinks/externalLink3.xml"/><Relationship Id="rId12" Type="http://schemas.openxmlformats.org/officeDocument/2006/relationships/externalLink" Target="externalLinks/externalLink8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2.xml"/><Relationship Id="rId11" Type="http://schemas.openxmlformats.org/officeDocument/2006/relationships/externalLink" Target="externalLinks/externalLink7.xml"/><Relationship Id="rId24" Type="http://schemas.openxmlformats.org/officeDocument/2006/relationships/customXml" Target="../customXml/item4.xml"/><Relationship Id="rId5" Type="http://schemas.openxmlformats.org/officeDocument/2006/relationships/externalLink" Target="externalLinks/externalLink1.xml"/><Relationship Id="rId15" Type="http://schemas.openxmlformats.org/officeDocument/2006/relationships/externalLink" Target="externalLinks/externalLink11.xml"/><Relationship Id="rId23" Type="http://schemas.openxmlformats.org/officeDocument/2006/relationships/customXml" Target="../customXml/item3.xml"/><Relationship Id="rId10" Type="http://schemas.openxmlformats.org/officeDocument/2006/relationships/externalLink" Target="externalLinks/externalLink6.xml"/><Relationship Id="rId19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5.xml"/><Relationship Id="rId14" Type="http://schemas.openxmlformats.org/officeDocument/2006/relationships/externalLink" Target="externalLinks/externalLink10.xml"/><Relationship Id="rId22" Type="http://schemas.openxmlformats.org/officeDocument/2006/relationships/customXml" Target="../customXml/item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'Global Benefits Calcs &amp; Tables'!$AY$82</c:f>
              <c:strCache>
                <c:ptCount val="1"/>
                <c:pt idx="0">
                  <c:v>Emission Reductions in Year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'Global Benefits Calcs &amp; Tables'!$AX$83:$AX$89</c:f>
              <c:numCache>
                <c:formatCode>General</c:formatCode>
                <c:ptCount val="7"/>
                <c:pt idx="0">
                  <c:v>2022</c:v>
                </c:pt>
                <c:pt idx="1">
                  <c:v>2024</c:v>
                </c:pt>
                <c:pt idx="2">
                  <c:v>2029</c:v>
                </c:pt>
                <c:pt idx="3">
                  <c:v>2034</c:v>
                </c:pt>
                <c:pt idx="4">
                  <c:v>2036</c:v>
                </c:pt>
                <c:pt idx="5">
                  <c:v>2045</c:v>
                </c:pt>
                <c:pt idx="6">
                  <c:v>2050</c:v>
                </c:pt>
              </c:numCache>
            </c:numRef>
          </c:xVal>
          <c:yVal>
            <c:numRef>
              <c:f>'Global Benefits Calcs &amp; Tables'!$AY$83:$AY$89</c:f>
              <c:numCache>
                <c:formatCode>0</c:formatCode>
                <c:ptCount val="7"/>
                <c:pt idx="0">
                  <c:v>21.935520374381586</c:v>
                </c:pt>
                <c:pt idx="1">
                  <c:v>77.508838527224015</c:v>
                </c:pt>
                <c:pt idx="2">
                  <c:v>97.987663809485994</c:v>
                </c:pt>
                <c:pt idx="3">
                  <c:v>141.83908703520308</c:v>
                </c:pt>
                <c:pt idx="4">
                  <c:v>170.78003395848984</c:v>
                </c:pt>
                <c:pt idx="5">
                  <c:v>223.92909334246596</c:v>
                </c:pt>
                <c:pt idx="6">
                  <c:v>239.14126936743787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06D-46D8-939F-6D8C78CBD75F}"/>
            </c:ext>
          </c:extLst>
        </c:ser>
        <c:ser>
          <c:idx val="1"/>
          <c:order val="1"/>
          <c:tx>
            <c:strRef>
              <c:f>'Global Benefits Calcs &amp; Tables'!$AZ$82</c:f>
              <c:strCache>
                <c:ptCount val="1"/>
                <c:pt idx="0">
                  <c:v>Consumption Reductions in Year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'Global Benefits Calcs &amp; Tables'!$AX$83:$AX$89</c:f>
              <c:numCache>
                <c:formatCode>General</c:formatCode>
                <c:ptCount val="7"/>
                <c:pt idx="0">
                  <c:v>2022</c:v>
                </c:pt>
                <c:pt idx="1">
                  <c:v>2024</c:v>
                </c:pt>
                <c:pt idx="2">
                  <c:v>2029</c:v>
                </c:pt>
                <c:pt idx="3">
                  <c:v>2034</c:v>
                </c:pt>
                <c:pt idx="4">
                  <c:v>2036</c:v>
                </c:pt>
                <c:pt idx="5">
                  <c:v>2045</c:v>
                </c:pt>
                <c:pt idx="6">
                  <c:v>2050</c:v>
                </c:pt>
              </c:numCache>
            </c:numRef>
          </c:xVal>
          <c:yVal>
            <c:numRef>
              <c:f>'Global Benefits Calcs &amp; Tables'!$AZ$83:$AZ$89</c:f>
              <c:numCache>
                <c:formatCode>0</c:formatCode>
                <c:ptCount val="7"/>
                <c:pt idx="0">
                  <c:v>41.621179580696797</c:v>
                </c:pt>
                <c:pt idx="1">
                  <c:v>144.43300316218446</c:v>
                </c:pt>
                <c:pt idx="2">
                  <c:v>229.60867370838884</c:v>
                </c:pt>
                <c:pt idx="3">
                  <c:v>267.20530503352808</c:v>
                </c:pt>
                <c:pt idx="4">
                  <c:v>282.38922495231083</c:v>
                </c:pt>
                <c:pt idx="5">
                  <c:v>285</c:v>
                </c:pt>
                <c:pt idx="6">
                  <c:v>293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06D-46D8-939F-6D8C78CBD7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1307728"/>
        <c:axId val="866307296"/>
      </c:scatterChart>
      <c:valAx>
        <c:axId val="7413077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6307296"/>
        <c:crosses val="autoZero"/>
        <c:crossBetween val="midCat"/>
      </c:valAx>
      <c:valAx>
        <c:axId val="866307296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Reductions in Year (MMTEVe)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13077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'HFC-23'!$B$37</c:f>
              <c:strCache>
                <c:ptCount val="1"/>
                <c:pt idx="0">
                  <c:v>Chemours, Louisville, KY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movingAvg"/>
            <c:period val="5"/>
            <c:forward val="10"/>
            <c:dispRSqr val="0"/>
            <c:dispEq val="1"/>
            <c:trendlineLbl>
              <c:layout>
                <c:manualLayout>
                  <c:x val="7.9483814523184605E-4"/>
                  <c:y val="-0.20744094488188977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cat>
            <c:numRef>
              <c:f>'HFC-23'!$A$38:$A$46</c:f>
              <c:numCache>
                <c:formatCode>General</c:formatCode>
                <c:ptCount val="9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</c:numCache>
            </c:numRef>
          </c:cat>
          <c:val>
            <c:numRef>
              <c:f>'HFC-23'!$B$38:$B$46</c:f>
              <c:numCache>
                <c:formatCode>_(* #,##0_);_(* \(#,##0\);_(* "-"??_);_(@_)</c:formatCode>
                <c:ptCount val="9"/>
                <c:pt idx="0">
                  <c:v>5958835.2000000002</c:v>
                </c:pt>
                <c:pt idx="1">
                  <c:v>3315200</c:v>
                </c:pt>
                <c:pt idx="2">
                  <c:v>4087464</c:v>
                </c:pt>
                <c:pt idx="3">
                  <c:v>5022853.5999999996</c:v>
                </c:pt>
                <c:pt idx="4">
                  <c:v>4258714.8</c:v>
                </c:pt>
                <c:pt idx="5">
                  <c:v>2792552.8</c:v>
                </c:pt>
                <c:pt idx="6">
                  <c:v>5156201.5999999996</c:v>
                </c:pt>
                <c:pt idx="7">
                  <c:v>3276290.8</c:v>
                </c:pt>
                <c:pt idx="8">
                  <c:v>3707770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524-4701-95FB-A9F9FEA794EE}"/>
            </c:ext>
          </c:extLst>
        </c:ser>
        <c:ser>
          <c:idx val="1"/>
          <c:order val="1"/>
          <c:tx>
            <c:strRef>
              <c:f>'HFC-23'!$C$37</c:f>
              <c:strCache>
                <c:ptCount val="1"/>
                <c:pt idx="0">
                  <c:v>Daikin, Decatur, AL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'HFC-23'!$A$38:$A$46</c:f>
              <c:numCache>
                <c:formatCode>General</c:formatCode>
                <c:ptCount val="9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</c:numCache>
            </c:numRef>
          </c:cat>
          <c:val>
            <c:numRef>
              <c:f>'HFC-23'!$C$38:$C$46</c:f>
              <c:numCache>
                <c:formatCode>_(* #,##0_);_(* \(#,##0\);_(* "-"??_);_(@_)</c:formatCode>
                <c:ptCount val="9"/>
                <c:pt idx="0">
                  <c:v>6082.8</c:v>
                </c:pt>
                <c:pt idx="1">
                  <c:v>6704.4</c:v>
                </c:pt>
                <c:pt idx="2">
                  <c:v>6704.4</c:v>
                </c:pt>
                <c:pt idx="3">
                  <c:v>6883.48</c:v>
                </c:pt>
                <c:pt idx="4">
                  <c:v>5372.4</c:v>
                </c:pt>
                <c:pt idx="5">
                  <c:v>4013.76</c:v>
                </c:pt>
                <c:pt idx="6">
                  <c:v>3754.76</c:v>
                </c:pt>
                <c:pt idx="7">
                  <c:v>4155.84</c:v>
                </c:pt>
                <c:pt idx="8">
                  <c:v>5296.92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524-4701-95FB-A9F9FEA794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17576336"/>
        <c:axId val="869496352"/>
      </c:lineChart>
      <c:catAx>
        <c:axId val="1017576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9496352"/>
        <c:crosses val="autoZero"/>
        <c:auto val="1"/>
        <c:lblAlgn val="ctr"/>
        <c:lblOffset val="100"/>
        <c:noMultiLvlLbl val="0"/>
      </c:catAx>
      <c:valAx>
        <c:axId val="869496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7576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59</xdr:col>
      <xdr:colOff>742950</xdr:colOff>
      <xdr:row>81</xdr:row>
      <xdr:rowOff>119062</xdr:rowOff>
    </xdr:from>
    <xdr:to>
      <xdr:col>63</xdr:col>
      <xdr:colOff>1028700</xdr:colOff>
      <xdr:row>91</xdr:row>
      <xdr:rowOff>42862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1FB5DD7-BA9E-4608-A4A8-7930A17B43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595312</xdr:colOff>
      <xdr:row>36</xdr:row>
      <xdr:rowOff>71437</xdr:rowOff>
    </xdr:from>
    <xdr:to>
      <xdr:col>20</xdr:col>
      <xdr:colOff>290512</xdr:colOff>
      <xdr:row>49</xdr:row>
      <xdr:rowOff>157162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8A0B170-19E6-4E00-9C7A-1FBC9E6E52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C02SRV1\Common\Documents%20and%20Settings\17812\Local%20Settings\Temporary%20Internet%20Files\OLK9E\IBase%2002-08-10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Common\Vintaging%20Model\MACs\Feb%202018%20HFC%20Abatement%20Request\VM%20IO%20file_v4.4_02.04.16_2018%20HFC%20Abatement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Common\Vintaging%20Model\MACs\SNAP%20Status%20Change%20Rule%20Options%20Analysis\Fish%20Mouth%20Graph%20request%20Dave_9%2014%2016\VM%20IO%20file_v4.4_02.04.16_CB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Vintaging%20Model\MACs\IMAC%202012-2013\VM%20IO%20file_v4.4_12.16.09_GER_IMAC_Domestic_2013%20Update_AR4_LIVE.xlsm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Common\Vintaging%20Model\MACs\SNAP%20Status%20Change%20Rule%20Options%20Analysis\SCR%202%20Fall%202015\Linker%20File%20and%20Aggregated%20Results%20for%202013%20Baseline%20SCR%20II_8-10-16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25192\Desktop\Linker%20File%20for%202018%20Fishmouth_virginmanufacture_6-22-18_HFC-specific%20redux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25192\AppData\Local\Microsoft\Windows\Temporary%20Internet%20Files\Content.Outlook\IWXLPWW4\MAC%20analysis_VM_Consumption%2003-31-13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31652\Documents\PROJECTS\CCAC\Fishmouth\Fishmouth%20Graphs.xlsx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c02srv1\Common\Vintaging%20Model\MACs\HiGWP_Model_10.29.09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Common\Vintaging%20Model\MACs\SNAP%20Status%20Change%20Rule%20Options%20Analysis\Fish%20Mouth%20Graph%20request%20Dave_9%2014%2016\HFC%20Mitigation%20Fishmouth_virginmanufacture_9-15-16.xlsx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AIM_2022_Compliance_9.8%25DR_0%25TR_2016VM-SR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tro"/>
      <sheetName val="2035 Weighted Subs"/>
      <sheetName val="GHG Total Summary"/>
      <sheetName val="GHG RefAC Summary"/>
      <sheetName val="GHG Foam Summary"/>
      <sheetName val="GHG Solvents Summary"/>
      <sheetName val="GHG Aerosols Summary"/>
      <sheetName val="GHG Fire Summary"/>
      <sheetName val="GHG RefAC Summary - IBase"/>
      <sheetName val="GHG Foams Summary - IBase"/>
      <sheetName val="GHG Solvents Summary - IBase"/>
      <sheetName val="GHG Aerosols Summary - IBase"/>
      <sheetName val="GHG Fire Summary - IBase"/>
      <sheetName val="UNFC3 A1 RefAC HFC"/>
      <sheetName val="UNFC3 A1 Foam HFC"/>
      <sheetName val="UNFC3 A1 Fire HFC"/>
      <sheetName val="UNFC3 A1 Aerosols HFC"/>
      <sheetName val="UNFC3 A1 Solvents HFC"/>
      <sheetName val="Sectors Summary"/>
      <sheetName val="Annual Summary"/>
      <sheetName val="HCFC Consumption"/>
      <sheetName val="US90"/>
      <sheetName val="CFCs"/>
      <sheetName val="HCFCs"/>
      <sheetName val="Halons"/>
      <sheetName val="CT"/>
      <sheetName val="MCF"/>
      <sheetName val="UNEP ODS Data"/>
      <sheetName val="Constants"/>
      <sheetName val="VM Consumption"/>
      <sheetName val="AFs"/>
      <sheetName val="1990 ODS"/>
      <sheetName val="1995 Subs"/>
      <sheetName val="2000 Subs"/>
      <sheetName val="2005 Subs"/>
      <sheetName val="2010 Subs"/>
      <sheetName val="2015 Subs"/>
      <sheetName val="2020 Subs"/>
      <sheetName val="2025 Subs"/>
      <sheetName val="2030 Subs"/>
      <sheetName val="2035 Subs"/>
      <sheetName val="1995 Weighted Subs"/>
      <sheetName val="2000 Weighted Subs"/>
      <sheetName val="2005 Weighted Subs"/>
      <sheetName val="2010 Weighted Subs"/>
      <sheetName val="2015 Weighted Subs"/>
      <sheetName val="2020 Weighted Subs"/>
      <sheetName val="2025 Weighted Subs"/>
      <sheetName val="2030 Weighted Subs"/>
      <sheetName val="VM Emissions"/>
      <sheetName val="VM Virgin Manufacture"/>
      <sheetName val="Econ Growth"/>
      <sheetName val="Lists"/>
      <sheetName val="EUs"/>
      <sheetName val="Lo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>
        <row r="5">
          <cell r="A5" t="str">
            <v>Australia</v>
          </cell>
          <cell r="F5">
            <v>0.803002310364761</v>
          </cell>
          <cell r="G5">
            <v>602.11455414915599</v>
          </cell>
          <cell r="H5">
            <v>766.22606971801804</v>
          </cell>
          <cell r="I5">
            <v>985.64142451574503</v>
          </cell>
          <cell r="J5">
            <v>1253.4361683385901</v>
          </cell>
          <cell r="K5">
            <v>1545.5518351616699</v>
          </cell>
          <cell r="L5">
            <v>1908.50917598827</v>
          </cell>
          <cell r="M5">
            <v>2304.5134734375602</v>
          </cell>
          <cell r="N5">
            <v>2721.9523919897401</v>
          </cell>
          <cell r="O5">
            <v>3171.2095732490402</v>
          </cell>
          <cell r="P5">
            <v>3535.3612260853401</v>
          </cell>
          <cell r="Q5">
            <v>3925.5848614434299</v>
          </cell>
          <cell r="R5">
            <v>4567.74534634663</v>
          </cell>
          <cell r="S5">
            <v>4913.3950979161</v>
          </cell>
        </row>
        <row r="6">
          <cell r="A6" t="str">
            <v>Austria</v>
          </cell>
          <cell r="B6">
            <v>1.7596799999999999</v>
          </cell>
          <cell r="C6">
            <v>2.7536860000000001</v>
          </cell>
          <cell r="D6">
            <v>3.6805067</v>
          </cell>
          <cell r="E6">
            <v>5.3820338650000004</v>
          </cell>
          <cell r="F6">
            <v>8.0288889217499992</v>
          </cell>
          <cell r="G6">
            <v>33.950043327732502</v>
          </cell>
          <cell r="H6">
            <v>79.780968972341796</v>
          </cell>
          <cell r="I6">
            <v>131.30376375648299</v>
          </cell>
          <cell r="J6">
            <v>177.16376462575499</v>
          </cell>
          <cell r="K6">
            <v>206.45335112818</v>
          </cell>
          <cell r="L6">
            <v>258.94111242121397</v>
          </cell>
          <cell r="M6">
            <v>332.81055843759202</v>
          </cell>
          <cell r="N6">
            <v>398.89433406802601</v>
          </cell>
          <cell r="O6">
            <v>464.297211785733</v>
          </cell>
          <cell r="P6">
            <v>525.43491690856797</v>
          </cell>
          <cell r="Q6">
            <v>590.59850198435697</v>
          </cell>
          <cell r="R6">
            <v>642.06852286642902</v>
          </cell>
          <cell r="S6">
            <v>691.74461636057902</v>
          </cell>
        </row>
        <row r="7">
          <cell r="A7" t="str">
            <v>Belarus</v>
          </cell>
          <cell r="G7">
            <v>2.8422900000000002</v>
          </cell>
          <cell r="H7">
            <v>3.6785800000000002</v>
          </cell>
          <cell r="I7">
            <v>5.3436199999999996</v>
          </cell>
          <cell r="J7">
            <v>7.1282199999999998</v>
          </cell>
          <cell r="K7">
            <v>7.9798099999999996</v>
          </cell>
          <cell r="L7">
            <v>9.3483599999999996</v>
          </cell>
          <cell r="M7">
            <v>12.90184</v>
          </cell>
          <cell r="N7">
            <v>16.38157</v>
          </cell>
          <cell r="O7">
            <v>19.241309999999999</v>
          </cell>
          <cell r="P7">
            <v>23.13739</v>
          </cell>
          <cell r="Q7">
            <v>26.185980000000001</v>
          </cell>
          <cell r="R7">
            <v>30.048152000000002</v>
          </cell>
          <cell r="S7">
            <v>31.078970000000002</v>
          </cell>
        </row>
        <row r="8">
          <cell r="A8" t="str">
            <v>Belgium</v>
          </cell>
          <cell r="B8">
            <v>78.916499999999999</v>
          </cell>
          <cell r="C8">
            <v>78.916499999999999</v>
          </cell>
          <cell r="D8">
            <v>78.916499999999999</v>
          </cell>
          <cell r="E8">
            <v>78.916499999999999</v>
          </cell>
          <cell r="F8">
            <v>78.916499999999999</v>
          </cell>
          <cell r="G8">
            <v>78.916499999999999</v>
          </cell>
          <cell r="H8">
            <v>157.45205000000001</v>
          </cell>
          <cell r="I8">
            <v>245.58381600000001</v>
          </cell>
          <cell r="J8">
            <v>372.96765140000002</v>
          </cell>
          <cell r="K8">
            <v>476.28421259999999</v>
          </cell>
          <cell r="L8">
            <v>600.52769290000003</v>
          </cell>
          <cell r="M8">
            <v>743.77562160000002</v>
          </cell>
          <cell r="N8">
            <v>891.72648990000005</v>
          </cell>
          <cell r="O8">
            <v>1076.2032446000001</v>
          </cell>
          <cell r="P8">
            <v>1149.963495768</v>
          </cell>
          <cell r="Q8">
            <v>1226.0441721781999</v>
          </cell>
          <cell r="R8">
            <v>1307.26728847143</v>
          </cell>
          <cell r="S8">
            <v>1445.6979837199999</v>
          </cell>
        </row>
        <row r="9">
          <cell r="A9" t="str">
            <v>Bulgaria</v>
          </cell>
          <cell r="G9">
            <v>2.9538099999999998</v>
          </cell>
        </row>
        <row r="10">
          <cell r="A10" t="str">
            <v>Canada</v>
          </cell>
          <cell r="G10">
            <v>432.86423600000001</v>
          </cell>
          <cell r="H10">
            <v>790.132043341756</v>
          </cell>
          <cell r="I10">
            <v>1182.3994344309001</v>
          </cell>
          <cell r="J10">
            <v>1550.6226302397299</v>
          </cell>
          <cell r="K10">
            <v>2027.7474364044699</v>
          </cell>
          <cell r="L10">
            <v>2531.3732719970499</v>
          </cell>
          <cell r="M10">
            <v>3052.37976619653</v>
          </cell>
          <cell r="N10">
            <v>3419.2673889121002</v>
          </cell>
          <cell r="O10">
            <v>3848.2997951618199</v>
          </cell>
          <cell r="P10">
            <v>4199.9237192908804</v>
          </cell>
          <cell r="Q10">
            <v>4557.0254090406097</v>
          </cell>
          <cell r="R10">
            <v>4552.6796309409101</v>
          </cell>
          <cell r="S10">
            <v>4586.6236798239397</v>
          </cell>
        </row>
        <row r="11">
          <cell r="A11" t="str">
            <v>Croatia</v>
          </cell>
        </row>
        <row r="12">
          <cell r="A12" t="str">
            <v>Czech Republic</v>
          </cell>
          <cell r="G12">
            <v>0.72150000000000003</v>
          </cell>
          <cell r="H12">
            <v>76.408799999999999</v>
          </cell>
          <cell r="I12">
            <v>200.389116</v>
          </cell>
          <cell r="J12">
            <v>284.34706599999998</v>
          </cell>
          <cell r="K12">
            <v>253.06960000000001</v>
          </cell>
          <cell r="L12">
            <v>248.71558999999999</v>
          </cell>
          <cell r="M12">
            <v>357.08911000000001</v>
          </cell>
          <cell r="N12">
            <v>351.12361499999997</v>
          </cell>
          <cell r="O12">
            <v>550.75360000000001</v>
          </cell>
          <cell r="P12">
            <v>557.07141999999999</v>
          </cell>
          <cell r="Q12">
            <v>528.14873999999998</v>
          </cell>
          <cell r="R12">
            <v>805.40183500000001</v>
          </cell>
          <cell r="S12">
            <v>1518.3239000000001</v>
          </cell>
        </row>
        <row r="13">
          <cell r="A13" t="str">
            <v>Denmark</v>
          </cell>
          <cell r="D13">
            <v>0.41599999999999998</v>
          </cell>
          <cell r="E13">
            <v>3.4138000000000002</v>
          </cell>
          <cell r="F13">
            <v>14.833193002750001</v>
          </cell>
          <cell r="G13">
            <v>35.150125474215997</v>
          </cell>
          <cell r="H13">
            <v>81.105378342530003</v>
          </cell>
          <cell r="I13">
            <v>142.02159604907999</v>
          </cell>
          <cell r="J13">
            <v>195.72443633840999</v>
          </cell>
          <cell r="K13">
            <v>324.67949243499999</v>
          </cell>
          <cell r="L13">
            <v>420.01712027550002</v>
          </cell>
          <cell r="M13">
            <v>449.15530995515002</v>
          </cell>
          <cell r="N13">
            <v>502.15552476983498</v>
          </cell>
          <cell r="O13">
            <v>557.13651857676098</v>
          </cell>
          <cell r="P13">
            <v>596.029179607179</v>
          </cell>
          <cell r="Q13">
            <v>662.561255037921</v>
          </cell>
          <cell r="R13">
            <v>691.111520367038</v>
          </cell>
          <cell r="S13">
            <v>723.24208724441701</v>
          </cell>
        </row>
        <row r="14">
          <cell r="A14" t="str">
            <v>Estonia</v>
          </cell>
          <cell r="G14">
            <v>8.8704474518000005</v>
          </cell>
          <cell r="H14">
            <v>13.1050896976</v>
          </cell>
          <cell r="I14">
            <v>17.7277900198</v>
          </cell>
          <cell r="J14">
            <v>24.589904923599999</v>
          </cell>
          <cell r="K14">
            <v>30.211940393999999</v>
          </cell>
          <cell r="L14">
            <v>36.308065536000001</v>
          </cell>
          <cell r="M14">
            <v>44.088102689999999</v>
          </cell>
          <cell r="N14">
            <v>51.46038712</v>
          </cell>
          <cell r="O14">
            <v>59.448611319999998</v>
          </cell>
          <cell r="P14">
            <v>67.841227680000003</v>
          </cell>
          <cell r="Q14">
            <v>76.569716779999993</v>
          </cell>
          <cell r="R14">
            <v>92.709458280000007</v>
          </cell>
          <cell r="S14">
            <v>107.65757239974999</v>
          </cell>
        </row>
        <row r="15">
          <cell r="A15" t="str">
            <v>European Community (15)</v>
          </cell>
          <cell r="B15">
            <v>89.486053475999995</v>
          </cell>
          <cell r="C15">
            <v>97.936382017902503</v>
          </cell>
          <cell r="D15">
            <v>109.351118877345</v>
          </cell>
          <cell r="E15">
            <v>368.74290173591299</v>
          </cell>
          <cell r="F15">
            <v>1393.32275697419</v>
          </cell>
          <cell r="G15">
            <v>2787.3227776990998</v>
          </cell>
          <cell r="H15">
            <v>4863.8214918897202</v>
          </cell>
          <cell r="I15">
            <v>7254.1738145633599</v>
          </cell>
          <cell r="J15">
            <v>10294.940676021</v>
          </cell>
          <cell r="K15">
            <v>13831.957431086999</v>
          </cell>
          <cell r="L15">
            <v>17894.5376148348</v>
          </cell>
          <cell r="M15">
            <v>21319.216598596999</v>
          </cell>
          <cell r="N15">
            <v>24652.918711854501</v>
          </cell>
          <cell r="O15">
            <v>28658.367112095599</v>
          </cell>
          <cell r="P15">
            <v>31926.2337201751</v>
          </cell>
          <cell r="Q15">
            <v>35494.527828450402</v>
          </cell>
          <cell r="R15">
            <v>38212.0544118572</v>
          </cell>
          <cell r="S15">
            <v>41175.9621545029</v>
          </cell>
        </row>
        <row r="16">
          <cell r="A16" t="str">
            <v>Finland</v>
          </cell>
          <cell r="B16">
            <v>1.26E-2</v>
          </cell>
          <cell r="C16">
            <v>4.48E-2</v>
          </cell>
          <cell r="D16">
            <v>9.8000000000000004E-2</v>
          </cell>
          <cell r="E16">
            <v>9.0999999999999998E-2</v>
          </cell>
          <cell r="F16">
            <v>3.8135599999999998</v>
          </cell>
          <cell r="G16">
            <v>24.744364511680001</v>
          </cell>
          <cell r="H16">
            <v>60.392780000000002</v>
          </cell>
          <cell r="I16">
            <v>110.9747</v>
          </cell>
          <cell r="J16">
            <v>192.12484000000001</v>
          </cell>
          <cell r="K16">
            <v>259.50695000000002</v>
          </cell>
          <cell r="L16">
            <v>358.87254999999999</v>
          </cell>
          <cell r="M16">
            <v>529.60270000000003</v>
          </cell>
          <cell r="N16">
            <v>372.56819999999999</v>
          </cell>
          <cell r="O16">
            <v>560.50405999999998</v>
          </cell>
          <cell r="P16">
            <v>588.62468999999999</v>
          </cell>
          <cell r="Q16">
            <v>777.33050000000003</v>
          </cell>
          <cell r="R16">
            <v>659.31466999999998</v>
          </cell>
          <cell r="S16">
            <v>818.67899</v>
          </cell>
        </row>
        <row r="17">
          <cell r="A17" t="str">
            <v>France</v>
          </cell>
          <cell r="D17">
            <v>1.5878609775263399</v>
          </cell>
          <cell r="E17">
            <v>50.144397148410697</v>
          </cell>
          <cell r="F17">
            <v>342.67044140296099</v>
          </cell>
          <cell r="G17">
            <v>721.50265607618098</v>
          </cell>
          <cell r="H17">
            <v>1222.32152016553</v>
          </cell>
          <cell r="I17">
            <v>1512.08244927245</v>
          </cell>
          <cell r="J17">
            <v>1910.24116997687</v>
          </cell>
          <cell r="K17">
            <v>2655.2720524813599</v>
          </cell>
          <cell r="L17">
            <v>3759.4267582969901</v>
          </cell>
          <cell r="M17">
            <v>4318.9950626028804</v>
          </cell>
          <cell r="N17">
            <v>5279.3345423710098</v>
          </cell>
          <cell r="O17">
            <v>6655.7309027183101</v>
          </cell>
          <cell r="P17">
            <v>7463.8264211445303</v>
          </cell>
          <cell r="Q17">
            <v>8334.2477454133405</v>
          </cell>
          <cell r="R17">
            <v>8893.5607588883904</v>
          </cell>
          <cell r="S17">
            <v>9748.1364463515602</v>
          </cell>
        </row>
        <row r="18">
          <cell r="A18" t="str">
            <v>Germany</v>
          </cell>
          <cell r="C18">
            <v>1.16486054007206</v>
          </cell>
          <cell r="D18">
            <v>6.6928899480623301</v>
          </cell>
          <cell r="E18">
            <v>47.443070052462403</v>
          </cell>
          <cell r="F18">
            <v>164.19773857510901</v>
          </cell>
          <cell r="G18">
            <v>393.71255965997</v>
          </cell>
          <cell r="H18">
            <v>790.27061992040296</v>
          </cell>
          <cell r="I18">
            <v>1363.7730488252701</v>
          </cell>
          <cell r="J18">
            <v>2068.8103525843499</v>
          </cell>
          <cell r="K18">
            <v>2823.6268359527398</v>
          </cell>
          <cell r="L18">
            <v>3551.76918627651</v>
          </cell>
          <cell r="M18">
            <v>4257.5150045085902</v>
          </cell>
          <cell r="N18">
            <v>4969.0536639895899</v>
          </cell>
          <cell r="O18">
            <v>5794.4838994531501</v>
          </cell>
          <cell r="P18">
            <v>6669.6338130485101</v>
          </cell>
          <cell r="Q18">
            <v>7655.6843752104396</v>
          </cell>
          <cell r="R18">
            <v>8489.3682076271198</v>
          </cell>
          <cell r="S18">
            <v>9028.2635904301696</v>
          </cell>
        </row>
        <row r="19">
          <cell r="A19" t="str">
            <v>Greece</v>
          </cell>
          <cell r="G19">
            <v>1.04303670466667</v>
          </cell>
          <cell r="H19">
            <v>2.999375288</v>
          </cell>
          <cell r="I19">
            <v>9.08254278244444</v>
          </cell>
          <cell r="J19">
            <v>21.255757479666698</v>
          </cell>
          <cell r="K19">
            <v>39.6100667574444</v>
          </cell>
          <cell r="L19">
            <v>83.346625514111096</v>
          </cell>
          <cell r="M19">
            <v>126.143520860222</v>
          </cell>
          <cell r="N19">
            <v>186.332927280777</v>
          </cell>
          <cell r="O19">
            <v>280.61414545077702</v>
          </cell>
          <cell r="P19">
            <v>391.07147048133299</v>
          </cell>
          <cell r="Q19">
            <v>470.627650956889</v>
          </cell>
          <cell r="R19">
            <v>596.31252033077703</v>
          </cell>
          <cell r="S19">
            <v>665.05112569864502</v>
          </cell>
        </row>
        <row r="20">
          <cell r="A20" t="str">
            <v>Hungary</v>
          </cell>
          <cell r="D20">
            <v>6.6299999999999998E-2</v>
          </cell>
          <cell r="E20">
            <v>6.6299999999999998E-2</v>
          </cell>
          <cell r="F20">
            <v>1.1206</v>
          </cell>
          <cell r="G20">
            <v>1.7445999999999999</v>
          </cell>
          <cell r="H20">
            <v>1.5651999999999999</v>
          </cell>
          <cell r="I20">
            <v>45.197299999999998</v>
          </cell>
          <cell r="J20">
            <v>125.06961</v>
          </cell>
          <cell r="K20">
            <v>346.71055000000001</v>
          </cell>
          <cell r="L20">
            <v>201.48736400000001</v>
          </cell>
          <cell r="M20">
            <v>271.12464999999997</v>
          </cell>
          <cell r="N20">
            <v>392.18347</v>
          </cell>
          <cell r="O20">
            <v>491.38234999999997</v>
          </cell>
          <cell r="P20">
            <v>517.16869999999994</v>
          </cell>
          <cell r="Q20">
            <v>506.31150000000002</v>
          </cell>
          <cell r="R20">
            <v>594.57045000000005</v>
          </cell>
          <cell r="S20">
            <v>597.600271185</v>
          </cell>
        </row>
        <row r="21">
          <cell r="A21" t="str">
            <v>Iceland</v>
          </cell>
          <cell r="D21">
            <v>6.5046865365232104E-2</v>
          </cell>
          <cell r="E21">
            <v>0.27422140955917401</v>
          </cell>
          <cell r="F21">
            <v>0.67250924314833904</v>
          </cell>
          <cell r="G21">
            <v>4.3603739515409101</v>
          </cell>
          <cell r="H21">
            <v>8.03358993285533</v>
          </cell>
          <cell r="I21">
            <v>12.519952746803099</v>
          </cell>
          <cell r="J21">
            <v>20.348340007834398</v>
          </cell>
          <cell r="K21">
            <v>26.373584570805502</v>
          </cell>
          <cell r="L21">
            <v>27.439427275184698</v>
          </cell>
          <cell r="M21">
            <v>31.495364593906999</v>
          </cell>
          <cell r="N21">
            <v>32.217410814420901</v>
          </cell>
          <cell r="O21">
            <v>38.1162572982578</v>
          </cell>
          <cell r="P21">
            <v>41.758726453519103</v>
          </cell>
          <cell r="Q21">
            <v>48.379600677991299</v>
          </cell>
          <cell r="R21">
            <v>52.064440943792597</v>
          </cell>
          <cell r="S21">
            <v>58.483921731325196</v>
          </cell>
        </row>
        <row r="22">
          <cell r="A22" t="str">
            <v>Ireland</v>
          </cell>
          <cell r="C22">
            <v>3.3220532690748401</v>
          </cell>
          <cell r="D22">
            <v>3.5122182635497001</v>
          </cell>
          <cell r="E22">
            <v>4.9118301858903797</v>
          </cell>
          <cell r="F22">
            <v>9.0519909667453309</v>
          </cell>
          <cell r="G22">
            <v>14.621995014545501</v>
          </cell>
          <cell r="H22">
            <v>23.501569728698399</v>
          </cell>
          <cell r="I22">
            <v>45.5865874862832</v>
          </cell>
          <cell r="J22">
            <v>79.369563550335897</v>
          </cell>
          <cell r="K22">
            <v>102.254338660557</v>
          </cell>
          <cell r="L22">
            <v>122.100048901336</v>
          </cell>
          <cell r="M22">
            <v>130.89143187329199</v>
          </cell>
          <cell r="N22">
            <v>159.255035137292</v>
          </cell>
          <cell r="O22">
            <v>220.76110078375399</v>
          </cell>
          <cell r="P22">
            <v>259.20895125883101</v>
          </cell>
          <cell r="Q22">
            <v>296.60413266990798</v>
          </cell>
          <cell r="R22">
            <v>360.51343185113899</v>
          </cell>
          <cell r="S22">
            <v>360.03825416606202</v>
          </cell>
        </row>
        <row r="23">
          <cell r="A23" t="str">
            <v>Italy</v>
          </cell>
          <cell r="C23">
            <v>0.33395555555555501</v>
          </cell>
          <cell r="D23">
            <v>0.88007111111111103</v>
          </cell>
          <cell r="E23">
            <v>1.61713066666667</v>
          </cell>
          <cell r="F23">
            <v>125.296479822222</v>
          </cell>
          <cell r="G23">
            <v>230.49451561777801</v>
          </cell>
          <cell r="H23">
            <v>361.96452988933299</v>
          </cell>
          <cell r="I23">
            <v>570.73545434628795</v>
          </cell>
          <cell r="J23">
            <v>962.28102323550195</v>
          </cell>
          <cell r="K23">
            <v>1337.1107156477101</v>
          </cell>
          <cell r="L23">
            <v>1766.1142982562801</v>
          </cell>
          <cell r="M23">
            <v>2265.16800705368</v>
          </cell>
          <cell r="N23">
            <v>2794.1749863382302</v>
          </cell>
          <cell r="O23">
            <v>3372.1886731774298</v>
          </cell>
          <cell r="P23">
            <v>4001.3361797866301</v>
          </cell>
          <cell r="Q23">
            <v>4685.6750711455297</v>
          </cell>
          <cell r="R23">
            <v>5346.4421776446698</v>
          </cell>
          <cell r="S23">
            <v>5994.5984517837496</v>
          </cell>
        </row>
        <row r="24">
          <cell r="A24" t="str">
            <v>Japan</v>
          </cell>
          <cell r="G24">
            <v>840.39925919474399</v>
          </cell>
          <cell r="H24">
            <v>1206.8953203814201</v>
          </cell>
          <cell r="I24">
            <v>1582.90915349941</v>
          </cell>
          <cell r="J24">
            <v>1929.62216498105</v>
          </cell>
          <cell r="K24">
            <v>2281.2122749343198</v>
          </cell>
          <cell r="L24">
            <v>2688.48011672134</v>
          </cell>
          <cell r="M24">
            <v>3222.0208624513202</v>
          </cell>
          <cell r="N24">
            <v>3968.8130592033199</v>
          </cell>
          <cell r="O24">
            <v>4915.5462546877798</v>
          </cell>
          <cell r="P24">
            <v>6177.9052254979897</v>
          </cell>
          <cell r="Q24">
            <v>7703.1494922378997</v>
          </cell>
          <cell r="R24">
            <v>9159.7868421807998</v>
          </cell>
          <cell r="S24">
            <v>11375.491261261501</v>
          </cell>
        </row>
        <row r="25">
          <cell r="A25" t="str">
            <v>Latvia</v>
          </cell>
          <cell r="G25">
            <v>0.21966521943546199</v>
          </cell>
          <cell r="H25">
            <v>1.0783264289719701</v>
          </cell>
          <cell r="I25">
            <v>2.0164839854646899</v>
          </cell>
          <cell r="J25">
            <v>3.6038741854263701</v>
          </cell>
          <cell r="K25">
            <v>5.1589757774002498</v>
          </cell>
          <cell r="L25">
            <v>6.5275322055612799</v>
          </cell>
          <cell r="M25">
            <v>7.7376975386170503</v>
          </cell>
          <cell r="N25">
            <v>9.2094834384945194</v>
          </cell>
          <cell r="O25">
            <v>11.052837738191901</v>
          </cell>
          <cell r="P25">
            <v>15.047558490298901</v>
          </cell>
          <cell r="Q25">
            <v>20.2209794173448</v>
          </cell>
          <cell r="R25">
            <v>37.949225300038499</v>
          </cell>
          <cell r="S25">
            <v>48.520639964270103</v>
          </cell>
        </row>
        <row r="26">
          <cell r="A26" t="str">
            <v>Liechtenstein</v>
          </cell>
          <cell r="B26">
            <v>8.3975052504299995E-6</v>
          </cell>
          <cell r="C26">
            <v>9.9808813681493791E-4</v>
          </cell>
          <cell r="D26">
            <v>9.3726655114689597E-3</v>
          </cell>
          <cell r="E26">
            <v>5.2300181993408197E-2</v>
          </cell>
          <cell r="F26">
            <v>0.14476975961145</v>
          </cell>
          <cell r="G26">
            <v>0.383588280786539</v>
          </cell>
          <cell r="H26">
            <v>0.65790478965493604</v>
          </cell>
          <cell r="I26">
            <v>0.98337377820543104</v>
          </cell>
          <cell r="J26">
            <v>1.2751587738927901</v>
          </cell>
          <cell r="K26">
            <v>1.71895252885429</v>
          </cell>
          <cell r="L26">
            <v>2.23360294111888</v>
          </cell>
          <cell r="M26">
            <v>2.8464122750721201</v>
          </cell>
          <cell r="N26">
            <v>3.1246146476996102</v>
          </cell>
          <cell r="O26">
            <v>3.6116228399439998</v>
          </cell>
          <cell r="P26">
            <v>4.0962170543474503</v>
          </cell>
          <cell r="Q26">
            <v>4.07691990676439</v>
          </cell>
          <cell r="R26">
            <v>4.0674522321151603</v>
          </cell>
          <cell r="S26">
            <v>4.3742617342730803</v>
          </cell>
        </row>
        <row r="27">
          <cell r="A27" t="str">
            <v>Lithuania</v>
          </cell>
          <cell r="G27">
            <v>1.3675471437769</v>
          </cell>
          <cell r="H27">
            <v>1.6992233875884499</v>
          </cell>
          <cell r="I27">
            <v>2.1125867658163502</v>
          </cell>
          <cell r="J27">
            <v>2.6262048392098101</v>
          </cell>
          <cell r="K27">
            <v>3.26476894484655</v>
          </cell>
          <cell r="L27">
            <v>4.0585827971035799</v>
          </cell>
          <cell r="M27">
            <v>5.0497605040590896</v>
          </cell>
          <cell r="N27">
            <v>6.4415162121938803</v>
          </cell>
          <cell r="O27">
            <v>8.6242545535467894</v>
          </cell>
          <cell r="P27">
            <v>11.5451318353654</v>
          </cell>
          <cell r="Q27">
            <v>15.1101794150107</v>
          </cell>
          <cell r="R27">
            <v>19.307676171905399</v>
          </cell>
          <cell r="S27">
            <v>24.051036200195401</v>
          </cell>
        </row>
        <row r="28">
          <cell r="A28" t="str">
            <v>Luxembourg</v>
          </cell>
          <cell r="B28">
            <v>6.2522549999999999</v>
          </cell>
          <cell r="C28">
            <v>6.2522549999999999</v>
          </cell>
          <cell r="D28">
            <v>6.2522549999999999</v>
          </cell>
          <cell r="E28">
            <v>6.2522549999999999</v>
          </cell>
          <cell r="F28">
            <v>6.2522549999999999</v>
          </cell>
          <cell r="G28">
            <v>6.2522549999999999</v>
          </cell>
          <cell r="H28">
            <v>11.7834939999433</v>
          </cell>
          <cell r="I28">
            <v>17.314732999982201</v>
          </cell>
          <cell r="J28">
            <v>22.845972000020101</v>
          </cell>
          <cell r="K28">
            <v>28.3772110000588</v>
          </cell>
          <cell r="L28">
            <v>33.908450000000002</v>
          </cell>
          <cell r="M28">
            <v>41.624219999961703</v>
          </cell>
          <cell r="N28">
            <v>49.339989999987097</v>
          </cell>
          <cell r="O28">
            <v>57.055760000012903</v>
          </cell>
          <cell r="P28">
            <v>64.771530000037899</v>
          </cell>
          <cell r="Q28">
            <v>72.487300000000005</v>
          </cell>
          <cell r="R28">
            <v>76.9927599999493</v>
          </cell>
          <cell r="S28">
            <v>76.9927599999493</v>
          </cell>
        </row>
        <row r="29">
          <cell r="A29" t="str">
            <v>Monaco</v>
          </cell>
          <cell r="F29">
            <v>6.4999999999999997E-3</v>
          </cell>
          <cell r="G29">
            <v>7.5139999999999998E-3</v>
          </cell>
          <cell r="H29">
            <v>0.40270099999999998</v>
          </cell>
          <cell r="I29">
            <v>1.0855E-2</v>
          </cell>
          <cell r="J29">
            <v>0.23652200000000001</v>
          </cell>
          <cell r="K29">
            <v>0.116331</v>
          </cell>
          <cell r="L29">
            <v>2.59511</v>
          </cell>
          <cell r="M29">
            <v>0.36609350000000002</v>
          </cell>
          <cell r="N29">
            <v>0.88887430000000001</v>
          </cell>
          <cell r="O29">
            <v>1.1776059999999999</v>
          </cell>
          <cell r="P29">
            <v>1.7114263000000001</v>
          </cell>
          <cell r="Q29">
            <v>1.7650110999999999</v>
          </cell>
          <cell r="R29">
            <v>0.60650130000000002</v>
          </cell>
          <cell r="S29">
            <v>1.8937965000000001</v>
          </cell>
        </row>
        <row r="30">
          <cell r="A30" t="str">
            <v>Netherlands</v>
          </cell>
          <cell r="F30">
            <v>17.0989</v>
          </cell>
          <cell r="G30">
            <v>61.644500000000001</v>
          </cell>
          <cell r="H30">
            <v>133.92779999999999</v>
          </cell>
          <cell r="I30">
            <v>210.54595</v>
          </cell>
          <cell r="J30">
            <v>265.91989999999998</v>
          </cell>
          <cell r="K30">
            <v>267.01949999999999</v>
          </cell>
          <cell r="L30">
            <v>365.63580000000002</v>
          </cell>
          <cell r="M30">
            <v>478.19754999999998</v>
          </cell>
          <cell r="N30">
            <v>594.779</v>
          </cell>
          <cell r="O30">
            <v>714.19905000000006</v>
          </cell>
          <cell r="P30">
            <v>842.37940000000003</v>
          </cell>
          <cell r="Q30">
            <v>963.32240000000002</v>
          </cell>
          <cell r="R30">
            <v>1090.3859500000001</v>
          </cell>
          <cell r="S30">
            <v>1302.8425999999999</v>
          </cell>
        </row>
        <row r="31">
          <cell r="A31" t="str">
            <v>New Zealand</v>
          </cell>
          <cell r="D31">
            <v>1.43</v>
          </cell>
          <cell r="E31">
            <v>2.86</v>
          </cell>
          <cell r="F31">
            <v>62.423299999999998</v>
          </cell>
          <cell r="G31">
            <v>147.66489999999999</v>
          </cell>
          <cell r="H31">
            <v>209.76609999999999</v>
          </cell>
          <cell r="I31">
            <v>115.6519</v>
          </cell>
          <cell r="J31">
            <v>285.41300000000001</v>
          </cell>
          <cell r="K31">
            <v>272.49209999999999</v>
          </cell>
          <cell r="L31">
            <v>271.214</v>
          </cell>
          <cell r="M31">
            <v>295.95650000000001</v>
          </cell>
          <cell r="N31">
            <v>417.6782</v>
          </cell>
          <cell r="O31">
            <v>577.11670000000004</v>
          </cell>
          <cell r="P31">
            <v>381.55419999999998</v>
          </cell>
          <cell r="Q31">
            <v>603.89080000000001</v>
          </cell>
          <cell r="R31">
            <v>540.86130000000003</v>
          </cell>
          <cell r="S31">
            <v>779.64365787755105</v>
          </cell>
        </row>
        <row r="32">
          <cell r="A32" t="str">
            <v>Norway</v>
          </cell>
          <cell r="B32">
            <v>1.8327566319999999E-2</v>
          </cell>
          <cell r="C32">
            <v>0.11347021042</v>
          </cell>
          <cell r="D32">
            <v>0.33534589968</v>
          </cell>
          <cell r="E32">
            <v>2.3508402982400001</v>
          </cell>
          <cell r="F32">
            <v>9.1841797411199995</v>
          </cell>
          <cell r="G32">
            <v>25.655017266710001</v>
          </cell>
          <cell r="H32">
            <v>50.588121901699999</v>
          </cell>
          <cell r="I32">
            <v>82.839712571899994</v>
          </cell>
          <cell r="J32">
            <v>123.32977949304301</v>
          </cell>
          <cell r="K32">
            <v>170.38412007807099</v>
          </cell>
          <cell r="L32">
            <v>224.88474105829499</v>
          </cell>
          <cell r="M32">
            <v>286.537728714835</v>
          </cell>
          <cell r="N32">
            <v>341.12361012492499</v>
          </cell>
          <cell r="O32">
            <v>375.621935520195</v>
          </cell>
          <cell r="P32">
            <v>405.31135547692497</v>
          </cell>
          <cell r="Q32">
            <v>439.87459222810099</v>
          </cell>
          <cell r="R32">
            <v>471.20847933378201</v>
          </cell>
          <cell r="S32">
            <v>508.98460607153402</v>
          </cell>
        </row>
        <row r="33">
          <cell r="A33" t="str">
            <v>Poland</v>
          </cell>
          <cell r="G33">
            <v>10.516333814999999</v>
          </cell>
          <cell r="H33">
            <v>21.706361234999999</v>
          </cell>
          <cell r="I33">
            <v>39.374176919999996</v>
          </cell>
          <cell r="J33">
            <v>57.721235909999997</v>
          </cell>
          <cell r="K33">
            <v>96.764519800000002</v>
          </cell>
          <cell r="L33">
            <v>487.68440992432102</v>
          </cell>
          <cell r="M33">
            <v>915.31857622166206</v>
          </cell>
          <cell r="N33">
            <v>1338.8513038250001</v>
          </cell>
          <cell r="O33">
            <v>1724.7469284824999</v>
          </cell>
          <cell r="P33">
            <v>2048.5919093900002</v>
          </cell>
          <cell r="Q33">
            <v>2370.6200937899998</v>
          </cell>
          <cell r="R33">
            <v>2195.8509376699999</v>
          </cell>
          <cell r="S33">
            <v>2676.059370725</v>
          </cell>
        </row>
        <row r="34">
          <cell r="A34" t="str">
            <v>Portugal</v>
          </cell>
          <cell r="G34">
            <v>49.885391635832697</v>
          </cell>
          <cell r="H34">
            <v>70.145537646791695</v>
          </cell>
          <cell r="I34">
            <v>101.757798527817</v>
          </cell>
          <cell r="J34">
            <v>140.68697897763499</v>
          </cell>
          <cell r="K34">
            <v>187.81260364283901</v>
          </cell>
          <cell r="L34">
            <v>271.25438393372298</v>
          </cell>
          <cell r="M34">
            <v>364.76588660404002</v>
          </cell>
          <cell r="N34">
            <v>469.30656201765902</v>
          </cell>
          <cell r="O34">
            <v>539.929903659974</v>
          </cell>
          <cell r="P34">
            <v>608.58430866296101</v>
          </cell>
          <cell r="Q34">
            <v>720.91753157125902</v>
          </cell>
          <cell r="R34">
            <v>807.17185810942601</v>
          </cell>
          <cell r="S34">
            <v>892.396829121157</v>
          </cell>
        </row>
        <row r="35">
          <cell r="A35" t="str">
            <v>Romania</v>
          </cell>
          <cell r="G35">
            <v>0.23375987500000001</v>
          </cell>
          <cell r="H35">
            <v>0.35914938800000001</v>
          </cell>
          <cell r="I35">
            <v>0.52377731500000002</v>
          </cell>
          <cell r="J35">
            <v>0.30272979999999999</v>
          </cell>
          <cell r="K35">
            <v>0.40124525799999999</v>
          </cell>
          <cell r="L35">
            <v>1.0864479892000001</v>
          </cell>
          <cell r="M35">
            <v>1.101761164</v>
          </cell>
          <cell r="N35">
            <v>1.3872954799999999</v>
          </cell>
          <cell r="O35">
            <v>3.2872182200000002</v>
          </cell>
          <cell r="P35">
            <v>5.3358095649999999</v>
          </cell>
          <cell r="Q35">
            <v>3.7611169345</v>
          </cell>
          <cell r="R35">
            <v>6.0553482575500004</v>
          </cell>
          <cell r="S35">
            <v>14.442530435</v>
          </cell>
        </row>
        <row r="36">
          <cell r="A36" t="str">
            <v>Russian Federation</v>
          </cell>
          <cell r="F36">
            <v>11.473054858426</v>
          </cell>
          <cell r="G36">
            <v>26.819501135991299</v>
          </cell>
          <cell r="H36">
            <v>51.299845975368598</v>
          </cell>
          <cell r="I36">
            <v>85.2972570114229</v>
          </cell>
          <cell r="J36">
            <v>131.02307663006499</v>
          </cell>
          <cell r="K36">
            <v>192.70856440808001</v>
          </cell>
          <cell r="L36">
            <v>257.03880519787401</v>
          </cell>
          <cell r="M36">
            <v>371.18429370129797</v>
          </cell>
          <cell r="N36">
            <v>526.63110655423202</v>
          </cell>
          <cell r="O36">
            <v>797.67572362008195</v>
          </cell>
          <cell r="P36">
            <v>1207.50570874763</v>
          </cell>
          <cell r="Q36">
            <v>1566.77060178903</v>
          </cell>
          <cell r="R36">
            <v>2406.51018711488</v>
          </cell>
          <cell r="S36">
            <v>3216.47011957122</v>
          </cell>
        </row>
        <row r="37">
          <cell r="A37" t="str">
            <v>Slovak Republic</v>
          </cell>
          <cell r="G37">
            <v>11.9524586</v>
          </cell>
          <cell r="H37">
            <v>30.932542099999999</v>
          </cell>
          <cell r="I37">
            <v>52.668356199999998</v>
          </cell>
          <cell r="J37">
            <v>39.569575999999998</v>
          </cell>
          <cell r="K37">
            <v>62.7971152</v>
          </cell>
          <cell r="L37">
            <v>72.925986800000004</v>
          </cell>
          <cell r="M37">
            <v>78.748996399999996</v>
          </cell>
          <cell r="N37">
            <v>98.692931200000004</v>
          </cell>
          <cell r="O37">
            <v>129.89624480000001</v>
          </cell>
          <cell r="P37">
            <v>149.70138985</v>
          </cell>
          <cell r="Q37">
            <v>169.01015985000001</v>
          </cell>
          <cell r="R37">
            <v>196.15290984999999</v>
          </cell>
          <cell r="S37">
            <v>223.18693485</v>
          </cell>
        </row>
        <row r="38">
          <cell r="A38" t="str">
            <v>Slovenia</v>
          </cell>
          <cell r="G38">
            <v>5.8042790000000002</v>
          </cell>
          <cell r="H38">
            <v>8.1076449999999998</v>
          </cell>
          <cell r="I38">
            <v>12.4555925</v>
          </cell>
          <cell r="J38">
            <v>16.621655700000002</v>
          </cell>
          <cell r="K38">
            <v>23.377637400000001</v>
          </cell>
          <cell r="L38">
            <v>30.4403164</v>
          </cell>
          <cell r="M38">
            <v>37.859175899999997</v>
          </cell>
          <cell r="N38">
            <v>49.673582400000001</v>
          </cell>
          <cell r="O38">
            <v>63.598867800000001</v>
          </cell>
          <cell r="P38">
            <v>79.347726899999998</v>
          </cell>
          <cell r="Q38">
            <v>94.937196900000004</v>
          </cell>
          <cell r="R38">
            <v>111.36220836</v>
          </cell>
          <cell r="S38">
            <v>130.22558613999999</v>
          </cell>
        </row>
        <row r="39">
          <cell r="A39" t="str">
            <v>Spain</v>
          </cell>
          <cell r="H39">
            <v>103.08219800000001</v>
          </cell>
          <cell r="I39">
            <v>256.706683</v>
          </cell>
          <cell r="J39">
            <v>476.05624390000003</v>
          </cell>
          <cell r="K39">
            <v>749.87744580000003</v>
          </cell>
          <cell r="L39">
            <v>1049.0946355999999</v>
          </cell>
          <cell r="M39">
            <v>1347.8972739999999</v>
          </cell>
          <cell r="N39">
            <v>1652.3447020000001</v>
          </cell>
          <cell r="O39">
            <v>1969.9544443</v>
          </cell>
          <cell r="P39">
            <v>2277.2480648999999</v>
          </cell>
          <cell r="Q39">
            <v>2589.7622679000001</v>
          </cell>
          <cell r="R39">
            <v>2903.5283718000001</v>
          </cell>
          <cell r="S39">
            <v>3202.8851702000002</v>
          </cell>
        </row>
        <row r="40">
          <cell r="A40" t="str">
            <v>Sweden</v>
          </cell>
          <cell r="B40">
            <v>2.5450184760000001</v>
          </cell>
          <cell r="C40">
            <v>5.1482716532000001</v>
          </cell>
          <cell r="D40">
            <v>7.3284318303004099</v>
          </cell>
          <cell r="E40">
            <v>26.568357815702601</v>
          </cell>
          <cell r="F40">
            <v>69.225553976785307</v>
          </cell>
          <cell r="G40">
            <v>120.105169380143</v>
          </cell>
          <cell r="H40">
            <v>184.03426606363399</v>
          </cell>
          <cell r="I40">
            <v>227.82663684905501</v>
          </cell>
          <cell r="J40">
            <v>286.16983574270699</v>
          </cell>
          <cell r="K40">
            <v>365.63350514682298</v>
          </cell>
          <cell r="L40">
            <v>426.25921416484402</v>
          </cell>
          <cell r="M40">
            <v>474.120449621928</v>
          </cell>
          <cell r="N40">
            <v>531.15950563699698</v>
          </cell>
          <cell r="O40">
            <v>582.60326373455496</v>
          </cell>
          <cell r="P40">
            <v>627.25407967364197</v>
          </cell>
          <cell r="Q40">
            <v>674.94070395298502</v>
          </cell>
          <cell r="R40">
            <v>721.19286876925003</v>
          </cell>
          <cell r="S40">
            <v>769.67046524772695</v>
          </cell>
        </row>
        <row r="41">
          <cell r="A41" t="str">
            <v>Switzerland</v>
          </cell>
          <cell r="B41">
            <v>2.2528355199999999E-2</v>
          </cell>
          <cell r="C41">
            <v>0.19148660753987401</v>
          </cell>
          <cell r="D41">
            <v>1.74241247935197</v>
          </cell>
          <cell r="E41">
            <v>9.3711045700834603</v>
          </cell>
          <cell r="F41">
            <v>25.271387417102599</v>
          </cell>
          <cell r="G41">
            <v>63.856261783838697</v>
          </cell>
          <cell r="H41">
            <v>106.137377792721</v>
          </cell>
          <cell r="I41">
            <v>153.40186503049901</v>
          </cell>
          <cell r="J41">
            <v>193.711189456494</v>
          </cell>
          <cell r="K41">
            <v>256.326505960784</v>
          </cell>
          <cell r="L41">
            <v>321.45814539680401</v>
          </cell>
          <cell r="M41">
            <v>390.361524136865</v>
          </cell>
          <cell r="N41">
            <v>430.27652729190999</v>
          </cell>
          <cell r="O41">
            <v>494.70418173536501</v>
          </cell>
          <cell r="P41">
            <v>554.01137009984097</v>
          </cell>
          <cell r="Q41">
            <v>545.45699170634703</v>
          </cell>
          <cell r="R41">
            <v>538.87817664902298</v>
          </cell>
          <cell r="S41">
            <v>568.661633269189</v>
          </cell>
        </row>
        <row r="42">
          <cell r="A42" t="str">
            <v>Turkey</v>
          </cell>
          <cell r="B42">
            <v>0</v>
          </cell>
          <cell r="C42">
            <v>0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818.428</v>
          </cell>
          <cell r="M42">
            <v>871.48099999999999</v>
          </cell>
          <cell r="N42">
            <v>1418.9369999999999</v>
          </cell>
          <cell r="O42">
            <v>1806.7139999999999</v>
          </cell>
          <cell r="P42">
            <v>2228.7330000000002</v>
          </cell>
          <cell r="Q42">
            <v>2379</v>
          </cell>
          <cell r="R42">
            <v>2729.7478000000001</v>
          </cell>
          <cell r="S42">
            <v>3174.2951109999999</v>
          </cell>
        </row>
        <row r="43">
          <cell r="A43" t="str">
            <v>Ukraine</v>
          </cell>
          <cell r="L43">
            <v>5.98</v>
          </cell>
          <cell r="M43">
            <v>42.9</v>
          </cell>
          <cell r="N43">
            <v>105.235</v>
          </cell>
          <cell r="O43">
            <v>64.441000000000003</v>
          </cell>
          <cell r="P43">
            <v>80.850997500000005</v>
          </cell>
          <cell r="Q43">
            <v>76.693152574999999</v>
          </cell>
          <cell r="R43">
            <v>41.409570497750003</v>
          </cell>
          <cell r="S43">
            <v>46.238090657817501</v>
          </cell>
        </row>
        <row r="44">
          <cell r="A44" t="str">
            <v>United Kingdom</v>
          </cell>
          <cell r="E44">
            <v>144.44279285289201</v>
          </cell>
          <cell r="F44">
            <v>557.016172081322</v>
          </cell>
          <cell r="G44">
            <v>1021.95582301042</v>
          </cell>
          <cell r="H44">
            <v>1592.54351560794</v>
          </cell>
          <cell r="I44">
            <v>2323.3772635604</v>
          </cell>
          <cell r="J44">
            <v>3141.8693827764801</v>
          </cell>
          <cell r="K44">
            <v>4034.6627656134301</v>
          </cell>
          <cell r="L44">
            <v>4865.1164335396297</v>
          </cell>
          <cell r="M44">
            <v>5502.7166141252501</v>
          </cell>
          <cell r="N44">
            <v>5857.3355386563999</v>
          </cell>
          <cell r="O44">
            <v>5882.9376872204803</v>
          </cell>
          <cell r="P44">
            <v>5940.9667708591196</v>
          </cell>
          <cell r="Q44">
            <v>5864.6828464478604</v>
          </cell>
          <cell r="R44">
            <v>5725.4857278510299</v>
          </cell>
          <cell r="S44">
            <v>5563.1110996300404</v>
          </cell>
        </row>
        <row r="45">
          <cell r="A45" t="str">
            <v>United States</v>
          </cell>
          <cell r="D45">
            <v>1085.0319999999999</v>
          </cell>
          <cell r="E45">
            <v>4773.8756000000003</v>
          </cell>
          <cell r="F45">
            <v>11556.2736</v>
          </cell>
          <cell r="G45">
            <v>19332.2706</v>
          </cell>
          <cell r="H45">
            <v>28495.093949999999</v>
          </cell>
          <cell r="I45">
            <v>38219.898549999998</v>
          </cell>
          <cell r="J45">
            <v>44725.60325</v>
          </cell>
          <cell r="K45">
            <v>51417.962299999999</v>
          </cell>
          <cell r="L45">
            <v>58557.617704999997</v>
          </cell>
          <cell r="M45">
            <v>65255.535309999999</v>
          </cell>
          <cell r="N45">
            <v>71625.711815000002</v>
          </cell>
          <cell r="O45">
            <v>77735.369764999996</v>
          </cell>
          <cell r="P45">
            <v>84379.299025</v>
          </cell>
          <cell r="Q45">
            <v>90107.928295000005</v>
          </cell>
          <cell r="R45">
            <v>94629.786659999998</v>
          </cell>
          <cell r="S45">
            <v>97485.713705000002</v>
          </cell>
        </row>
      </sheetData>
      <sheetData sheetId="14" refreshError="1">
        <row r="5">
          <cell r="A5" t="str">
            <v>Australia</v>
          </cell>
          <cell r="H5">
            <v>7.9817319403119598</v>
          </cell>
          <cell r="I5">
            <v>17.352285238238199</v>
          </cell>
          <cell r="J5">
            <v>27.153852060941301</v>
          </cell>
          <cell r="K5">
            <v>37.3864324084212</v>
          </cell>
          <cell r="L5">
            <v>48.050026280677997</v>
          </cell>
          <cell r="M5">
            <v>59.144633677711603</v>
          </cell>
          <cell r="N5">
            <v>62.396391245681798</v>
          </cell>
          <cell r="O5">
            <v>65.713183963557697</v>
          </cell>
          <cell r="P5">
            <v>67.404748248933103</v>
          </cell>
          <cell r="Q5">
            <v>69.096312534308396</v>
          </cell>
          <cell r="R5">
            <v>89.495887379638106</v>
          </cell>
          <cell r="S5">
            <v>83.712087975080905</v>
          </cell>
        </row>
        <row r="6">
          <cell r="A6" t="str">
            <v>Austria</v>
          </cell>
          <cell r="E6">
            <v>103.87840319999999</v>
          </cell>
          <cell r="F6">
            <v>147.03925858942699</v>
          </cell>
          <cell r="G6">
            <v>177.723358234042</v>
          </cell>
          <cell r="H6">
            <v>206.95084422792701</v>
          </cell>
          <cell r="I6">
            <v>233.05093092437301</v>
          </cell>
          <cell r="J6">
            <v>257.16516778874399</v>
          </cell>
          <cell r="K6">
            <v>270.635048234777</v>
          </cell>
          <cell r="L6">
            <v>267.295553499346</v>
          </cell>
          <cell r="M6">
            <v>287.20999862530402</v>
          </cell>
          <cell r="N6">
            <v>303.103893819863</v>
          </cell>
          <cell r="O6">
            <v>315.96248759563503</v>
          </cell>
          <cell r="P6">
            <v>290.70221205169298</v>
          </cell>
          <cell r="Q6">
            <v>239.39914725553501</v>
          </cell>
          <cell r="R6">
            <v>155.69887462317399</v>
          </cell>
          <cell r="S6">
            <v>119.566886755544</v>
          </cell>
        </row>
        <row r="7">
          <cell r="A7" t="str">
            <v>Belarus</v>
          </cell>
        </row>
        <row r="8">
          <cell r="A8" t="str">
            <v>Belgium</v>
          </cell>
          <cell r="B8">
            <v>324.36399999999998</v>
          </cell>
          <cell r="C8">
            <v>324.36399999999998</v>
          </cell>
          <cell r="D8">
            <v>324.36399999999998</v>
          </cell>
          <cell r="E8">
            <v>324.36399999999998</v>
          </cell>
          <cell r="F8">
            <v>324.36399999999998</v>
          </cell>
          <cell r="G8">
            <v>324.36399999999998</v>
          </cell>
          <cell r="H8">
            <v>325.53440000000001</v>
          </cell>
          <cell r="I8">
            <v>340.23520000000002</v>
          </cell>
          <cell r="J8">
            <v>344.2115</v>
          </cell>
          <cell r="K8">
            <v>269.30599999999998</v>
          </cell>
          <cell r="L8">
            <v>248.45599999999999</v>
          </cell>
          <cell r="M8">
            <v>225.72622000000001</v>
          </cell>
          <cell r="N8">
            <v>283.32317999999998</v>
          </cell>
          <cell r="O8">
            <v>244.41181</v>
          </cell>
          <cell r="P8">
            <v>209.50129999999999</v>
          </cell>
          <cell r="Q8">
            <v>101.35420000000001</v>
          </cell>
          <cell r="R8">
            <v>106.5474</v>
          </cell>
          <cell r="S8">
            <v>129.3193</v>
          </cell>
        </row>
        <row r="9">
          <cell r="A9" t="str">
            <v>Bulgaria</v>
          </cell>
        </row>
        <row r="10">
          <cell r="A10" t="str">
            <v>Canada</v>
          </cell>
          <cell r="G10">
            <v>10.207599999999999</v>
          </cell>
          <cell r="H10">
            <v>1.6379999999999999</v>
          </cell>
          <cell r="I10">
            <v>33.905819999999999</v>
          </cell>
          <cell r="J10">
            <v>41.310804599999997</v>
          </cell>
          <cell r="K10">
            <v>74.719602100000003</v>
          </cell>
          <cell r="L10">
            <v>14.8722873</v>
          </cell>
          <cell r="M10">
            <v>44.605737855932603</v>
          </cell>
          <cell r="N10">
            <v>68.263973474606999</v>
          </cell>
          <cell r="O10">
            <v>50.5262196278997</v>
          </cell>
          <cell r="P10">
            <v>89.331246078013606</v>
          </cell>
          <cell r="Q10">
            <v>95.421145927145702</v>
          </cell>
          <cell r="R10">
            <v>107.58850989499599</v>
          </cell>
          <cell r="S10">
            <v>69.502261207629402</v>
          </cell>
        </row>
        <row r="11">
          <cell r="A11" t="str">
            <v>Croatia</v>
          </cell>
        </row>
        <row r="12">
          <cell r="A12" t="str">
            <v>Czech Republic</v>
          </cell>
          <cell r="G12">
            <v>1.2999999999999999E-2</v>
          </cell>
          <cell r="H12">
            <v>1.0010650000000001</v>
          </cell>
          <cell r="I12">
            <v>3.221527075</v>
          </cell>
          <cell r="J12">
            <v>2.8728483563</v>
          </cell>
          <cell r="K12">
            <v>2.7144176799999999</v>
          </cell>
          <cell r="L12">
            <v>2.8167788844000001</v>
          </cell>
          <cell r="M12">
            <v>2.4138388352</v>
          </cell>
          <cell r="N12">
            <v>2.6884105871999999</v>
          </cell>
          <cell r="O12">
            <v>2.8995171113999998</v>
          </cell>
          <cell r="P12">
            <v>3.3961588414000001</v>
          </cell>
          <cell r="Q12">
            <v>3.34158</v>
          </cell>
          <cell r="R12">
            <v>4.1506127670614203</v>
          </cell>
          <cell r="S12">
            <v>3.2507051925436499</v>
          </cell>
        </row>
        <row r="13">
          <cell r="A13" t="str">
            <v>Denmark</v>
          </cell>
          <cell r="D13">
            <v>3.02</v>
          </cell>
          <cell r="E13">
            <v>90.52</v>
          </cell>
          <cell r="F13">
            <v>119.69570412</v>
          </cell>
          <cell r="G13">
            <v>182.57799632000001</v>
          </cell>
          <cell r="H13">
            <v>248.19716220000001</v>
          </cell>
          <cell r="I13">
            <v>181.73163384</v>
          </cell>
          <cell r="J13">
            <v>214.68060216699999</v>
          </cell>
          <cell r="K13">
            <v>167.77329356288499</v>
          </cell>
          <cell r="L13">
            <v>167.849778345342</v>
          </cell>
          <cell r="M13">
            <v>186.14985387397499</v>
          </cell>
          <cell r="N13">
            <v>160.03647015660701</v>
          </cell>
          <cell r="O13">
            <v>128.72064325652201</v>
          </cell>
          <cell r="P13">
            <v>144.283410918188</v>
          </cell>
          <cell r="Q13">
            <v>118.790401397582</v>
          </cell>
          <cell r="R13">
            <v>106.732847130401</v>
          </cell>
          <cell r="S13">
            <v>103.02704111774401</v>
          </cell>
        </row>
        <row r="14">
          <cell r="A14" t="str">
            <v>Estonia</v>
          </cell>
          <cell r="G14">
            <v>16.783000000000001</v>
          </cell>
          <cell r="H14">
            <v>17.787120000000002</v>
          </cell>
          <cell r="I14">
            <v>18.743919999999999</v>
          </cell>
          <cell r="J14">
            <v>22.377614999999999</v>
          </cell>
          <cell r="K14">
            <v>26.020865000000001</v>
          </cell>
          <cell r="L14">
            <v>33.420009999999998</v>
          </cell>
          <cell r="M14">
            <v>40.50552922</v>
          </cell>
          <cell r="N14">
            <v>33.568819595999997</v>
          </cell>
          <cell r="O14">
            <v>31.044003511</v>
          </cell>
          <cell r="P14">
            <v>35.004584389000001</v>
          </cell>
          <cell r="Q14">
            <v>38.946186812999997</v>
          </cell>
          <cell r="R14">
            <v>43.031390299999998</v>
          </cell>
          <cell r="S14">
            <v>33.052267870000001</v>
          </cell>
        </row>
        <row r="15">
          <cell r="A15" t="str">
            <v>European Community (15)</v>
          </cell>
          <cell r="B15">
            <v>332.31</v>
          </cell>
          <cell r="C15">
            <v>332.31015836136203</v>
          </cell>
          <cell r="D15">
            <v>467.29649747108601</v>
          </cell>
          <cell r="E15">
            <v>2506.0214152403</v>
          </cell>
          <cell r="F15">
            <v>2581.0423545673698</v>
          </cell>
          <cell r="G15">
            <v>2573.2362162413701</v>
          </cell>
          <cell r="H15">
            <v>2836.5429880666502</v>
          </cell>
          <cell r="I15">
            <v>2951.5283622040702</v>
          </cell>
          <cell r="J15">
            <v>3004.11997907359</v>
          </cell>
          <cell r="K15">
            <v>2558.1924788709298</v>
          </cell>
          <cell r="L15">
            <v>2580.6807354192401</v>
          </cell>
          <cell r="M15">
            <v>3406.5290241410798</v>
          </cell>
          <cell r="N15">
            <v>3819.2288408565601</v>
          </cell>
          <cell r="O15">
            <v>3613.3244459702</v>
          </cell>
          <cell r="P15">
            <v>3608.3514401255002</v>
          </cell>
          <cell r="Q15">
            <v>3115.8546680858799</v>
          </cell>
          <cell r="R15">
            <v>2935.3516435698698</v>
          </cell>
          <cell r="S15">
            <v>3107.11950696947</v>
          </cell>
        </row>
        <row r="16">
          <cell r="A16" t="str">
            <v>Finland</v>
          </cell>
          <cell r="F16">
            <v>2.444</v>
          </cell>
          <cell r="G16">
            <v>2.444</v>
          </cell>
          <cell r="H16">
            <v>2.444</v>
          </cell>
          <cell r="I16">
            <v>2.444</v>
          </cell>
          <cell r="J16">
            <v>1.0445500000000001</v>
          </cell>
          <cell r="K16">
            <v>2.4375</v>
          </cell>
          <cell r="L16">
            <v>69.212000000000003</v>
          </cell>
          <cell r="M16">
            <v>52.363999999999997</v>
          </cell>
          <cell r="N16">
            <v>23.4</v>
          </cell>
          <cell r="O16">
            <v>24.31</v>
          </cell>
          <cell r="P16">
            <v>42.965000000000003</v>
          </cell>
          <cell r="Q16">
            <v>9.3079999999999998</v>
          </cell>
          <cell r="R16">
            <v>9.4770000000000003</v>
          </cell>
          <cell r="S16">
            <v>8.1379999999999999</v>
          </cell>
        </row>
        <row r="17">
          <cell r="A17" t="str">
            <v>France</v>
          </cell>
          <cell r="G17">
            <v>342.63696002872098</v>
          </cell>
          <cell r="H17">
            <v>346.09793942294999</v>
          </cell>
          <cell r="I17">
            <v>349.59387820500001</v>
          </cell>
          <cell r="J17">
            <v>353.12512950000001</v>
          </cell>
          <cell r="K17">
            <v>356.69204999999999</v>
          </cell>
          <cell r="L17">
            <v>360.29500000000002</v>
          </cell>
          <cell r="M17">
            <v>363.89794999999998</v>
          </cell>
          <cell r="N17">
            <v>418.92191866940499</v>
          </cell>
          <cell r="O17">
            <v>479.73358064451202</v>
          </cell>
          <cell r="P17">
            <v>511.33583985725397</v>
          </cell>
          <cell r="Q17">
            <v>520.31845431667796</v>
          </cell>
          <cell r="R17">
            <v>536.18193345991199</v>
          </cell>
          <cell r="S17">
            <v>554.64789769357697</v>
          </cell>
        </row>
        <row r="18">
          <cell r="A18" t="str">
            <v>Germany</v>
          </cell>
          <cell r="D18">
            <v>131.94999999999999</v>
          </cell>
          <cell r="E18">
            <v>1979.25</v>
          </cell>
          <cell r="F18">
            <v>1979.25</v>
          </cell>
          <cell r="G18">
            <v>1534.05</v>
          </cell>
          <cell r="H18">
            <v>1672.52</v>
          </cell>
          <cell r="I18">
            <v>1731.22</v>
          </cell>
          <cell r="J18">
            <v>1672.898659185</v>
          </cell>
          <cell r="K18">
            <v>1285.612805555</v>
          </cell>
          <cell r="L18">
            <v>1206.4969519250001</v>
          </cell>
          <cell r="M18">
            <v>1934.7698217950001</v>
          </cell>
          <cell r="N18">
            <v>1935.0223054073999</v>
          </cell>
          <cell r="O18">
            <v>1609.679257865</v>
          </cell>
          <cell r="P18">
            <v>1406.6560800899999</v>
          </cell>
          <cell r="Q18">
            <v>1163.9258347243999</v>
          </cell>
          <cell r="R18">
            <v>1090.8526979756</v>
          </cell>
          <cell r="S18">
            <v>1288.2221086288</v>
          </cell>
        </row>
        <row r="19">
          <cell r="A19" t="str">
            <v>Greece</v>
          </cell>
        </row>
        <row r="20">
          <cell r="A20" t="str">
            <v>Hungary</v>
          </cell>
          <cell r="O20">
            <v>0.12296</v>
          </cell>
          <cell r="P20">
            <v>0.440162</v>
          </cell>
          <cell r="Q20">
            <v>4.7185572999999996</v>
          </cell>
          <cell r="R20">
            <v>6.7320640999999997</v>
          </cell>
          <cell r="S20">
            <v>7.6806543490000001</v>
          </cell>
        </row>
        <row r="21">
          <cell r="A21" t="str">
            <v>Iceland</v>
          </cell>
        </row>
        <row r="22">
          <cell r="A22" t="str">
            <v>Ireland</v>
          </cell>
          <cell r="C22">
            <v>1.58361361440448E-4</v>
          </cell>
          <cell r="D22">
            <v>1.64974710861375E-2</v>
          </cell>
          <cell r="E22">
            <v>6.3012040300700803E-2</v>
          </cell>
          <cell r="F22">
            <v>0.30339185794566698</v>
          </cell>
          <cell r="G22">
            <v>0.64367381861248796</v>
          </cell>
          <cell r="H22">
            <v>1.10679438856283</v>
          </cell>
          <cell r="I22">
            <v>1.7787622007259001</v>
          </cell>
          <cell r="J22">
            <v>3.6193565060630801</v>
          </cell>
          <cell r="K22">
            <v>5.2223577891470097</v>
          </cell>
          <cell r="L22">
            <v>6.2754704069880596</v>
          </cell>
          <cell r="M22">
            <v>9.2111338504202909</v>
          </cell>
          <cell r="N22">
            <v>11.4994428622008</v>
          </cell>
          <cell r="O22">
            <v>14.099573979308101</v>
          </cell>
          <cell r="P22">
            <v>18.311388977042402</v>
          </cell>
          <cell r="Q22">
            <v>21.5810962274746</v>
          </cell>
          <cell r="R22">
            <v>24.406430186529299</v>
          </cell>
          <cell r="S22">
            <v>26.198071463023801</v>
          </cell>
        </row>
        <row r="23">
          <cell r="A23" t="str">
            <v>Italy</v>
          </cell>
          <cell r="J23">
            <v>31.265000000000001</v>
          </cell>
          <cell r="K23">
            <v>45.672575000000002</v>
          </cell>
          <cell r="L23">
            <v>64.176159124999998</v>
          </cell>
          <cell r="M23">
            <v>88.014736964375004</v>
          </cell>
          <cell r="N23">
            <v>118.798530300978</v>
          </cell>
          <cell r="O23">
            <v>158.62038988743399</v>
          </cell>
          <cell r="P23">
            <v>210.2006038275</v>
          </cell>
          <cell r="Q23">
            <v>234.09040918526199</v>
          </cell>
          <cell r="R23">
            <v>247.427915771925</v>
          </cell>
          <cell r="S23">
            <v>258.971655812189</v>
          </cell>
        </row>
        <row r="24">
          <cell r="A24" t="str">
            <v>Japan</v>
          </cell>
          <cell r="G24">
            <v>451.76</v>
          </cell>
          <cell r="H24">
            <v>411.32</v>
          </cell>
          <cell r="I24">
            <v>425.66</v>
          </cell>
          <cell r="J24">
            <v>409.5</v>
          </cell>
          <cell r="K24">
            <v>413.4</v>
          </cell>
          <cell r="L24">
            <v>440.31</v>
          </cell>
          <cell r="M24">
            <v>410.42950000000002</v>
          </cell>
          <cell r="N24">
            <v>446.654</v>
          </cell>
          <cell r="O24">
            <v>664.755</v>
          </cell>
          <cell r="P24">
            <v>602.59550000000002</v>
          </cell>
          <cell r="Q24">
            <v>364.40300000000002</v>
          </cell>
          <cell r="R24">
            <v>310.23200000000003</v>
          </cell>
          <cell r="S24">
            <v>316.64100000000002</v>
          </cell>
        </row>
        <row r="25">
          <cell r="A25" t="str">
            <v>Latvia</v>
          </cell>
        </row>
        <row r="26">
          <cell r="A26" t="str">
            <v>Liechtenstein</v>
          </cell>
        </row>
        <row r="27">
          <cell r="A27" t="str">
            <v>Lithuania</v>
          </cell>
        </row>
        <row r="28">
          <cell r="A28" t="str">
            <v>Luxembourg</v>
          </cell>
          <cell r="B28">
            <v>7.9459999999999997</v>
          </cell>
          <cell r="C28">
            <v>7.9459999999999997</v>
          </cell>
          <cell r="D28">
            <v>7.9459999999999997</v>
          </cell>
          <cell r="E28">
            <v>7.9459999999999997</v>
          </cell>
          <cell r="F28">
            <v>7.9459999999999997</v>
          </cell>
          <cell r="G28">
            <v>7.9459999999999997</v>
          </cell>
          <cell r="H28">
            <v>7.60960000000326</v>
          </cell>
          <cell r="I28">
            <v>7.2732000000010801</v>
          </cell>
          <cell r="J28">
            <v>6.9367999999989101</v>
          </cell>
          <cell r="K28">
            <v>6.6003999999967196</v>
          </cell>
          <cell r="L28">
            <v>6.2640000000000002</v>
          </cell>
          <cell r="M28">
            <v>6.2640000000000002</v>
          </cell>
          <cell r="N28">
            <v>6.2640000000000002</v>
          </cell>
          <cell r="O28">
            <v>6.2640000000000002</v>
          </cell>
          <cell r="P28">
            <v>6.2640000000000002</v>
          </cell>
          <cell r="Q28">
            <v>6.2640000000000002</v>
          </cell>
          <cell r="R28">
            <v>6.2640000000000002</v>
          </cell>
          <cell r="S28">
            <v>6.2640000000000002</v>
          </cell>
        </row>
        <row r="29">
          <cell r="A29" t="str">
            <v>Monaco</v>
          </cell>
        </row>
        <row r="30">
          <cell r="A30" t="str">
            <v>Netherlands</v>
          </cell>
        </row>
        <row r="31">
          <cell r="A31" t="str">
            <v>New Zealand</v>
          </cell>
          <cell r="L31">
            <v>6.5000000000000002E-2</v>
          </cell>
          <cell r="M31">
            <v>9.425E-2</v>
          </cell>
          <cell r="N31">
            <v>0.1235</v>
          </cell>
          <cell r="O31">
            <v>0.15275</v>
          </cell>
          <cell r="P31">
            <v>0.11700000000000001</v>
          </cell>
          <cell r="Q31">
            <v>0.11700000000000001</v>
          </cell>
          <cell r="R31">
            <v>0.11700000000000001</v>
          </cell>
          <cell r="S31">
            <v>0.11700000000000001</v>
          </cell>
        </row>
        <row r="32">
          <cell r="A32" t="str">
            <v>Norway</v>
          </cell>
          <cell r="E32">
            <v>7.0200001299999995E-2</v>
          </cell>
          <cell r="F32">
            <v>2.05025925E-2</v>
          </cell>
          <cell r="G32">
            <v>0.16040667889999999</v>
          </cell>
          <cell r="H32">
            <v>1.3883241793200001</v>
          </cell>
          <cell r="I32">
            <v>2.4962211230800002</v>
          </cell>
          <cell r="J32">
            <v>4.1277665996800001</v>
          </cell>
          <cell r="K32">
            <v>6.5426751854400003</v>
          </cell>
          <cell r="L32">
            <v>9.3034025321399998</v>
          </cell>
          <cell r="M32">
            <v>12.513191411919999</v>
          </cell>
          <cell r="N32">
            <v>16.38325304196</v>
          </cell>
          <cell r="O32">
            <v>21.398609888380001</v>
          </cell>
          <cell r="P32">
            <v>27.903067334839999</v>
          </cell>
          <cell r="Q32">
            <v>35.704492641580003</v>
          </cell>
          <cell r="R32">
            <v>43.259364901959998</v>
          </cell>
          <cell r="S32">
            <v>49.597026779879997</v>
          </cell>
        </row>
        <row r="33">
          <cell r="A33" t="str">
            <v>Poland</v>
          </cell>
          <cell r="K33">
            <v>10.4</v>
          </cell>
          <cell r="L33">
            <v>16.369990000000001</v>
          </cell>
          <cell r="M33">
            <v>10.557105</v>
          </cell>
          <cell r="N33">
            <v>0.19480500000000001</v>
          </cell>
          <cell r="O33">
            <v>1.4165000000000001</v>
          </cell>
          <cell r="P33">
            <v>9.1271400000000007</v>
          </cell>
          <cell r="Q33">
            <v>289.33779971838902</v>
          </cell>
          <cell r="R33">
            <v>290.78101523356099</v>
          </cell>
          <cell r="S33">
            <v>292.15928583048901</v>
          </cell>
        </row>
        <row r="34">
          <cell r="A34" t="str">
            <v>Portugal</v>
          </cell>
          <cell r="G34">
            <v>0.85022783999999996</v>
          </cell>
          <cell r="H34">
            <v>1.8879748272000001</v>
          </cell>
          <cell r="I34">
            <v>3.4882533599759999</v>
          </cell>
          <cell r="J34">
            <v>5.9165184587770803</v>
          </cell>
          <cell r="K34">
            <v>8.8534112181321092</v>
          </cell>
          <cell r="L34">
            <v>12.757976383316199</v>
          </cell>
          <cell r="M34">
            <v>16.534299686067001</v>
          </cell>
          <cell r="N34">
            <v>18.905205476094</v>
          </cell>
          <cell r="O34">
            <v>53.437468400771898</v>
          </cell>
          <cell r="P34">
            <v>56.075982522633801</v>
          </cell>
          <cell r="Q34">
            <v>58.595763509012002</v>
          </cell>
          <cell r="R34">
            <v>38.241154351003097</v>
          </cell>
          <cell r="S34">
            <v>41.839257605104599</v>
          </cell>
        </row>
        <row r="35">
          <cell r="A35" t="str">
            <v>Romania</v>
          </cell>
        </row>
        <row r="36">
          <cell r="A36" t="str">
            <v>Russian Federation</v>
          </cell>
          <cell r="L36">
            <v>3.2804224309999999</v>
          </cell>
          <cell r="M36">
            <v>12.613160541605</v>
          </cell>
          <cell r="N36">
            <v>24.023798951732701</v>
          </cell>
          <cell r="O36">
            <v>40.732267721404703</v>
          </cell>
          <cell r="P36">
            <v>58.514098757941603</v>
          </cell>
          <cell r="Q36">
            <v>57.305788779834302</v>
          </cell>
          <cell r="R36">
            <v>98.020517354741699</v>
          </cell>
          <cell r="S36">
            <v>122.02826677177799</v>
          </cell>
        </row>
        <row r="37">
          <cell r="A37" t="str">
            <v>Slovak Republic</v>
          </cell>
        </row>
        <row r="38">
          <cell r="A38" t="str">
            <v>Slovenia</v>
          </cell>
          <cell r="G38">
            <v>23.152999999999999</v>
          </cell>
          <cell r="H38">
            <v>19.185400000000001</v>
          </cell>
          <cell r="I38">
            <v>20.264399999999998</v>
          </cell>
          <cell r="J38">
            <v>10.384399999999999</v>
          </cell>
          <cell r="K38">
            <v>0.50439999999999996</v>
          </cell>
          <cell r="L38">
            <v>0.50439999999999996</v>
          </cell>
          <cell r="M38">
            <v>0.50439999999999996</v>
          </cell>
          <cell r="N38">
            <v>0.50439999999999996</v>
          </cell>
          <cell r="O38">
            <v>0.50439999999999996</v>
          </cell>
          <cell r="P38">
            <v>0.50439999999999996</v>
          </cell>
          <cell r="Q38">
            <v>0.50439999999999996</v>
          </cell>
          <cell r="R38">
            <v>0.50439999999999996</v>
          </cell>
          <cell r="S38">
            <v>0.50439999999999996</v>
          </cell>
        </row>
        <row r="39">
          <cell r="A39" t="str">
            <v>Spain</v>
          </cell>
          <cell r="O39">
            <v>36.977718199999998</v>
          </cell>
          <cell r="P39">
            <v>111.55900094</v>
          </cell>
          <cell r="Q39">
            <v>125.08274136</v>
          </cell>
          <cell r="R39">
            <v>115.63395216000001</v>
          </cell>
          <cell r="S39">
            <v>106.10451164</v>
          </cell>
        </row>
        <row r="40">
          <cell r="A40" t="str">
            <v>Sweden</v>
          </cell>
          <cell r="H40">
            <v>12.429273</v>
          </cell>
          <cell r="I40">
            <v>77.120753673999999</v>
          </cell>
          <cell r="J40">
            <v>83.662032968000005</v>
          </cell>
          <cell r="K40">
            <v>99.425858136000002</v>
          </cell>
          <cell r="L40">
            <v>110.994675328</v>
          </cell>
          <cell r="M40">
            <v>109.77589696</v>
          </cell>
          <cell r="N40">
            <v>104.206504358</v>
          </cell>
          <cell r="O40">
            <v>97.118162544</v>
          </cell>
          <cell r="P40">
            <v>106.596210734</v>
          </cell>
          <cell r="Q40">
            <v>87.189621979999998</v>
          </cell>
          <cell r="R40">
            <v>74.472894805999999</v>
          </cell>
          <cell r="S40">
            <v>54.325656316</v>
          </cell>
        </row>
        <row r="41">
          <cell r="A41" t="str">
            <v>Switzerland</v>
          </cell>
          <cell r="D41">
            <v>4.4055000132000002</v>
          </cell>
          <cell r="E41">
            <v>3.6534375103404799</v>
          </cell>
          <cell r="F41">
            <v>3.93840296341943</v>
          </cell>
          <cell r="G41">
            <v>104.901835256346</v>
          </cell>
          <cell r="H41">
            <v>102.53387091893801</v>
          </cell>
          <cell r="I41">
            <v>103.71958293615999</v>
          </cell>
          <cell r="J41">
            <v>95.7618631789951</v>
          </cell>
          <cell r="K41">
            <v>80.558036649778799</v>
          </cell>
          <cell r="L41">
            <v>75.978871537984105</v>
          </cell>
          <cell r="M41">
            <v>77.703019960835704</v>
          </cell>
          <cell r="N41">
            <v>65.716219096255003</v>
          </cell>
          <cell r="O41">
            <v>63.954899763016797</v>
          </cell>
          <cell r="P41">
            <v>69.1748366750912</v>
          </cell>
          <cell r="Q41">
            <v>62.2049649638465</v>
          </cell>
          <cell r="R41">
            <v>46.617680292186499</v>
          </cell>
          <cell r="S41">
            <v>37.851182203789399</v>
          </cell>
        </row>
        <row r="42">
          <cell r="A42" t="str">
            <v>Turkey</v>
          </cell>
          <cell r="B42">
            <v>0</v>
          </cell>
          <cell r="C42">
            <v>0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A43" t="str">
            <v>Ukraine</v>
          </cell>
        </row>
        <row r="44">
          <cell r="A44" t="str">
            <v>United Kingdom</v>
          </cell>
          <cell r="H44">
            <v>11.765000000000001</v>
          </cell>
          <cell r="I44">
            <v>23.591750000000001</v>
          </cell>
          <cell r="J44">
            <v>29.594662499999998</v>
          </cell>
          <cell r="K44">
            <v>39.961179375</v>
          </cell>
          <cell r="L44">
            <v>60.607170406249999</v>
          </cell>
          <cell r="M44">
            <v>126.611112385938</v>
          </cell>
          <cell r="N44">
            <v>435.74738980601597</v>
          </cell>
          <cell r="O44">
            <v>443.98935359701602</v>
          </cell>
          <cell r="P44">
            <v>493.90041020718502</v>
          </cell>
          <cell r="Q44">
            <v>429.95499812994098</v>
          </cell>
          <cell r="R44">
            <v>423.41454310532401</v>
          </cell>
          <cell r="S44">
            <v>410.49511993748501</v>
          </cell>
        </row>
        <row r="45">
          <cell r="A45" t="str">
            <v>United States</v>
          </cell>
        </row>
      </sheetData>
      <sheetData sheetId="15" refreshError="1">
        <row r="5">
          <cell r="A5" t="str">
            <v>Australia</v>
          </cell>
          <cell r="G5">
            <v>0.124984833492748</v>
          </cell>
          <cell r="H5">
            <v>0.37495450047824302</v>
          </cell>
          <cell r="I5">
            <v>0.74990900095648705</v>
          </cell>
          <cell r="J5">
            <v>1.24984833492748</v>
          </cell>
          <cell r="K5">
            <v>1.8747725023912201</v>
          </cell>
          <cell r="L5">
            <v>2.6246815033476998</v>
          </cell>
          <cell r="M5">
            <v>3.4995753377969399</v>
          </cell>
          <cell r="N5">
            <v>4.4994540057389196</v>
          </cell>
          <cell r="O5">
            <v>5.5143308533648003</v>
          </cell>
          <cell r="P5">
            <v>6.0293808533647999</v>
          </cell>
          <cell r="Q5">
            <v>6.5444308533648003</v>
          </cell>
          <cell r="R5">
            <v>10.717523784878701</v>
          </cell>
          <cell r="S5">
            <v>11.280115463446499</v>
          </cell>
        </row>
        <row r="6">
          <cell r="A6" t="str">
            <v>Austria</v>
          </cell>
          <cell r="E6">
            <v>1.17</v>
          </cell>
          <cell r="F6">
            <v>2.8664999999999998</v>
          </cell>
          <cell r="G6">
            <v>4.4781750000000002</v>
          </cell>
          <cell r="H6">
            <v>6.73926625</v>
          </cell>
          <cell r="I6">
            <v>9.0323029375000008</v>
          </cell>
          <cell r="J6">
            <v>11.795687790624999</v>
          </cell>
          <cell r="K6">
            <v>14.493403401093801</v>
          </cell>
          <cell r="L6">
            <v>17.273733231039099</v>
          </cell>
          <cell r="M6">
            <v>20.1875465694871</v>
          </cell>
          <cell r="N6">
            <v>23.228169241012701</v>
          </cell>
          <cell r="O6">
            <v>26.3892607789621</v>
          </cell>
          <cell r="P6">
            <v>27.341297740014099</v>
          </cell>
          <cell r="Q6">
            <v>28.245732853013301</v>
          </cell>
          <cell r="R6">
            <v>29.104946210362598</v>
          </cell>
          <cell r="S6">
            <v>29.921198899844502</v>
          </cell>
        </row>
        <row r="7">
          <cell r="A7" t="str">
            <v>Belarus</v>
          </cell>
        </row>
        <row r="8">
          <cell r="A8" t="str">
            <v>Belgium</v>
          </cell>
          <cell r="B8">
            <v>0.51678000000000002</v>
          </cell>
          <cell r="C8">
            <v>0.51678000000000002</v>
          </cell>
          <cell r="D8">
            <v>0.51678000000000002</v>
          </cell>
          <cell r="E8">
            <v>0.51678000000000002</v>
          </cell>
          <cell r="F8">
            <v>0.51678000000000002</v>
          </cell>
          <cell r="G8">
            <v>0.51678000000000002</v>
          </cell>
          <cell r="H8">
            <v>1.0232939999999999</v>
          </cell>
          <cell r="I8">
            <v>1.6885829999999999</v>
          </cell>
          <cell r="J8">
            <v>2.507949</v>
          </cell>
          <cell r="K8">
            <v>3.347934</v>
          </cell>
          <cell r="L8">
            <v>4.365399</v>
          </cell>
          <cell r="M8">
            <v>5.0951550000000001</v>
          </cell>
          <cell r="N8">
            <v>5.6768369999999999</v>
          </cell>
          <cell r="O8">
            <v>6.5149080000000001</v>
          </cell>
          <cell r="P8">
            <v>7.9863390000000001</v>
          </cell>
          <cell r="Q8">
            <v>11.067299999999999</v>
          </cell>
          <cell r="R8">
            <v>11.9316</v>
          </cell>
          <cell r="S8">
            <v>11.931900000000001</v>
          </cell>
        </row>
        <row r="9">
          <cell r="A9" t="str">
            <v>Bulgaria</v>
          </cell>
        </row>
        <row r="10">
          <cell r="A10" t="str">
            <v>Canada</v>
          </cell>
          <cell r="G10">
            <v>16.962679999999999</v>
          </cell>
          <cell r="J10">
            <v>74.253254600000005</v>
          </cell>
          <cell r="K10">
            <v>22.012467600000001</v>
          </cell>
          <cell r="L10">
            <v>29.570810099999999</v>
          </cell>
          <cell r="M10">
            <v>22.012467600000001</v>
          </cell>
          <cell r="N10">
            <v>22.012467600000001</v>
          </cell>
          <cell r="O10">
            <v>110.4240276</v>
          </cell>
          <cell r="P10">
            <v>15.041828300000001</v>
          </cell>
          <cell r="Q10">
            <v>147.53906117917299</v>
          </cell>
          <cell r="R10">
            <v>0.66831609599999997</v>
          </cell>
          <cell r="S10">
            <v>0.61131279999999999</v>
          </cell>
        </row>
        <row r="11">
          <cell r="A11" t="str">
            <v>Croatia</v>
          </cell>
        </row>
        <row r="12">
          <cell r="A12" t="str">
            <v>Czech Republic</v>
          </cell>
          <cell r="H12">
            <v>0.40600000000000003</v>
          </cell>
          <cell r="I12">
            <v>1.206135</v>
          </cell>
          <cell r="J12">
            <v>2.4144749999999999</v>
          </cell>
          <cell r="K12">
            <v>1.1025</v>
          </cell>
          <cell r="L12">
            <v>1.1466000000000001</v>
          </cell>
          <cell r="M12">
            <v>9.4160500000000003</v>
          </cell>
          <cell r="N12">
            <v>9.9587249999999994</v>
          </cell>
          <cell r="O12">
            <v>12.409215</v>
          </cell>
          <cell r="P12">
            <v>13.38575</v>
          </cell>
          <cell r="Q12">
            <v>26.573399999999999</v>
          </cell>
          <cell r="R12">
            <v>17.299869999999999</v>
          </cell>
          <cell r="S12">
            <v>27.010625000000001</v>
          </cell>
        </row>
        <row r="13">
          <cell r="A13" t="str">
            <v>Denmark</v>
          </cell>
        </row>
        <row r="14">
          <cell r="A14" t="str">
            <v>Estonia</v>
          </cell>
          <cell r="L14">
            <v>4.2322600000000002E-2</v>
          </cell>
          <cell r="M14">
            <v>8.4768360000000001E-2</v>
          </cell>
          <cell r="N14">
            <v>0.19456024</v>
          </cell>
          <cell r="O14">
            <v>0.28772562000000002</v>
          </cell>
          <cell r="P14">
            <v>0.47454649999999998</v>
          </cell>
          <cell r="Q14">
            <v>0.55758890000000005</v>
          </cell>
          <cell r="R14">
            <v>0.72742594000000005</v>
          </cell>
          <cell r="S14">
            <v>0.85945954000000002</v>
          </cell>
        </row>
        <row r="15">
          <cell r="A15" t="str">
            <v>European Community (15)</v>
          </cell>
          <cell r="B15">
            <v>0.73530152211104105</v>
          </cell>
          <cell r="C15">
            <v>1.21654928504097</v>
          </cell>
          <cell r="D15">
            <v>1.69557763631679</v>
          </cell>
          <cell r="E15">
            <v>3.6536904348872401</v>
          </cell>
          <cell r="F15">
            <v>6.4734340609125596</v>
          </cell>
          <cell r="G15">
            <v>20.3869429349025</v>
          </cell>
          <cell r="H15">
            <v>46.8281910398035</v>
          </cell>
          <cell r="I15">
            <v>97.178372983435807</v>
          </cell>
          <cell r="J15">
            <v>169.28388787373299</v>
          </cell>
          <cell r="K15">
            <v>320.82895142941999</v>
          </cell>
          <cell r="L15">
            <v>615.17220432968702</v>
          </cell>
          <cell r="M15">
            <v>926.33483136931397</v>
          </cell>
          <cell r="N15">
            <v>1248.87719414157</v>
          </cell>
          <cell r="O15">
            <v>1583.1123026258099</v>
          </cell>
          <cell r="P15">
            <v>1801.2918949457701</v>
          </cell>
          <cell r="Q15">
            <v>1907.52761520839</v>
          </cell>
          <cell r="R15">
            <v>2025.5112784627199</v>
          </cell>
          <cell r="S15">
            <v>2209.6560662082902</v>
          </cell>
        </row>
        <row r="16">
          <cell r="A16" t="str">
            <v>Finland</v>
          </cell>
        </row>
        <row r="17">
          <cell r="A17" t="str">
            <v>France</v>
          </cell>
          <cell r="G17">
            <v>3.9836999999999998</v>
          </cell>
          <cell r="H17">
            <v>16.873815</v>
          </cell>
          <cell r="I17">
            <v>26.973714000000001</v>
          </cell>
          <cell r="J17">
            <v>37.073613000000002</v>
          </cell>
          <cell r="K17">
            <v>47.173512000000002</v>
          </cell>
          <cell r="L17">
            <v>57.273411000000003</v>
          </cell>
          <cell r="M17">
            <v>75.072419999999994</v>
          </cell>
          <cell r="N17">
            <v>88.316601919999997</v>
          </cell>
          <cell r="O17">
            <v>100.09838112</v>
          </cell>
          <cell r="P17">
            <v>108.22584456</v>
          </cell>
          <cell r="Q17">
            <v>110.99730998369201</v>
          </cell>
          <cell r="R17">
            <v>117.065204515979</v>
          </cell>
          <cell r="S17">
            <v>121.503777690741</v>
          </cell>
        </row>
        <row r="18">
          <cell r="A18" t="str">
            <v>Germany</v>
          </cell>
          <cell r="J18">
            <v>7.0441000000000002E-3</v>
          </cell>
          <cell r="K18">
            <v>0.50835260000000004</v>
          </cell>
          <cell r="L18">
            <v>1.7175423999999999</v>
          </cell>
          <cell r="M18">
            <v>4.1094112999999997</v>
          </cell>
          <cell r="N18">
            <v>6.5208047000000002</v>
          </cell>
          <cell r="O18">
            <v>5.6963561</v>
          </cell>
          <cell r="P18">
            <v>11.2128</v>
          </cell>
          <cell r="Q18">
            <v>7.2919833000000001</v>
          </cell>
          <cell r="R18">
            <v>7.9991862853000004</v>
          </cell>
          <cell r="S18">
            <v>7.2139918558999998</v>
          </cell>
        </row>
        <row r="19">
          <cell r="A19" t="str">
            <v>Greece</v>
          </cell>
        </row>
        <row r="20">
          <cell r="A20" t="str">
            <v>Hungary</v>
          </cell>
        </row>
        <row r="21">
          <cell r="A21" t="str">
            <v>Iceland</v>
          </cell>
        </row>
        <row r="22">
          <cell r="A22" t="str">
            <v>Ireland</v>
          </cell>
          <cell r="B22">
            <v>0.21852152211104101</v>
          </cell>
          <cell r="C22">
            <v>0.69976928504096603</v>
          </cell>
          <cell r="D22">
            <v>1.17879763631679</v>
          </cell>
          <cell r="E22">
            <v>1.6769104348872399</v>
          </cell>
          <cell r="F22">
            <v>2.2346540609125598</v>
          </cell>
          <cell r="G22">
            <v>2.8385629349024701</v>
          </cell>
          <cell r="H22">
            <v>3.4956157898034901</v>
          </cell>
          <cell r="I22">
            <v>4.2104892959357798</v>
          </cell>
          <cell r="J22">
            <v>4.9882716706077401</v>
          </cell>
          <cell r="K22">
            <v>5.83449889425082</v>
          </cell>
          <cell r="L22">
            <v>6.7551941135745004</v>
          </cell>
          <cell r="M22">
            <v>7.8060955911912302</v>
          </cell>
          <cell r="N22">
            <v>9.0257470601767409</v>
          </cell>
          <cell r="O22">
            <v>10.3853508468434</v>
          </cell>
          <cell r="P22">
            <v>11.914905106843401</v>
          </cell>
          <cell r="Q22">
            <v>13.6356536493434</v>
          </cell>
          <cell r="R22">
            <v>15.5714957596559</v>
          </cell>
          <cell r="S22">
            <v>17.749318133757502</v>
          </cell>
        </row>
        <row r="23">
          <cell r="A23" t="str">
            <v>Italy</v>
          </cell>
          <cell r="H23">
            <v>1.5609249999999999</v>
          </cell>
          <cell r="I23">
            <v>4.6047287499999996</v>
          </cell>
          <cell r="J23">
            <v>11.542567312499999</v>
          </cell>
          <cell r="K23">
            <v>15.332113946874999</v>
          </cell>
          <cell r="L23">
            <v>19.640508249531202</v>
          </cell>
          <cell r="M23">
            <v>26.512649503721399</v>
          </cell>
          <cell r="N23">
            <v>35.820350361868599</v>
          </cell>
          <cell r="O23">
            <v>47.441832843775302</v>
          </cell>
          <cell r="P23">
            <v>61.261407868253102</v>
          </cell>
          <cell r="Q23">
            <v>79.9483374748404</v>
          </cell>
          <cell r="R23">
            <v>97.700920601098403</v>
          </cell>
          <cell r="S23">
            <v>114.565874571043</v>
          </cell>
        </row>
        <row r="24">
          <cell r="A24" t="str">
            <v>Japan</v>
          </cell>
          <cell r="H24">
            <v>0.197953728208563</v>
          </cell>
          <cell r="I24">
            <v>0.53809401663148404</v>
          </cell>
          <cell r="J24">
            <v>1.4626911720982601</v>
          </cell>
          <cell r="K24">
            <v>3.03566227072732</v>
          </cell>
          <cell r="L24">
            <v>3.7293946394058102</v>
          </cell>
          <cell r="M24">
            <v>4.3159369996754604</v>
          </cell>
          <cell r="N24">
            <v>4.8240231027523199</v>
          </cell>
          <cell r="O24">
            <v>5.2721868073239397</v>
          </cell>
          <cell r="P24">
            <v>5.6466001526287304</v>
          </cell>
          <cell r="Q24">
            <v>5.9239225466666703</v>
          </cell>
          <cell r="R24">
            <v>6.0292702800000004</v>
          </cell>
          <cell r="S24">
            <v>6.2380604000000002</v>
          </cell>
        </row>
        <row r="25">
          <cell r="A25" t="str">
            <v>Latvia</v>
          </cell>
          <cell r="M25">
            <v>3.5307499999999999E-2</v>
          </cell>
          <cell r="N25">
            <v>3.5307499999999999E-2</v>
          </cell>
          <cell r="O25">
            <v>8.8232500000000005E-2</v>
          </cell>
          <cell r="P25">
            <v>0.17863999999999999</v>
          </cell>
          <cell r="Q25">
            <v>0.114985</v>
          </cell>
          <cell r="R25">
            <v>0.2143245</v>
          </cell>
        </row>
        <row r="26">
          <cell r="A26" t="str">
            <v>Liechtenstein</v>
          </cell>
        </row>
        <row r="27">
          <cell r="A27" t="str">
            <v>Lithuania</v>
          </cell>
        </row>
        <row r="28">
          <cell r="A28" t="str">
            <v>Luxembourg</v>
          </cell>
        </row>
        <row r="29">
          <cell r="A29" t="str">
            <v>Monaco</v>
          </cell>
        </row>
        <row r="30">
          <cell r="A30" t="str">
            <v>Netherlands</v>
          </cell>
        </row>
        <row r="31">
          <cell r="A31" t="str">
            <v>New Zealand</v>
          </cell>
          <cell r="F31">
            <v>5.8000000000000003E-2</v>
          </cell>
          <cell r="G31">
            <v>0.14499999999999999</v>
          </cell>
          <cell r="H31">
            <v>0.20300000000000001</v>
          </cell>
          <cell r="I31">
            <v>0.28999999999999998</v>
          </cell>
          <cell r="J31">
            <v>0.34799999999999998</v>
          </cell>
          <cell r="K31">
            <v>0.435</v>
          </cell>
          <cell r="L31">
            <v>0.49299999999999999</v>
          </cell>
          <cell r="M31">
            <v>0.55100000000000005</v>
          </cell>
          <cell r="N31">
            <v>0.72499999999999998</v>
          </cell>
          <cell r="O31">
            <v>0.81200000000000006</v>
          </cell>
          <cell r="P31">
            <v>0.89900000000000002</v>
          </cell>
          <cell r="Q31">
            <v>1.1020000000000001</v>
          </cell>
          <cell r="R31">
            <v>1.1890000000000001</v>
          </cell>
          <cell r="S31">
            <v>1.3049999999999999</v>
          </cell>
        </row>
        <row r="32">
          <cell r="A32" t="str">
            <v>Norway</v>
          </cell>
          <cell r="G32">
            <v>8.4499999999999992E-3</v>
          </cell>
          <cell r="H32">
            <v>0.26292921470000002</v>
          </cell>
          <cell r="I32">
            <v>1.1063458984000001</v>
          </cell>
          <cell r="J32">
            <v>2.1232993454</v>
          </cell>
          <cell r="K32">
            <v>3.415313797</v>
          </cell>
          <cell r="L32">
            <v>4.1708995913000004</v>
          </cell>
          <cell r="M32">
            <v>4.6585356607000001</v>
          </cell>
          <cell r="N32">
            <v>5.1703677814000004</v>
          </cell>
          <cell r="O32">
            <v>5.8193435757999996</v>
          </cell>
          <cell r="P32">
            <v>6.2023900619000001</v>
          </cell>
          <cell r="Q32">
            <v>6.5929206130000004</v>
          </cell>
          <cell r="R32">
            <v>6.8549855503100003</v>
          </cell>
          <cell r="S32">
            <v>6.9241237170999996</v>
          </cell>
        </row>
        <row r="33">
          <cell r="A33" t="str">
            <v>Poland</v>
          </cell>
          <cell r="H33">
            <v>3.8651199999999997E-2</v>
          </cell>
          <cell r="I33">
            <v>0.10923024000000001</v>
          </cell>
          <cell r="J33">
            <v>0.21078307800000001</v>
          </cell>
          <cell r="K33">
            <v>1.2682167741000001</v>
          </cell>
          <cell r="L33">
            <v>1.423101985395</v>
          </cell>
          <cell r="M33">
            <v>3.1672424861252502</v>
          </cell>
          <cell r="N33">
            <v>2.7090537118189899</v>
          </cell>
          <cell r="O33">
            <v>8.19269177622804</v>
          </cell>
          <cell r="P33">
            <v>7.1676655874166402</v>
          </cell>
          <cell r="Q33">
            <v>9.5880739080458106</v>
          </cell>
          <cell r="R33">
            <v>11.4815952126435</v>
          </cell>
          <cell r="S33">
            <v>13.2804404520113</v>
          </cell>
        </row>
        <row r="34">
          <cell r="A34" t="str">
            <v>Portugal</v>
          </cell>
          <cell r="K34">
            <v>6.7441215872000102</v>
          </cell>
          <cell r="L34">
            <v>14.670916335542801</v>
          </cell>
          <cell r="M34">
            <v>5.38837430491429</v>
          </cell>
          <cell r="N34">
            <v>5.2268384585143002</v>
          </cell>
          <cell r="O34">
            <v>12.645949118171499</v>
          </cell>
          <cell r="P34">
            <v>18.7093124955429</v>
          </cell>
          <cell r="Q34">
            <v>5.04222606262858</v>
          </cell>
          <cell r="R34">
            <v>5.7172151350857101</v>
          </cell>
          <cell r="S34">
            <v>5.7172151350857101</v>
          </cell>
        </row>
        <row r="35">
          <cell r="A35" t="str">
            <v>Romania</v>
          </cell>
          <cell r="J35">
            <v>1.17</v>
          </cell>
          <cell r="K35">
            <v>1.7549999999999999</v>
          </cell>
          <cell r="L35">
            <v>1.7549999999999999</v>
          </cell>
          <cell r="M35">
            <v>1.7549999999999999</v>
          </cell>
          <cell r="N35">
            <v>1.7549999999999999</v>
          </cell>
          <cell r="O35">
            <v>1.7549999999999999</v>
          </cell>
          <cell r="P35">
            <v>1.7549999999999999</v>
          </cell>
          <cell r="R35">
            <v>1.1439999999999999</v>
          </cell>
          <cell r="S35">
            <v>0.59801749999999998</v>
          </cell>
        </row>
        <row r="36">
          <cell r="A36" t="str">
            <v>Russian Federation</v>
          </cell>
          <cell r="I36">
            <v>1.1583600000000001</v>
          </cell>
          <cell r="J36">
            <v>4.1699728</v>
          </cell>
          <cell r="K36">
            <v>5.4715261440000003</v>
          </cell>
          <cell r="L36">
            <v>7.5058876211200003</v>
          </cell>
          <cell r="M36">
            <v>12.3795258686976</v>
          </cell>
          <cell r="N36">
            <v>18.530390471323699</v>
          </cell>
          <cell r="O36">
            <v>25.411111661897198</v>
          </cell>
          <cell r="P36">
            <v>41.3506151286592</v>
          </cell>
          <cell r="Q36">
            <v>70.692152846085904</v>
          </cell>
          <cell r="R36">
            <v>101.05063754916399</v>
          </cell>
          <cell r="S36">
            <v>130.53062186484701</v>
          </cell>
        </row>
        <row r="37">
          <cell r="A37" t="str">
            <v>Slovak Republic</v>
          </cell>
          <cell r="F37">
            <v>2.9091</v>
          </cell>
          <cell r="G37">
            <v>10.200749999999999</v>
          </cell>
          <cell r="H37">
            <v>6.64825</v>
          </cell>
          <cell r="I37">
            <v>8.4650999999999996</v>
          </cell>
          <cell r="J37">
            <v>1.38649</v>
          </cell>
          <cell r="K37">
            <v>2.3272499999999998</v>
          </cell>
          <cell r="L37">
            <v>2.6602000000000001</v>
          </cell>
          <cell r="M37">
            <v>3.6808000000000001</v>
          </cell>
          <cell r="N37">
            <v>3.6574</v>
          </cell>
          <cell r="O37">
            <v>2.0588000000000002</v>
          </cell>
          <cell r="P37">
            <v>3.1761463999999999</v>
          </cell>
          <cell r="Q37">
            <v>3.3274906</v>
          </cell>
          <cell r="R37">
            <v>2.7436864000000001</v>
          </cell>
          <cell r="S37">
            <v>3.8003</v>
          </cell>
        </row>
        <row r="38">
          <cell r="A38" t="str">
            <v>Slovenia</v>
          </cell>
          <cell r="I38">
            <v>0.182</v>
          </cell>
          <cell r="J38">
            <v>0.182</v>
          </cell>
          <cell r="K38">
            <v>0.182</v>
          </cell>
          <cell r="L38">
            <v>0.182</v>
          </cell>
          <cell r="M38">
            <v>0.182</v>
          </cell>
          <cell r="N38">
            <v>0.182</v>
          </cell>
          <cell r="O38">
            <v>0.182</v>
          </cell>
          <cell r="P38">
            <v>0.182</v>
          </cell>
          <cell r="Q38">
            <v>0.182</v>
          </cell>
          <cell r="R38">
            <v>0.182</v>
          </cell>
          <cell r="S38">
            <v>0.182</v>
          </cell>
        </row>
        <row r="39">
          <cell r="A39" t="str">
            <v>Spain</v>
          </cell>
          <cell r="E39">
            <v>0.28999999999999998</v>
          </cell>
          <cell r="F39">
            <v>0.85550000000000004</v>
          </cell>
          <cell r="G39">
            <v>5.4497249999999999</v>
          </cell>
          <cell r="H39">
            <v>10.895275</v>
          </cell>
          <cell r="I39">
            <v>39.81532</v>
          </cell>
          <cell r="J39">
            <v>87.758439999999993</v>
          </cell>
          <cell r="K39">
            <v>209.67039500000001</v>
          </cell>
          <cell r="L39">
            <v>427.32461999999998</v>
          </cell>
          <cell r="M39">
            <v>657.20370000000003</v>
          </cell>
          <cell r="N39">
            <v>861.50513999999998</v>
          </cell>
          <cell r="O39">
            <v>1114.5210999999999</v>
          </cell>
          <cell r="P39">
            <v>1324.1556849999999</v>
          </cell>
          <cell r="Q39">
            <v>1451.8744099999999</v>
          </cell>
          <cell r="R39">
            <v>1538.75935</v>
          </cell>
          <cell r="S39">
            <v>1697.53116</v>
          </cell>
        </row>
        <row r="40">
          <cell r="A40" t="str">
            <v>Sweden</v>
          </cell>
          <cell r="I40">
            <v>0.93787500000000001</v>
          </cell>
          <cell r="J40">
            <v>2.340875</v>
          </cell>
          <cell r="K40">
            <v>3.6690200000000002</v>
          </cell>
          <cell r="L40">
            <v>5.29528</v>
          </cell>
          <cell r="M40">
            <v>5.0749766999999997</v>
          </cell>
          <cell r="N40">
            <v>5.5649005999999996</v>
          </cell>
          <cell r="O40">
            <v>5.7756160000000003</v>
          </cell>
          <cell r="P40">
            <v>6.1023860000000001</v>
          </cell>
          <cell r="Q40">
            <v>5.7495557777164201</v>
          </cell>
          <cell r="R40">
            <v>6.0495027869999998</v>
          </cell>
          <cell r="S40">
            <v>5.9536541820000002</v>
          </cell>
        </row>
        <row r="41">
          <cell r="A41" t="str">
            <v>Switzerland</v>
          </cell>
        </row>
        <row r="42">
          <cell r="A42" t="str">
            <v>Turkey</v>
          </cell>
          <cell r="B42">
            <v>0</v>
          </cell>
          <cell r="C42">
            <v>0</v>
          </cell>
          <cell r="D42">
            <v>0</v>
          </cell>
          <cell r="E42">
            <v>0</v>
          </cell>
          <cell r="F42">
            <v>0</v>
          </cell>
        </row>
        <row r="43">
          <cell r="A43" t="str">
            <v>Ukraine</v>
          </cell>
        </row>
        <row r="44">
          <cell r="A44" t="str">
            <v>United Kingdom</v>
          </cell>
          <cell r="G44">
            <v>3.12</v>
          </cell>
          <cell r="H44">
            <v>6.24</v>
          </cell>
          <cell r="I44">
            <v>9.9153599999999997</v>
          </cell>
          <cell r="J44">
            <v>11.269439999999999</v>
          </cell>
          <cell r="K44">
            <v>14.0556</v>
          </cell>
          <cell r="L44">
            <v>60.855600000000003</v>
          </cell>
          <cell r="M44">
            <v>119.8845024</v>
          </cell>
          <cell r="N44">
            <v>207.99180480000001</v>
          </cell>
          <cell r="O44">
            <v>253.64354781805801</v>
          </cell>
          <cell r="P44">
            <v>224.381917175116</v>
          </cell>
          <cell r="Q44">
            <v>193.675106107158</v>
          </cell>
          <cell r="R44">
            <v>195.61185716822899</v>
          </cell>
          <cell r="S44">
            <v>197.56797573991099</v>
          </cell>
        </row>
        <row r="45">
          <cell r="A45" t="str">
            <v>United States</v>
          </cell>
          <cell r="G45">
            <v>0.46800000000000003</v>
          </cell>
          <cell r="H45">
            <v>1.17</v>
          </cell>
          <cell r="I45">
            <v>9.1639999999999997</v>
          </cell>
          <cell r="J45">
            <v>25.117999999999999</v>
          </cell>
          <cell r="K45">
            <v>49.286000000000001</v>
          </cell>
          <cell r="L45">
            <v>75.567999999999998</v>
          </cell>
          <cell r="M45">
            <v>104.23</v>
          </cell>
          <cell r="N45">
            <v>135.54300000000001</v>
          </cell>
          <cell r="O45">
            <v>169.38499999999999</v>
          </cell>
          <cell r="P45">
            <v>206.12799999999999</v>
          </cell>
          <cell r="Q45">
            <v>245.631</v>
          </cell>
          <cell r="R45">
            <v>288.21199999999999</v>
          </cell>
          <cell r="S45">
            <v>332.15100000000001</v>
          </cell>
        </row>
      </sheetData>
      <sheetData sheetId="16" refreshError="1">
        <row r="5">
          <cell r="A5" t="str">
            <v>Australia</v>
          </cell>
        </row>
        <row r="6">
          <cell r="A6" t="str">
            <v>Austria</v>
          </cell>
          <cell r="B6">
            <v>18.880581379147898</v>
          </cell>
          <cell r="C6">
            <v>38.440250877505001</v>
          </cell>
          <cell r="D6">
            <v>39.581229495281598</v>
          </cell>
          <cell r="E6">
            <v>40.109833559291502</v>
          </cell>
          <cell r="F6">
            <v>40.711070067658603</v>
          </cell>
          <cell r="G6">
            <v>41.639473755108803</v>
          </cell>
          <cell r="H6">
            <v>42.5838102387075</v>
          </cell>
          <cell r="I6">
            <v>43.5309799841123</v>
          </cell>
          <cell r="J6">
            <v>44.709811897274101</v>
          </cell>
          <cell r="K6">
            <v>46.247401285122201</v>
          </cell>
          <cell r="L6">
            <v>47.7916322057062</v>
          </cell>
          <cell r="M6">
            <v>49.264430041048698</v>
          </cell>
          <cell r="N6">
            <v>50.302110197341896</v>
          </cell>
          <cell r="O6">
            <v>50.610234656998301</v>
          </cell>
          <cell r="P6">
            <v>47.325952312307898</v>
          </cell>
          <cell r="Q6">
            <v>43.790600663988002</v>
          </cell>
          <cell r="R6">
            <v>26.879693815625401</v>
          </cell>
          <cell r="S6">
            <v>10.3117927918546</v>
          </cell>
        </row>
        <row r="7">
          <cell r="A7" t="str">
            <v>Belarus</v>
          </cell>
        </row>
        <row r="8">
          <cell r="A8" t="str">
            <v>Belgium</v>
          </cell>
          <cell r="B8">
            <v>35.229999999999997</v>
          </cell>
          <cell r="C8">
            <v>35.229999999999997</v>
          </cell>
          <cell r="D8">
            <v>35.229999999999997</v>
          </cell>
          <cell r="E8">
            <v>35.229999999999997</v>
          </cell>
          <cell r="F8">
            <v>35.229999999999997</v>
          </cell>
          <cell r="G8">
            <v>35.229999999999997</v>
          </cell>
          <cell r="H8">
            <v>43.29</v>
          </cell>
          <cell r="I8">
            <v>51.48</v>
          </cell>
          <cell r="J8">
            <v>59.8</v>
          </cell>
          <cell r="K8">
            <v>68.185000000000002</v>
          </cell>
          <cell r="L8">
            <v>98.604399999999998</v>
          </cell>
          <cell r="M8">
            <v>108.8622</v>
          </cell>
          <cell r="N8">
            <v>122.6121</v>
          </cell>
          <cell r="O8">
            <v>140.089</v>
          </cell>
          <cell r="P8">
            <v>144.4974</v>
          </cell>
          <cell r="Q8">
            <v>158.01779999999999</v>
          </cell>
          <cell r="R8">
            <v>175.57230000000001</v>
          </cell>
          <cell r="S8">
            <v>178.52629999999999</v>
          </cell>
        </row>
        <row r="9">
          <cell r="A9" t="str">
            <v>Bulgaria</v>
          </cell>
        </row>
        <row r="10">
          <cell r="A10" t="str">
            <v>Canada</v>
          </cell>
          <cell r="G10">
            <v>19.377535999999999</v>
          </cell>
          <cell r="H10">
            <v>59.4491163032</v>
          </cell>
          <cell r="I10">
            <v>180.47728714839999</v>
          </cell>
          <cell r="J10">
            <v>266.51375303520001</v>
          </cell>
          <cell r="K10">
            <v>325.14141228</v>
          </cell>
          <cell r="L10">
            <v>404.56440418</v>
          </cell>
          <cell r="M10">
            <v>415.14994212666699</v>
          </cell>
          <cell r="N10">
            <v>403.05724127916699</v>
          </cell>
          <cell r="O10">
            <v>370.96203050000003</v>
          </cell>
          <cell r="P10">
            <v>394.53909379750002</v>
          </cell>
          <cell r="Q10">
            <v>421.07481459500002</v>
          </cell>
          <cell r="R10">
            <v>381.44021633160003</v>
          </cell>
          <cell r="S10">
            <v>280.914937886394</v>
          </cell>
        </row>
        <row r="11">
          <cell r="A11" t="str">
            <v>Croatia</v>
          </cell>
        </row>
        <row r="12">
          <cell r="A12" t="str">
            <v>Czech Republic</v>
          </cell>
          <cell r="H12">
            <v>23.491</v>
          </cell>
          <cell r="I12">
            <v>39.993850000000002</v>
          </cell>
          <cell r="J12">
            <v>26.924299999999999</v>
          </cell>
          <cell r="K12">
            <v>10.42145</v>
          </cell>
          <cell r="L12">
            <v>9.8215000000000003</v>
          </cell>
          <cell r="M12">
            <v>24.4465</v>
          </cell>
          <cell r="N12">
            <v>27.514500000000002</v>
          </cell>
          <cell r="O12">
            <v>24.079249999999998</v>
          </cell>
          <cell r="P12">
            <v>24.823499999999999</v>
          </cell>
          <cell r="Q12">
            <v>33.393749999999997</v>
          </cell>
          <cell r="R12">
            <v>42.055</v>
          </cell>
          <cell r="S12">
            <v>50.765000000000001</v>
          </cell>
        </row>
        <row r="13">
          <cell r="A13" t="str">
            <v>Denmark</v>
          </cell>
          <cell r="J13">
            <v>0.78</v>
          </cell>
          <cell r="K13">
            <v>10.53</v>
          </cell>
          <cell r="L13">
            <v>16.77</v>
          </cell>
          <cell r="M13">
            <v>12.012</v>
          </cell>
          <cell r="N13">
            <v>9.8670000000000009</v>
          </cell>
          <cell r="O13">
            <v>9.6199999999999992</v>
          </cell>
          <cell r="P13">
            <v>8.6449999999999996</v>
          </cell>
          <cell r="Q13">
            <v>13.65</v>
          </cell>
          <cell r="R13">
            <v>16.12</v>
          </cell>
          <cell r="S13">
            <v>10.92</v>
          </cell>
        </row>
        <row r="14">
          <cell r="A14" t="str">
            <v>Estonia</v>
          </cell>
          <cell r="G14">
            <v>4.5499999999999999E-2</v>
          </cell>
          <cell r="H14">
            <v>4.5499999999999999E-2</v>
          </cell>
          <cell r="I14">
            <v>0.27389725999999998</v>
          </cell>
          <cell r="J14">
            <v>0.55296800000000002</v>
          </cell>
          <cell r="K14">
            <v>0.78198120000000004</v>
          </cell>
          <cell r="L14">
            <v>1.0206364999999999</v>
          </cell>
          <cell r="M14">
            <v>1.5362308</v>
          </cell>
          <cell r="N14">
            <v>2.0210541000000002</v>
          </cell>
          <cell r="O14">
            <v>2.2597106999999999</v>
          </cell>
          <cell r="P14">
            <v>2.3855390000000001</v>
          </cell>
          <cell r="Q14">
            <v>2.6241943000000001</v>
          </cell>
          <cell r="R14">
            <v>3.0610333000000001</v>
          </cell>
          <cell r="S14">
            <v>3.164305261</v>
          </cell>
        </row>
        <row r="15">
          <cell r="A15" t="str">
            <v>European Community (15)</v>
          </cell>
          <cell r="B15">
            <v>67.245224833376398</v>
          </cell>
          <cell r="C15">
            <v>88.806941991748104</v>
          </cell>
          <cell r="D15">
            <v>135.94889671162301</v>
          </cell>
          <cell r="E15">
            <v>242.850021717846</v>
          </cell>
          <cell r="F15">
            <v>660.42362424526698</v>
          </cell>
          <cell r="G15">
            <v>2599.88372712515</v>
          </cell>
          <cell r="H15">
            <v>4544.8323690439602</v>
          </cell>
          <cell r="I15">
            <v>5237.1494902471604</v>
          </cell>
          <cell r="J15">
            <v>6179.7277700479899</v>
          </cell>
          <cell r="K15">
            <v>6292.0400494684</v>
          </cell>
          <cell r="L15">
            <v>6808.4518965767602</v>
          </cell>
          <cell r="M15">
            <v>7147.4032895144401</v>
          </cell>
          <cell r="N15">
            <v>7051.0394665510903</v>
          </cell>
          <cell r="O15">
            <v>7418.8441771145099</v>
          </cell>
          <cell r="P15">
            <v>7139.0888539416201</v>
          </cell>
          <cell r="Q15">
            <v>7550.9640400247899</v>
          </cell>
          <cell r="R15">
            <v>7798.2301793155802</v>
          </cell>
          <cell r="S15">
            <v>7569.2833473730498</v>
          </cell>
        </row>
        <row r="16">
          <cell r="A16" t="str">
            <v>Finland</v>
          </cell>
          <cell r="F16">
            <v>0.26</v>
          </cell>
          <cell r="G16">
            <v>2.1339999999999999</v>
          </cell>
          <cell r="H16">
            <v>14.46176</v>
          </cell>
          <cell r="I16">
            <v>54.234000000000002</v>
          </cell>
          <cell r="J16">
            <v>52.034460000000003</v>
          </cell>
          <cell r="K16">
            <v>54.237900000000003</v>
          </cell>
          <cell r="L16">
            <v>73.515000000000001</v>
          </cell>
          <cell r="M16">
            <v>74</v>
          </cell>
          <cell r="N16">
            <v>66.98</v>
          </cell>
          <cell r="O16">
            <v>63.103999999999999</v>
          </cell>
          <cell r="P16">
            <v>60.61</v>
          </cell>
          <cell r="Q16">
            <v>76.89</v>
          </cell>
          <cell r="R16">
            <v>77.48</v>
          </cell>
          <cell r="S16">
            <v>75.319999999999993</v>
          </cell>
        </row>
        <row r="17">
          <cell r="A17" t="str">
            <v>France</v>
          </cell>
          <cell r="F17">
            <v>273.85920767041102</v>
          </cell>
          <cell r="G17">
            <v>1780.26249978078</v>
          </cell>
          <cell r="H17">
            <v>3286.9299284077802</v>
          </cell>
          <cell r="I17">
            <v>3300.80033458662</v>
          </cell>
          <cell r="J17">
            <v>3314.7073474771901</v>
          </cell>
          <cell r="K17">
            <v>3325.2642058719098</v>
          </cell>
          <cell r="L17">
            <v>3335.9726121200101</v>
          </cell>
          <cell r="M17">
            <v>3347.1494989488801</v>
          </cell>
          <cell r="N17">
            <v>3351.2042821825898</v>
          </cell>
          <cell r="O17">
            <v>3376.6841759291001</v>
          </cell>
          <cell r="P17">
            <v>3067.1807135783201</v>
          </cell>
          <cell r="Q17">
            <v>3091.11485696098</v>
          </cell>
          <cell r="R17">
            <v>3385.6436123209101</v>
          </cell>
          <cell r="S17">
            <v>3184.7800849518098</v>
          </cell>
        </row>
        <row r="18">
          <cell r="A18" t="str">
            <v>Germany</v>
          </cell>
          <cell r="D18">
            <v>44.784999999999997</v>
          </cell>
          <cell r="E18">
            <v>132.72999999999999</v>
          </cell>
          <cell r="F18">
            <v>184.92500000000001</v>
          </cell>
          <cell r="G18">
            <v>304.44099999999997</v>
          </cell>
          <cell r="H18">
            <v>318.20600000000002</v>
          </cell>
          <cell r="I18">
            <v>336.17099999999999</v>
          </cell>
          <cell r="J18">
            <v>363.21100000000001</v>
          </cell>
          <cell r="K18">
            <v>396.53629999999998</v>
          </cell>
          <cell r="L18">
            <v>486.03390000000002</v>
          </cell>
          <cell r="M18">
            <v>576.69100000000003</v>
          </cell>
          <cell r="N18">
            <v>648.32100000000003</v>
          </cell>
          <cell r="O18">
            <v>654.601</v>
          </cell>
          <cell r="P18">
            <v>605.90120000000002</v>
          </cell>
          <cell r="Q18">
            <v>616.01170000000002</v>
          </cell>
          <cell r="R18">
            <v>610.76679999999999</v>
          </cell>
          <cell r="S18">
            <v>549.02819999999997</v>
          </cell>
        </row>
        <row r="19">
          <cell r="A19" t="str">
            <v>Greece</v>
          </cell>
          <cell r="G19">
            <v>0.10355378508746001</v>
          </cell>
          <cell r="H19">
            <v>0.133045072407419</v>
          </cell>
          <cell r="I19">
            <v>0.15887542321319001</v>
          </cell>
          <cell r="J19">
            <v>0.222468749130421</v>
          </cell>
          <cell r="K19">
            <v>0.232682485359929</v>
          </cell>
          <cell r="L19">
            <v>0.26540129857400802</v>
          </cell>
          <cell r="M19">
            <v>0.34568923271613899</v>
          </cell>
          <cell r="N19">
            <v>0.27409440903225601</v>
          </cell>
          <cell r="O19">
            <v>0.32936717319444597</v>
          </cell>
          <cell r="P19">
            <v>0.45497418164130099</v>
          </cell>
          <cell r="Q19">
            <v>0.31826817271969499</v>
          </cell>
          <cell r="R19">
            <v>0.33507436112550498</v>
          </cell>
          <cell r="S19">
            <v>0.51619942570250299</v>
          </cell>
        </row>
        <row r="20">
          <cell r="A20" t="str">
            <v>Hungary</v>
          </cell>
          <cell r="K20">
            <v>0.55900000000000005</v>
          </cell>
          <cell r="L20">
            <v>4.2426599999999999</v>
          </cell>
          <cell r="M20">
            <v>5.6840200000000003</v>
          </cell>
          <cell r="N20">
            <v>7.4480599999999999</v>
          </cell>
          <cell r="O20">
            <v>7.4168500000000002</v>
          </cell>
          <cell r="P20">
            <v>8.1862499999999994</v>
          </cell>
          <cell r="Q20">
            <v>6.5473800000000004</v>
          </cell>
          <cell r="R20">
            <v>5.5498399999999997</v>
          </cell>
          <cell r="S20">
            <v>9.2234170399999993</v>
          </cell>
        </row>
        <row r="21">
          <cell r="A21" t="str">
            <v>Iceland</v>
          </cell>
          <cell r="N21">
            <v>0.37406446999999998</v>
          </cell>
          <cell r="O21">
            <v>0.52837661499999999</v>
          </cell>
          <cell r="P21">
            <v>1.3711594975000001</v>
          </cell>
          <cell r="Q21">
            <v>0.99734828374999995</v>
          </cell>
          <cell r="R21">
            <v>0.90531628687499999</v>
          </cell>
          <cell r="S21">
            <v>0.87252609843749995</v>
          </cell>
        </row>
        <row r="22">
          <cell r="A22" t="str">
            <v>Ireland</v>
          </cell>
          <cell r="B22">
            <v>6.4615942051470298E-3</v>
          </cell>
          <cell r="C22">
            <v>0.64754541421960699</v>
          </cell>
          <cell r="D22">
            <v>0.72080008938168605</v>
          </cell>
          <cell r="E22">
            <v>1.7823110594118201</v>
          </cell>
          <cell r="F22">
            <v>7.1014793675184196</v>
          </cell>
          <cell r="G22">
            <v>24.9173286779275</v>
          </cell>
          <cell r="H22">
            <v>45.0678821521484</v>
          </cell>
          <cell r="I22">
            <v>76.068690554023107</v>
          </cell>
          <cell r="J22">
            <v>98.8578380221157</v>
          </cell>
          <cell r="K22">
            <v>74.403843894062604</v>
          </cell>
          <cell r="L22">
            <v>82.712723104576597</v>
          </cell>
          <cell r="M22">
            <v>100.476062533743</v>
          </cell>
          <cell r="N22">
            <v>94.854600092408702</v>
          </cell>
          <cell r="O22">
            <v>102.08605586913301</v>
          </cell>
          <cell r="P22">
            <v>95.650716230246601</v>
          </cell>
          <cell r="Q22">
            <v>101.009224530374</v>
          </cell>
          <cell r="R22">
            <v>103.305006812757</v>
          </cell>
          <cell r="S22">
            <v>90.236999279331997</v>
          </cell>
        </row>
        <row r="23">
          <cell r="A23" t="str">
            <v>Italy</v>
          </cell>
          <cell r="K23">
            <v>80.626000000000005</v>
          </cell>
          <cell r="L23">
            <v>108.368325</v>
          </cell>
          <cell r="M23">
            <v>137.62157500000001</v>
          </cell>
          <cell r="N23">
            <v>123.7132</v>
          </cell>
          <cell r="O23">
            <v>186.2081</v>
          </cell>
          <cell r="P23">
            <v>215.2072</v>
          </cell>
          <cell r="Q23">
            <v>240.15940000000001</v>
          </cell>
          <cell r="R23">
            <v>237.26429999999999</v>
          </cell>
          <cell r="S23">
            <v>307.73079999999999</v>
          </cell>
        </row>
        <row r="24">
          <cell r="A24" t="str">
            <v>Japan</v>
          </cell>
          <cell r="G24">
            <v>1365</v>
          </cell>
          <cell r="H24">
            <v>2083.25</v>
          </cell>
          <cell r="I24">
            <v>2647.5149999999999</v>
          </cell>
          <cell r="J24">
            <v>2861.69</v>
          </cell>
          <cell r="K24">
            <v>2810.34</v>
          </cell>
          <cell r="L24">
            <v>2834.3510000000001</v>
          </cell>
          <cell r="M24">
            <v>2683.5619999999999</v>
          </cell>
          <cell r="N24">
            <v>2683.2130000000002</v>
          </cell>
          <cell r="O24">
            <v>2587.2130000000002</v>
          </cell>
          <cell r="P24">
            <v>2149.5419999999999</v>
          </cell>
          <cell r="Q24">
            <v>1571.8879999999999</v>
          </cell>
          <cell r="R24">
            <v>1056.971</v>
          </cell>
          <cell r="S24">
            <v>849.7527</v>
          </cell>
        </row>
        <row r="25">
          <cell r="A25" t="str">
            <v>Latvia</v>
          </cell>
          <cell r="J25">
            <v>0.31208786570000002</v>
          </cell>
          <cell r="K25">
            <v>0.95407015470000001</v>
          </cell>
          <cell r="L25">
            <v>1.2939221984</v>
          </cell>
          <cell r="M25">
            <v>1.4739060011</v>
          </cell>
          <cell r="N25">
            <v>1.5224964183</v>
          </cell>
          <cell r="O25">
            <v>1.5662077729999999</v>
          </cell>
          <cell r="P25">
            <v>1.7958382129999999</v>
          </cell>
          <cell r="Q25">
            <v>2.0704910980000002</v>
          </cell>
          <cell r="R25">
            <v>2.2703880550000002</v>
          </cell>
          <cell r="S25">
            <v>2.7606121529999998</v>
          </cell>
        </row>
        <row r="26">
          <cell r="A26" t="str">
            <v>Liechtenstein</v>
          </cell>
          <cell r="I26">
            <v>5.8386503584985303E-2</v>
          </cell>
          <cell r="J26">
            <v>0.113117272574313</v>
          </cell>
          <cell r="K26">
            <v>0.10330533601227899</v>
          </cell>
          <cell r="L26">
            <v>0.102694937591899</v>
          </cell>
          <cell r="M26">
            <v>0.12720567148760301</v>
          </cell>
          <cell r="N26">
            <v>0.10180290504640099</v>
          </cell>
          <cell r="O26">
            <v>5.2185408128624003E-2</v>
          </cell>
          <cell r="P26">
            <v>6.3382121751321005E-2</v>
          </cell>
          <cell r="Q26">
            <v>8.4282558405285493E-2</v>
          </cell>
          <cell r="R26">
            <v>9.1599014935530396E-2</v>
          </cell>
          <cell r="S26">
            <v>9.7008832150777893E-2</v>
          </cell>
        </row>
        <row r="27">
          <cell r="A27" t="str">
            <v>Lithuania</v>
          </cell>
        </row>
        <row r="28">
          <cell r="A28" t="str">
            <v>Luxembourg</v>
          </cell>
          <cell r="B28">
            <v>9.1400000000000006E-3</v>
          </cell>
          <cell r="C28">
            <v>9.1400000000000006E-3</v>
          </cell>
          <cell r="D28">
            <v>9.1400000000000006E-3</v>
          </cell>
          <cell r="E28">
            <v>9.1400000000000006E-3</v>
          </cell>
          <cell r="F28">
            <v>9.1400000000000006E-3</v>
          </cell>
          <cell r="G28">
            <v>9.1400000000000006E-3</v>
          </cell>
          <cell r="H28">
            <v>0.57545439999411996</v>
          </cell>
          <cell r="I28">
            <v>1.1417687999981101</v>
          </cell>
          <cell r="J28">
            <v>1.70808320000211</v>
          </cell>
          <cell r="K28">
            <v>2.2743976000060999</v>
          </cell>
          <cell r="L28">
            <v>2.8407119999999999</v>
          </cell>
          <cell r="M28">
            <v>3.0300927999991401</v>
          </cell>
          <cell r="N28">
            <v>3.2194735999997302</v>
          </cell>
          <cell r="O28">
            <v>3.40885440000033</v>
          </cell>
          <cell r="P28">
            <v>3.5982352000009201</v>
          </cell>
          <cell r="Q28">
            <v>3.7876159999999999</v>
          </cell>
          <cell r="R28">
            <v>3.7876159999999999</v>
          </cell>
          <cell r="S28">
            <v>3.7876159999999999</v>
          </cell>
        </row>
        <row r="29">
          <cell r="A29" t="str">
            <v>Monaco</v>
          </cell>
        </row>
        <row r="30">
          <cell r="A30" t="str">
            <v>Netherlands</v>
          </cell>
        </row>
        <row r="31">
          <cell r="A31" t="str">
            <v>New Zealand</v>
          </cell>
          <cell r="G31">
            <v>0.48749999999999999</v>
          </cell>
          <cell r="H31">
            <v>4.0625</v>
          </cell>
          <cell r="I31">
            <v>7.9234999999999998</v>
          </cell>
          <cell r="J31">
            <v>14.638</v>
          </cell>
          <cell r="K31">
            <v>27.114750000000001</v>
          </cell>
          <cell r="L31">
            <v>32.506500000000003</v>
          </cell>
          <cell r="M31">
            <v>49.634</v>
          </cell>
          <cell r="N31">
            <v>64.298000000000002</v>
          </cell>
          <cell r="O31">
            <v>65.861249999999998</v>
          </cell>
          <cell r="P31">
            <v>67.177499999999995</v>
          </cell>
          <cell r="Q31">
            <v>70.355999999999995</v>
          </cell>
          <cell r="R31">
            <v>70.229249999999993</v>
          </cell>
          <cell r="S31">
            <v>75.565749999999994</v>
          </cell>
        </row>
        <row r="32">
          <cell r="A32" t="str">
            <v>Norway</v>
          </cell>
          <cell r="I32">
            <v>5.0736371400000001E-2</v>
          </cell>
          <cell r="J32">
            <v>0.1564447222</v>
          </cell>
          <cell r="K32">
            <v>0.14478380020000001</v>
          </cell>
        </row>
        <row r="33">
          <cell r="A33" t="str">
            <v>Poland</v>
          </cell>
          <cell r="G33">
            <v>5.2</v>
          </cell>
          <cell r="H33">
            <v>15.925000000000001</v>
          </cell>
          <cell r="I33">
            <v>75.075000000000003</v>
          </cell>
          <cell r="J33">
            <v>114.075</v>
          </cell>
          <cell r="K33">
            <v>109.08625000000001</v>
          </cell>
          <cell r="L33">
            <v>97.922499999999999</v>
          </cell>
          <cell r="M33">
            <v>89.131249999999994</v>
          </cell>
          <cell r="N33">
            <v>144.28700000000001</v>
          </cell>
          <cell r="O33">
            <v>177.67359999999999</v>
          </cell>
          <cell r="P33">
            <v>81.776499999999999</v>
          </cell>
          <cell r="Q33">
            <v>348.77699999999999</v>
          </cell>
          <cell r="R33">
            <v>346.10550000000001</v>
          </cell>
          <cell r="S33">
            <v>345.5127</v>
          </cell>
        </row>
        <row r="34">
          <cell r="A34" t="str">
            <v>Portugal</v>
          </cell>
          <cell r="G34">
            <v>4.725636916</v>
          </cell>
          <cell r="H34">
            <v>4.8600916195000003</v>
          </cell>
          <cell r="I34">
            <v>5.1041958955000002</v>
          </cell>
          <cell r="J34">
            <v>5.2811456425000003</v>
          </cell>
          <cell r="K34">
            <v>5.4378258485000002</v>
          </cell>
          <cell r="L34">
            <v>4.8759806425000001</v>
          </cell>
          <cell r="M34">
            <v>4.2798266040000001</v>
          </cell>
          <cell r="N34">
            <v>4.2862814150000004</v>
          </cell>
          <cell r="O34">
            <v>3.9375172665</v>
          </cell>
          <cell r="P34">
            <v>3.4398939579999999</v>
          </cell>
          <cell r="Q34">
            <v>2.4252110629999999</v>
          </cell>
          <cell r="R34">
            <v>1.3622677000000001</v>
          </cell>
          <cell r="S34">
            <v>1.171266999</v>
          </cell>
        </row>
        <row r="35">
          <cell r="A35" t="str">
            <v>Romania</v>
          </cell>
        </row>
        <row r="36">
          <cell r="A36" t="str">
            <v>Russian Federation</v>
          </cell>
          <cell r="M36">
            <v>1.6379999999999999</v>
          </cell>
          <cell r="N36">
            <v>4.5926859999999996</v>
          </cell>
          <cell r="O36">
            <v>7.1973859999999998</v>
          </cell>
          <cell r="P36">
            <v>13.777609999999999</v>
          </cell>
          <cell r="Q36">
            <v>24.435516</v>
          </cell>
          <cell r="R36">
            <v>33.571733999999999</v>
          </cell>
          <cell r="S36">
            <v>51.054248000000001</v>
          </cell>
        </row>
        <row r="37">
          <cell r="A37" t="str">
            <v>Slovak Republic</v>
          </cell>
        </row>
        <row r="38">
          <cell r="A38" t="str">
            <v>Slovenia</v>
          </cell>
        </row>
        <row r="39">
          <cell r="A39" t="str">
            <v>Spain</v>
          </cell>
          <cell r="G39">
            <v>2.1059999999999999</v>
          </cell>
          <cell r="H39">
            <v>4.3680000000000003</v>
          </cell>
          <cell r="I39">
            <v>4.6280000000000001</v>
          </cell>
          <cell r="J39">
            <v>121.771</v>
          </cell>
          <cell r="K39">
            <v>265.45999999999998</v>
          </cell>
          <cell r="L39">
            <v>299.09100000000001</v>
          </cell>
          <cell r="M39">
            <v>286.286</v>
          </cell>
          <cell r="N39">
            <v>207.89599999999999</v>
          </cell>
          <cell r="O39">
            <v>162.1516</v>
          </cell>
          <cell r="P39">
            <v>180.3724</v>
          </cell>
          <cell r="Q39">
            <v>158.44204999999999</v>
          </cell>
          <cell r="R39">
            <v>128.28595000000001</v>
          </cell>
          <cell r="S39">
            <v>123.2998</v>
          </cell>
        </row>
        <row r="40">
          <cell r="A40" t="str">
            <v>Sweden</v>
          </cell>
          <cell r="B40">
            <v>1.3</v>
          </cell>
          <cell r="C40">
            <v>2.6</v>
          </cell>
          <cell r="D40">
            <v>2.6</v>
          </cell>
          <cell r="E40">
            <v>2.8616693299999998</v>
          </cell>
          <cell r="F40">
            <v>3.1383645800000002</v>
          </cell>
          <cell r="G40">
            <v>6.6605304800000003</v>
          </cell>
          <cell r="H40">
            <v>8.3183520675999993</v>
          </cell>
          <cell r="I40">
            <v>7.0865278272000003</v>
          </cell>
          <cell r="J40">
            <v>13.7837357324</v>
          </cell>
          <cell r="K40">
            <v>20.5438984002</v>
          </cell>
          <cell r="L40">
            <v>21.902347941999999</v>
          </cell>
          <cell r="M40">
            <v>22.605308283199999</v>
          </cell>
          <cell r="N40">
            <v>22.9765868922</v>
          </cell>
          <cell r="O40">
            <v>23.806744433399999</v>
          </cell>
          <cell r="P40">
            <v>29.673287817399999</v>
          </cell>
          <cell r="Q40">
            <v>29.064664531999998</v>
          </cell>
          <cell r="R40">
            <v>23.910484781800001</v>
          </cell>
          <cell r="S40">
            <v>25.3868630423</v>
          </cell>
        </row>
        <row r="41">
          <cell r="A41" t="str">
            <v>Switzerland</v>
          </cell>
          <cell r="I41">
            <v>13.2599999987</v>
          </cell>
          <cell r="J41">
            <v>25.805080002650602</v>
          </cell>
          <cell r="K41">
            <v>25.075519995817899</v>
          </cell>
          <cell r="L41">
            <v>24.157979994820799</v>
          </cell>
          <cell r="M41">
            <v>27.723180002807801</v>
          </cell>
          <cell r="N41">
            <v>24.8810231994891</v>
          </cell>
          <cell r="O41">
            <v>15.336010005091399</v>
          </cell>
          <cell r="P41">
            <v>16.4720900009826</v>
          </cell>
          <cell r="Q41">
            <v>21.6653185066852</v>
          </cell>
          <cell r="R41">
            <v>23.0255460155592</v>
          </cell>
          <cell r="S41">
            <v>20.019832003379801</v>
          </cell>
        </row>
        <row r="42">
          <cell r="A42" t="str">
            <v>Turkey</v>
          </cell>
          <cell r="B42">
            <v>0</v>
          </cell>
          <cell r="C42">
            <v>0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A43" t="str">
            <v>Ukraine</v>
          </cell>
        </row>
        <row r="44">
          <cell r="A44" t="str">
            <v>United Kingdom</v>
          </cell>
          <cell r="B44">
            <v>11.8190418600234</v>
          </cell>
          <cell r="C44">
            <v>11.8800057000234</v>
          </cell>
          <cell r="D44">
            <v>13.0227271269593</v>
          </cell>
          <cell r="E44">
            <v>30.1270677691423</v>
          </cell>
          <cell r="F44">
            <v>115.648287171023</v>
          </cell>
          <cell r="G44">
            <v>400.719005661072</v>
          </cell>
          <cell r="H44">
            <v>781.80241619624201</v>
          </cell>
          <cell r="I44">
            <v>1362.7137938127401</v>
          </cell>
          <cell r="J44">
            <v>2108.99092663397</v>
          </cell>
          <cell r="K44">
            <v>1948.3636605942199</v>
          </cell>
          <cell r="L44">
            <v>2236.2594941918001</v>
          </cell>
          <cell r="M44">
            <v>2431.50766401383</v>
          </cell>
          <cell r="N44">
            <v>2351.42539933543</v>
          </cell>
          <cell r="O44">
            <v>2649.2904086376402</v>
          </cell>
          <cell r="P44">
            <v>2684.6910128990899</v>
          </cell>
          <cell r="Q44">
            <v>3024.8728929589001</v>
          </cell>
          <cell r="R44">
            <v>3014.2073532651998</v>
          </cell>
          <cell r="S44">
            <v>3014.4303508774501</v>
          </cell>
        </row>
        <row r="45">
          <cell r="A45" t="str">
            <v>United States</v>
          </cell>
          <cell r="G45">
            <v>7507.5</v>
          </cell>
          <cell r="H45">
            <v>8258.25</v>
          </cell>
          <cell r="I45">
            <v>8767.8889999999992</v>
          </cell>
          <cell r="J45">
            <v>7978.893</v>
          </cell>
          <cell r="K45">
            <v>8163.74</v>
          </cell>
          <cell r="L45">
            <v>8352.76</v>
          </cell>
          <cell r="M45">
            <v>7464.1189999999997</v>
          </cell>
          <cell r="N45">
            <v>6536.348</v>
          </cell>
          <cell r="O45">
            <v>5568.1989999999996</v>
          </cell>
          <cell r="P45">
            <v>4558.4369999999999</v>
          </cell>
          <cell r="Q45">
            <v>3505.8009999999999</v>
          </cell>
          <cell r="R45">
            <v>3603.223</v>
          </cell>
          <cell r="S45">
            <v>3702.8809999999999</v>
          </cell>
        </row>
      </sheetData>
      <sheetData sheetId="17" refreshError="1">
        <row r="5">
          <cell r="A5" t="str">
            <v>Australia</v>
          </cell>
          <cell r="G5">
            <v>7.8220763612533002</v>
          </cell>
          <cell r="H5">
            <v>23.466229083759899</v>
          </cell>
          <cell r="I5">
            <v>39.110381806266503</v>
          </cell>
          <cell r="J5">
            <v>54.7545345287731</v>
          </cell>
          <cell r="K5">
            <v>70.398687251279696</v>
          </cell>
          <cell r="L5">
            <v>86.0428399737863</v>
          </cell>
          <cell r="M5">
            <v>94.725185425686504</v>
          </cell>
          <cell r="N5">
            <v>96.461492286849804</v>
          </cell>
          <cell r="O5">
            <v>98.229625546690301</v>
          </cell>
          <cell r="P5">
            <v>99.129897063920595</v>
          </cell>
          <cell r="Q5">
            <v>100.030168581151</v>
          </cell>
          <cell r="R5">
            <v>102.78881479255401</v>
          </cell>
          <cell r="S5">
            <v>109.218413033129</v>
          </cell>
        </row>
        <row r="6">
          <cell r="A6" t="str">
            <v>Austria</v>
          </cell>
          <cell r="B6">
            <v>0.46395779980269602</v>
          </cell>
          <cell r="C6">
            <v>0.94460302163617704</v>
          </cell>
          <cell r="D6">
            <v>0.97264060789981899</v>
          </cell>
          <cell r="E6">
            <v>0.98563014321019005</v>
          </cell>
          <cell r="F6">
            <v>1.00040449586286</v>
          </cell>
          <cell r="G6">
            <v>1.02321841898887</v>
          </cell>
          <cell r="H6">
            <v>1.0464238631648499</v>
          </cell>
          <cell r="I6">
            <v>1.0696989298745501</v>
          </cell>
          <cell r="J6">
            <v>1.09866669573857</v>
          </cell>
          <cell r="K6">
            <v>1.13645030923333</v>
          </cell>
          <cell r="L6">
            <v>1.1743971269670599</v>
          </cell>
          <cell r="M6">
            <v>1.1987416183446</v>
          </cell>
          <cell r="N6">
            <v>1.50462962962963</v>
          </cell>
          <cell r="O6">
            <v>1.8127877471071201</v>
          </cell>
          <cell r="P6">
            <v>1.8431759795309499</v>
          </cell>
          <cell r="Q6">
            <v>1.8931554597581901</v>
          </cell>
          <cell r="R6">
            <v>1.9523715559688899</v>
          </cell>
          <cell r="S6">
            <v>2.01518267339942</v>
          </cell>
        </row>
        <row r="7">
          <cell r="A7" t="str">
            <v>Belarus</v>
          </cell>
        </row>
        <row r="8">
          <cell r="A8" t="str">
            <v>Belgium</v>
          </cell>
          <cell r="F8">
            <v>0</v>
          </cell>
        </row>
        <row r="9">
          <cell r="A9" t="str">
            <v>Bulgaria</v>
          </cell>
        </row>
        <row r="10">
          <cell r="A10" t="str">
            <v>Canada</v>
          </cell>
          <cell r="H10">
            <v>0.31469000000000003</v>
          </cell>
          <cell r="I10">
            <v>0.91241000000000005</v>
          </cell>
          <cell r="J10">
            <v>1.9757928</v>
          </cell>
          <cell r="K10">
            <v>4.1171727999999996</v>
          </cell>
          <cell r="L10">
            <v>5.0136827000000004</v>
          </cell>
          <cell r="M10">
            <v>4.5491653999999997</v>
          </cell>
          <cell r="N10">
            <v>4.5491653999999997</v>
          </cell>
          <cell r="O10">
            <v>4.5491653999999997</v>
          </cell>
          <cell r="P10">
            <v>3.4819327000000002</v>
          </cell>
          <cell r="Q10">
            <v>2.2522389999999999</v>
          </cell>
          <cell r="R10">
            <v>1.8160890000000001</v>
          </cell>
          <cell r="S10">
            <v>1.5424</v>
          </cell>
        </row>
        <row r="11">
          <cell r="A11" t="str">
            <v>Croatia</v>
          </cell>
        </row>
        <row r="12">
          <cell r="A12" t="str">
            <v>Czech Republic</v>
          </cell>
          <cell r="P12">
            <v>1.6205000000000001</v>
          </cell>
          <cell r="Q12">
            <v>2.758</v>
          </cell>
          <cell r="R12">
            <v>3.4451499999999999</v>
          </cell>
          <cell r="S12">
            <v>5.86965</v>
          </cell>
        </row>
        <row r="13">
          <cell r="A13" t="str">
            <v>Denmark</v>
          </cell>
        </row>
        <row r="14">
          <cell r="A14" t="str">
            <v>Estonia</v>
          </cell>
        </row>
        <row r="15">
          <cell r="A15" t="str">
            <v>European Community (15)</v>
          </cell>
          <cell r="B15">
            <v>0.46395779980269602</v>
          </cell>
          <cell r="C15">
            <v>0.94460302163617604</v>
          </cell>
          <cell r="D15">
            <v>0.97264060789981899</v>
          </cell>
          <cell r="E15">
            <v>7.4856301432101899</v>
          </cell>
          <cell r="F15">
            <v>18.615248149261401</v>
          </cell>
          <cell r="G15">
            <v>31.144177370771001</v>
          </cell>
          <cell r="H15">
            <v>52.552539161548403</v>
          </cell>
          <cell r="I15">
            <v>53.069698929874598</v>
          </cell>
          <cell r="J15">
            <v>51.9770716954215</v>
          </cell>
          <cell r="K15">
            <v>83.007383530666502</v>
          </cell>
          <cell r="L15">
            <v>135.896092015384</v>
          </cell>
          <cell r="M15">
            <v>181.032074951678</v>
          </cell>
          <cell r="N15">
            <v>207.06712962962999</v>
          </cell>
          <cell r="O15">
            <v>242.414350247107</v>
          </cell>
          <cell r="P15">
            <v>277.483800979531</v>
          </cell>
          <cell r="Q15">
            <v>312.57284295975802</v>
          </cell>
          <cell r="R15">
            <v>347.67112155596902</v>
          </cell>
          <cell r="S15">
            <v>382.77299517339901</v>
          </cell>
        </row>
        <row r="16">
          <cell r="A16" t="str">
            <v>Finland</v>
          </cell>
        </row>
        <row r="17">
          <cell r="A17" t="str">
            <v>France</v>
          </cell>
          <cell r="E17">
            <v>6.5</v>
          </cell>
          <cell r="F17">
            <v>17.614843653398601</v>
          </cell>
          <cell r="G17">
            <v>30.1209589517821</v>
          </cell>
          <cell r="H17">
            <v>51.506115298383598</v>
          </cell>
          <cell r="I17">
            <v>52</v>
          </cell>
          <cell r="J17">
            <v>50.8784049996829</v>
          </cell>
          <cell r="K17">
            <v>81.870933221433205</v>
          </cell>
          <cell r="L17">
            <v>131.74252822175001</v>
          </cell>
          <cell r="M17">
            <v>173.875</v>
          </cell>
          <cell r="N17">
            <v>196.625</v>
          </cell>
          <cell r="O17">
            <v>219.375</v>
          </cell>
          <cell r="P17">
            <v>242.125</v>
          </cell>
          <cell r="Q17">
            <v>264.875</v>
          </cell>
          <cell r="R17">
            <v>287.625</v>
          </cell>
          <cell r="S17">
            <v>310.375</v>
          </cell>
        </row>
        <row r="18">
          <cell r="A18" t="str">
            <v>Germany</v>
          </cell>
        </row>
        <row r="19">
          <cell r="A19" t="str">
            <v>Greece</v>
          </cell>
        </row>
        <row r="20">
          <cell r="A20" t="str">
            <v>Hungary</v>
          </cell>
          <cell r="M20">
            <v>3.9220999999999999</v>
          </cell>
          <cell r="N20">
            <v>3.9220999999999999</v>
          </cell>
        </row>
        <row r="21">
          <cell r="A21" t="str">
            <v>Iceland</v>
          </cell>
        </row>
        <row r="22">
          <cell r="A22" t="str">
            <v>Ireland</v>
          </cell>
        </row>
        <row r="23">
          <cell r="A23" t="str">
            <v>Italy</v>
          </cell>
        </row>
        <row r="24">
          <cell r="A24" t="str">
            <v>Japan</v>
          </cell>
        </row>
        <row r="25">
          <cell r="A25" t="str">
            <v>Latvia</v>
          </cell>
        </row>
        <row r="26">
          <cell r="A26" t="str">
            <v>Liechtenstein</v>
          </cell>
        </row>
        <row r="27">
          <cell r="A27" t="str">
            <v>Lithuania</v>
          </cell>
        </row>
        <row r="28">
          <cell r="A28" t="str">
            <v>Luxembourg</v>
          </cell>
        </row>
        <row r="29">
          <cell r="A29" t="str">
            <v>Monaco</v>
          </cell>
        </row>
        <row r="30">
          <cell r="A30" t="str">
            <v>Netherlands</v>
          </cell>
        </row>
        <row r="31">
          <cell r="A31" t="str">
            <v>New Zealand</v>
          </cell>
        </row>
        <row r="32">
          <cell r="A32" t="str">
            <v>Norway</v>
          </cell>
          <cell r="I32">
            <v>2.62343952E-2</v>
          </cell>
          <cell r="J32">
            <v>8.1189845100000005E-2</v>
          </cell>
          <cell r="K32">
            <v>7.52625549E-2</v>
          </cell>
        </row>
        <row r="33">
          <cell r="A33" t="str">
            <v>Poland</v>
          </cell>
        </row>
        <row r="34">
          <cell r="A34" t="str">
            <v>Portugal</v>
          </cell>
        </row>
        <row r="35">
          <cell r="A35" t="str">
            <v>Romania</v>
          </cell>
          <cell r="R35">
            <v>14.812745</v>
          </cell>
        </row>
        <row r="36">
          <cell r="A36" t="str">
            <v>Russian Federation</v>
          </cell>
        </row>
        <row r="37">
          <cell r="A37" t="str">
            <v>Slovak Republic</v>
          </cell>
        </row>
        <row r="38">
          <cell r="A38" t="str">
            <v>Slovenia</v>
          </cell>
        </row>
        <row r="39">
          <cell r="A39" t="str">
            <v>Spain</v>
          </cell>
        </row>
        <row r="40">
          <cell r="A40" t="str">
            <v>Sweden</v>
          </cell>
        </row>
        <row r="41">
          <cell r="A41" t="str">
            <v>Switzerland</v>
          </cell>
          <cell r="K41">
            <v>0.13</v>
          </cell>
          <cell r="L41">
            <v>0.13</v>
          </cell>
        </row>
        <row r="42">
          <cell r="A42" t="str">
            <v>Turkey</v>
          </cell>
          <cell r="B42">
            <v>0</v>
          </cell>
          <cell r="C42">
            <v>0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A43" t="str">
            <v>Ukraine</v>
          </cell>
        </row>
        <row r="44">
          <cell r="A44" t="str">
            <v>United Kingdom</v>
          </cell>
          <cell r="L44">
            <v>2.9791666666666599</v>
          </cell>
          <cell r="M44">
            <v>5.9583333333333304</v>
          </cell>
          <cell r="N44">
            <v>8.9374999999999893</v>
          </cell>
          <cell r="O44">
            <v>21.2265625</v>
          </cell>
          <cell r="P44">
            <v>33.515625</v>
          </cell>
          <cell r="Q44">
            <v>45.8046875</v>
          </cell>
          <cell r="R44">
            <v>58.09375</v>
          </cell>
          <cell r="S44">
            <v>70.3828125</v>
          </cell>
        </row>
        <row r="45">
          <cell r="A45" t="str">
            <v>United States</v>
          </cell>
        </row>
      </sheetData>
      <sheetData sheetId="18" refreshError="1"/>
      <sheetData sheetId="19" refreshError="1"/>
      <sheetData sheetId="20" refreshError="1"/>
      <sheetData sheetId="21" refreshError="1"/>
      <sheetData sheetId="22" refreshError="1">
        <row r="8">
          <cell r="B8" t="str">
            <v>Afghanistan</v>
          </cell>
          <cell r="C8">
            <v>220</v>
          </cell>
          <cell r="D8" t="str">
            <v>None</v>
          </cell>
          <cell r="E8">
            <v>61.932048324893223</v>
          </cell>
          <cell r="F8">
            <v>107.33059232358595</v>
          </cell>
          <cell r="G8">
            <v>53.068064065316442</v>
          </cell>
          <cell r="H8">
            <v>4.3731772690809922</v>
          </cell>
          <cell r="I8">
            <v>6.516218050311152</v>
          </cell>
          <cell r="J8">
            <v>233.22010003318775</v>
          </cell>
        </row>
        <row r="9">
          <cell r="B9" t="str">
            <v>Albania</v>
          </cell>
          <cell r="C9">
            <v>40.299999999999997</v>
          </cell>
          <cell r="D9" t="str">
            <v>None</v>
          </cell>
          <cell r="E9">
            <v>11.344825215878167</v>
          </cell>
          <cell r="F9">
            <v>19.66101304836597</v>
          </cell>
          <cell r="G9">
            <v>9.7211044628738748</v>
          </cell>
          <cell r="H9">
            <v>0.8010865633816544</v>
          </cell>
          <cell r="I9">
            <v>1.1936526701251791</v>
          </cell>
          <cell r="J9">
            <v>42.721681960624849</v>
          </cell>
        </row>
        <row r="10">
          <cell r="B10" t="str">
            <v>Algeria</v>
          </cell>
          <cell r="C10">
            <v>3570.2</v>
          </cell>
          <cell r="D10" t="str">
            <v>None</v>
          </cell>
          <cell r="E10">
            <v>1005.0445405887898</v>
          </cell>
          <cell r="F10">
            <v>1741.7803668803024</v>
          </cell>
          <cell r="G10">
            <v>861.1981923908761</v>
          </cell>
          <cell r="H10">
            <v>70.968715845786178</v>
          </cell>
          <cell r="I10">
            <v>105.74637128736761</v>
          </cell>
          <cell r="J10">
            <v>3784.7381869931223</v>
          </cell>
        </row>
        <row r="11">
          <cell r="B11" t="str">
            <v>Angola</v>
          </cell>
          <cell r="C11">
            <v>115.9</v>
          </cell>
          <cell r="D11" t="str">
            <v>None</v>
          </cell>
          <cell r="E11">
            <v>32.626929094796019</v>
          </cell>
          <cell r="F11">
            <v>56.543707501380055</v>
          </cell>
          <cell r="G11">
            <v>27.957221023500797</v>
          </cell>
          <cell r="H11">
            <v>2.3038692976658504</v>
          </cell>
          <cell r="I11">
            <v>3.4328621455957391</v>
          </cell>
          <cell r="J11">
            <v>122.86458906293846</v>
          </cell>
        </row>
        <row r="12">
          <cell r="B12" t="str">
            <v>Antigua and Barbuda</v>
          </cell>
          <cell r="C12">
            <v>428</v>
          </cell>
          <cell r="D12" t="str">
            <v>None</v>
          </cell>
          <cell r="E12">
            <v>120.48598492297408</v>
          </cell>
          <cell r="F12">
            <v>208.80678870224904</v>
          </cell>
          <cell r="G12">
            <v>103.2415064543429</v>
          </cell>
          <cell r="H12">
            <v>8.5078175962121119</v>
          </cell>
          <cell r="I12">
            <v>12.677006025150787</v>
          </cell>
          <cell r="J12">
            <v>453.71910370092888</v>
          </cell>
        </row>
        <row r="13">
          <cell r="B13" t="str">
            <v>Argentina</v>
          </cell>
          <cell r="C13">
            <v>3463.4</v>
          </cell>
          <cell r="D13" t="str">
            <v>None</v>
          </cell>
          <cell r="E13">
            <v>974.97934622015998</v>
          </cell>
          <cell r="F13">
            <v>1689.6762429704891</v>
          </cell>
          <cell r="G13">
            <v>835.43605947189531</v>
          </cell>
          <cell r="H13">
            <v>68.84573706243232</v>
          </cell>
          <cell r="I13">
            <v>102.58304361567112</v>
          </cell>
          <cell r="J13">
            <v>3671.5204293406482</v>
          </cell>
        </row>
        <row r="14">
          <cell r="B14" t="str">
            <v>Armenia</v>
          </cell>
          <cell r="C14">
            <v>2384.5</v>
          </cell>
          <cell r="D14" t="str">
            <v>None</v>
          </cell>
          <cell r="E14">
            <v>671.2589510486722</v>
          </cell>
          <cell r="F14">
            <v>1163.3172608890486</v>
          </cell>
          <cell r="G14">
            <v>575.18544892612294</v>
          </cell>
          <cell r="H14">
            <v>47.399278173289211</v>
          </cell>
          <cell r="I14">
            <v>70.626917913486096</v>
          </cell>
          <cell r="J14">
            <v>2527.7878569506188</v>
          </cell>
        </row>
        <row r="15">
          <cell r="B15" t="str">
            <v>Australia</v>
          </cell>
          <cell r="C15">
            <v>14292.8</v>
          </cell>
          <cell r="D15" t="str">
            <v>Other Developed</v>
          </cell>
          <cell r="E15">
            <v>4023.5562740819719</v>
          </cell>
          <cell r="F15">
            <v>6972.975863466133</v>
          </cell>
          <cell r="G15">
            <v>3447.6873912397941</v>
          </cell>
          <cell r="H15">
            <v>284.11340032509457</v>
          </cell>
          <cell r="I15">
            <v>423.34091522494197</v>
          </cell>
          <cell r="J15">
            <v>15151.673844337938</v>
          </cell>
        </row>
        <row r="16">
          <cell r="B16" t="str">
            <v>Austria</v>
          </cell>
          <cell r="C16">
            <v>5860</v>
          </cell>
          <cell r="D16" t="str">
            <v>Europe</v>
          </cell>
          <cell r="E16">
            <v>1649.6445599267013</v>
          </cell>
          <cell r="F16">
            <v>2858.8966864373347</v>
          </cell>
          <cell r="G16">
            <v>1413.5402519216107</v>
          </cell>
          <cell r="H16">
            <v>116.48553998552097</v>
          </cell>
          <cell r="I16">
            <v>173.56835352192434</v>
          </cell>
          <cell r="J16">
            <v>6212.135391793091</v>
          </cell>
        </row>
        <row r="17">
          <cell r="B17" t="str">
            <v>Azerbaijan</v>
          </cell>
          <cell r="C17">
            <v>480.6</v>
          </cell>
          <cell r="D17" t="str">
            <v>None</v>
          </cell>
          <cell r="E17">
            <v>135.29337465883492</v>
          </cell>
          <cell r="F17">
            <v>234.46855759416096</v>
          </cell>
          <cell r="G17">
            <v>115.92959813541401</v>
          </cell>
          <cell r="H17">
            <v>9.553404525092386</v>
          </cell>
          <cell r="I17">
            <v>14.234974522634273</v>
          </cell>
          <cell r="J17">
            <v>509.47990943613655</v>
          </cell>
        </row>
        <row r="18">
          <cell r="B18" t="str">
            <v>Bahamas</v>
          </cell>
          <cell r="C18">
            <v>56.9</v>
          </cell>
          <cell r="D18" t="str">
            <v>None</v>
          </cell>
          <cell r="E18">
            <v>16.017879771301928</v>
          </cell>
          <cell r="F18">
            <v>27.759594105509276</v>
          </cell>
          <cell r="G18">
            <v>13.725331115075024</v>
          </cell>
          <cell r="H18">
            <v>1.1310626664123111</v>
          </cell>
          <cell r="I18">
            <v>1.6853309411941115</v>
          </cell>
          <cell r="J18">
            <v>60.319198599492644</v>
          </cell>
        </row>
        <row r="19">
          <cell r="B19" t="str">
            <v>Bahrain</v>
          </cell>
          <cell r="C19">
            <v>91.5</v>
          </cell>
          <cell r="D19" t="str">
            <v>None</v>
          </cell>
          <cell r="E19">
            <v>25.758101916944227</v>
          </cell>
          <cell r="F19">
            <v>44.639769080036885</v>
          </cell>
          <cell r="G19">
            <v>22.071490281711156</v>
          </cell>
          <cell r="H19">
            <v>1.8188441823677763</v>
          </cell>
          <cell r="I19">
            <v>2.7101543254703202</v>
          </cell>
          <cell r="J19">
            <v>96.998359786530358</v>
          </cell>
        </row>
        <row r="20">
          <cell r="B20" t="str">
            <v>Bangladesh</v>
          </cell>
          <cell r="C20">
            <v>204.9</v>
          </cell>
          <cell r="D20" t="str">
            <v>None</v>
          </cell>
          <cell r="E20">
            <v>57.681257735321005</v>
          </cell>
          <cell r="F20">
            <v>99.963810759558001</v>
          </cell>
          <cell r="G20">
            <v>49.425665122651537</v>
          </cell>
          <cell r="H20">
            <v>4.0730182837940694</v>
          </cell>
          <cell r="I20">
            <v>6.0689685386761596</v>
          </cell>
          <cell r="J20">
            <v>217.21272044000077</v>
          </cell>
        </row>
        <row r="21">
          <cell r="B21" t="str">
            <v>Barbados</v>
          </cell>
          <cell r="C21">
            <v>27.4</v>
          </cell>
          <cell r="D21" t="str">
            <v>None</v>
          </cell>
          <cell r="E21">
            <v>7.7133551095548825</v>
          </cell>
          <cell r="F21">
            <v>13.367537407573886</v>
          </cell>
          <cell r="G21">
            <v>6.6093861608621376</v>
          </cell>
          <cell r="H21">
            <v>0.54465935078554173</v>
          </cell>
          <cell r="I21">
            <v>0.81156533899329797</v>
          </cell>
          <cell r="J21">
            <v>29.046503367769741</v>
          </cell>
        </row>
        <row r="22">
          <cell r="B22" t="str">
            <v>Belarus</v>
          </cell>
          <cell r="C22">
            <v>1679.6</v>
          </cell>
          <cell r="D22" t="str">
            <v>None</v>
          </cell>
          <cell r="E22">
            <v>472.82303802950292</v>
          </cell>
          <cell r="F22">
            <v>819.42028575770428</v>
          </cell>
          <cell r="G22">
            <v>405.15054729138859</v>
          </cell>
          <cell r="H22">
            <v>33.387220641583795</v>
          </cell>
          <cell r="I22">
            <v>49.748362896830045</v>
          </cell>
          <cell r="J22">
            <v>1780.5294546170096</v>
          </cell>
        </row>
        <row r="23">
          <cell r="B23" t="str">
            <v>Belgium</v>
          </cell>
          <cell r="C23">
            <v>7127.143707660869</v>
          </cell>
          <cell r="D23" t="str">
            <v>Europe</v>
          </cell>
          <cell r="E23">
            <v>2006.3573114605072</v>
          </cell>
          <cell r="F23">
            <v>3477.0934350843618</v>
          </cell>
          <cell r="G23">
            <v>1719.1987221857451</v>
          </cell>
          <cell r="H23">
            <v>141.67392207189152</v>
          </cell>
          <cell r="I23">
            <v>211.10010215918774</v>
          </cell>
          <cell r="J23">
            <v>7555.4234929616932</v>
          </cell>
        </row>
        <row r="24">
          <cell r="B24" t="str">
            <v>Belize</v>
          </cell>
          <cell r="C24">
            <v>20</v>
          </cell>
          <cell r="D24" t="str">
            <v>None</v>
          </cell>
          <cell r="E24">
            <v>5.6301862113539292</v>
          </cell>
          <cell r="F24">
            <v>9.7573265748714491</v>
          </cell>
          <cell r="G24">
            <v>4.8243694604833127</v>
          </cell>
          <cell r="H24">
            <v>0.39756156991645386</v>
          </cell>
          <cell r="I24">
            <v>0.59238345911919565</v>
          </cell>
          <cell r="J24">
            <v>21.201827275744339</v>
          </cell>
        </row>
        <row r="25">
          <cell r="B25" t="str">
            <v>Benin</v>
          </cell>
          <cell r="C25">
            <v>79.3</v>
          </cell>
          <cell r="D25" t="str">
            <v>None</v>
          </cell>
          <cell r="E25">
            <v>22.323688328018328</v>
          </cell>
          <cell r="F25">
            <v>38.6877998693653</v>
          </cell>
          <cell r="G25">
            <v>19.128624910816335</v>
          </cell>
          <cell r="H25">
            <v>1.5763316247187396</v>
          </cell>
          <cell r="I25">
            <v>2.3488004154076108</v>
          </cell>
          <cell r="J25">
            <v>84.065245148326298</v>
          </cell>
        </row>
        <row r="26">
          <cell r="B26" t="str">
            <v>Bhutan</v>
          </cell>
          <cell r="C26">
            <v>0.1</v>
          </cell>
          <cell r="D26" t="str">
            <v>None</v>
          </cell>
          <cell r="E26">
            <v>2.8150931056769649E-2</v>
          </cell>
          <cell r="F26">
            <v>4.878663287435725E-2</v>
          </cell>
          <cell r="G26">
            <v>2.4121847302416566E-2</v>
          </cell>
          <cell r="H26">
            <v>1.9878078495822694E-3</v>
          </cell>
          <cell r="I26">
            <v>2.9619172955959784E-3</v>
          </cell>
          <cell r="J26">
            <v>0.10600913637872171</v>
          </cell>
        </row>
        <row r="27">
          <cell r="B27" t="str">
            <v>Bolivia</v>
          </cell>
          <cell r="C27">
            <v>22.6</v>
          </cell>
          <cell r="D27" t="str">
            <v>None</v>
          </cell>
          <cell r="E27">
            <v>6.36211041882994</v>
          </cell>
          <cell r="F27">
            <v>11.02577902960474</v>
          </cell>
          <cell r="G27">
            <v>5.4515374903461433</v>
          </cell>
          <cell r="H27">
            <v>0.44924457400559287</v>
          </cell>
          <cell r="I27">
            <v>0.66939330880469117</v>
          </cell>
          <cell r="J27">
            <v>23.958064821591108</v>
          </cell>
        </row>
        <row r="28">
          <cell r="B28" t="str">
            <v>Bosnia and Herzegovina</v>
          </cell>
          <cell r="C28">
            <v>218.9</v>
          </cell>
          <cell r="D28" t="str">
            <v>None</v>
          </cell>
          <cell r="E28">
            <v>61.622388083268753</v>
          </cell>
          <cell r="F28">
            <v>106.79393936196803</v>
          </cell>
          <cell r="G28">
            <v>52.802723744989855</v>
          </cell>
          <cell r="H28">
            <v>4.3513113827355872</v>
          </cell>
          <cell r="I28">
            <v>6.4836369600595969</v>
          </cell>
          <cell r="J28">
            <v>232.05399953302182</v>
          </cell>
        </row>
        <row r="29">
          <cell r="B29" t="str">
            <v>Botswana</v>
          </cell>
          <cell r="C29">
            <v>6</v>
          </cell>
          <cell r="D29" t="str">
            <v>None</v>
          </cell>
          <cell r="E29">
            <v>1.6890558634061787</v>
          </cell>
          <cell r="F29">
            <v>2.927197972461435</v>
          </cell>
          <cell r="G29">
            <v>1.4473108381449937</v>
          </cell>
          <cell r="H29">
            <v>0.11926847097493615</v>
          </cell>
          <cell r="I29">
            <v>0.1777150377357587</v>
          </cell>
          <cell r="J29">
            <v>6.3605481827233019</v>
          </cell>
        </row>
        <row r="30">
          <cell r="B30" t="str">
            <v>Brazil</v>
          </cell>
          <cell r="C30">
            <v>9109.7000000000007</v>
          </cell>
          <cell r="D30" t="str">
            <v>None</v>
          </cell>
          <cell r="E30">
            <v>2564.4653664785446</v>
          </cell>
          <cell r="F30">
            <v>4444.3158949553226</v>
          </cell>
          <cell r="G30">
            <v>2197.4279237082419</v>
          </cell>
          <cell r="H30">
            <v>181.083331673396</v>
          </cell>
          <cell r="I30">
            <v>269.82177987690687</v>
          </cell>
          <cell r="J30">
            <v>9657.1142966924126</v>
          </cell>
        </row>
        <row r="31">
          <cell r="B31" t="str">
            <v>Brunei Darussalam</v>
          </cell>
          <cell r="C31">
            <v>64</v>
          </cell>
          <cell r="D31" t="str">
            <v>None</v>
          </cell>
          <cell r="E31">
            <v>18.016595876332573</v>
          </cell>
          <cell r="F31">
            <v>31.22344503958864</v>
          </cell>
          <cell r="G31">
            <v>15.4379822735466</v>
          </cell>
          <cell r="H31">
            <v>1.2721970237326523</v>
          </cell>
          <cell r="I31">
            <v>1.8956270691814261</v>
          </cell>
          <cell r="J31">
            <v>67.845847282381897</v>
          </cell>
        </row>
        <row r="32">
          <cell r="B32" t="str">
            <v>Bulgaria</v>
          </cell>
          <cell r="C32">
            <v>2611.8000000000002</v>
          </cell>
          <cell r="D32" t="str">
            <v>CEITs</v>
          </cell>
          <cell r="E32">
            <v>735.24601734070961</v>
          </cell>
          <cell r="F32">
            <v>1274.2092774124628</v>
          </cell>
          <cell r="G32">
            <v>630.01440784451586</v>
          </cell>
          <cell r="H32">
            <v>51.91756541538971</v>
          </cell>
          <cell r="I32">
            <v>77.35935592637577</v>
          </cell>
          <cell r="J32">
            <v>2768.7466239394539</v>
          </cell>
        </row>
        <row r="33">
          <cell r="B33" t="str">
            <v>Burkina Faso</v>
          </cell>
          <cell r="C33">
            <v>26.5</v>
          </cell>
          <cell r="D33" t="str">
            <v>None</v>
          </cell>
          <cell r="E33">
            <v>7.4599967300439562</v>
          </cell>
          <cell r="F33">
            <v>12.928457711704672</v>
          </cell>
          <cell r="G33">
            <v>6.3922895351403888</v>
          </cell>
          <cell r="H33">
            <v>0.52676908013930135</v>
          </cell>
          <cell r="I33">
            <v>0.78490808333293427</v>
          </cell>
          <cell r="J33">
            <v>28.092421140361253</v>
          </cell>
        </row>
        <row r="34">
          <cell r="B34" t="str">
            <v>Burundi</v>
          </cell>
          <cell r="C34">
            <v>40.299999999999997</v>
          </cell>
          <cell r="D34" t="str">
            <v>None</v>
          </cell>
          <cell r="E34">
            <v>11.344825215878167</v>
          </cell>
          <cell r="F34">
            <v>19.66101304836597</v>
          </cell>
          <cell r="G34">
            <v>9.7211044628738748</v>
          </cell>
          <cell r="H34">
            <v>0.8010865633816544</v>
          </cell>
          <cell r="I34">
            <v>1.1936526701251791</v>
          </cell>
          <cell r="J34">
            <v>42.721681960624849</v>
          </cell>
        </row>
        <row r="35">
          <cell r="B35" t="str">
            <v>Cambodia</v>
          </cell>
          <cell r="C35">
            <v>94.2</v>
          </cell>
          <cell r="D35" t="str">
            <v>None</v>
          </cell>
          <cell r="E35">
            <v>26.518177055477008</v>
          </cell>
          <cell r="F35">
            <v>45.957008167644531</v>
          </cell>
          <cell r="G35">
            <v>22.722780158876404</v>
          </cell>
          <cell r="H35">
            <v>1.8725149943064976</v>
          </cell>
          <cell r="I35">
            <v>2.7901260924514117</v>
          </cell>
          <cell r="J35">
            <v>99.860606468755861</v>
          </cell>
        </row>
        <row r="36">
          <cell r="B36" t="str">
            <v>Cameroon</v>
          </cell>
          <cell r="C36">
            <v>79.099999999999994</v>
          </cell>
          <cell r="D36" t="str">
            <v>None</v>
          </cell>
          <cell r="E36">
            <v>22.267386465904789</v>
          </cell>
          <cell r="F36">
            <v>38.590226603616578</v>
          </cell>
          <cell r="G36">
            <v>19.080381216211499</v>
          </cell>
          <cell r="H36">
            <v>1.572356009019575</v>
          </cell>
          <cell r="I36">
            <v>2.3428765808164185</v>
          </cell>
          <cell r="J36">
            <v>83.853226875568851</v>
          </cell>
        </row>
        <row r="37">
          <cell r="B37" t="str">
            <v>Canada</v>
          </cell>
          <cell r="C37">
            <v>18843</v>
          </cell>
          <cell r="D37" t="str">
            <v>None</v>
          </cell>
          <cell r="E37">
            <v>5304.4799390271046</v>
          </cell>
          <cell r="F37">
            <v>9192.8652325151361</v>
          </cell>
          <cell r="G37">
            <v>4545.2796871943528</v>
          </cell>
          <cell r="H37">
            <v>374.56263309678701</v>
          </cell>
          <cell r="I37">
            <v>558.11407600915015</v>
          </cell>
          <cell r="J37">
            <v>19975.301567842533</v>
          </cell>
        </row>
        <row r="38">
          <cell r="B38" t="str">
            <v>Cape Verde</v>
          </cell>
          <cell r="C38">
            <v>2.1</v>
          </cell>
          <cell r="D38" t="str">
            <v>None</v>
          </cell>
          <cell r="E38">
            <v>0.59116955219216261</v>
          </cell>
          <cell r="F38">
            <v>1.0245192903615024</v>
          </cell>
          <cell r="G38">
            <v>0.50655879335074783</v>
          </cell>
          <cell r="H38">
            <v>4.1743964841227658E-2</v>
          </cell>
          <cell r="I38">
            <v>6.2200263207515545E-2</v>
          </cell>
          <cell r="J38">
            <v>2.2261918639531562</v>
          </cell>
        </row>
        <row r="39">
          <cell r="B39" t="str">
            <v>Central African Republic</v>
          </cell>
          <cell r="C39">
            <v>25.8</v>
          </cell>
          <cell r="D39" t="str">
            <v>None</v>
          </cell>
          <cell r="E39">
            <v>7.2629402126465692</v>
          </cell>
          <cell r="F39">
            <v>12.58695128158417</v>
          </cell>
          <cell r="G39">
            <v>6.2234366040234734</v>
          </cell>
          <cell r="H39">
            <v>0.51285442519222546</v>
          </cell>
          <cell r="I39">
            <v>0.76417466226376241</v>
          </cell>
          <cell r="J39">
            <v>27.350357185710202</v>
          </cell>
        </row>
        <row r="40">
          <cell r="B40" t="str">
            <v>Chad</v>
          </cell>
          <cell r="C40">
            <v>24.1</v>
          </cell>
          <cell r="D40" t="str">
            <v>None</v>
          </cell>
          <cell r="E40">
            <v>6.7843743846814855</v>
          </cell>
          <cell r="F40">
            <v>11.757578522720097</v>
          </cell>
          <cell r="G40">
            <v>5.8133651998823916</v>
          </cell>
          <cell r="H40">
            <v>0.47906169174932689</v>
          </cell>
          <cell r="I40">
            <v>0.71382206823863081</v>
          </cell>
          <cell r="J40">
            <v>25.548201867271931</v>
          </cell>
        </row>
        <row r="41">
          <cell r="B41" t="str">
            <v>Chile</v>
          </cell>
          <cell r="C41">
            <v>906.5</v>
          </cell>
          <cell r="D41" t="str">
            <v>None</v>
          </cell>
          <cell r="E41">
            <v>255.18819002961683</v>
          </cell>
          <cell r="F41">
            <v>442.2508270060485</v>
          </cell>
          <cell r="G41">
            <v>218.66454579640614</v>
          </cell>
          <cell r="H41">
            <v>18.019478156463272</v>
          </cell>
          <cell r="I41">
            <v>26.849780284577545</v>
          </cell>
          <cell r="J41">
            <v>960.97282127311223</v>
          </cell>
        </row>
        <row r="42">
          <cell r="B42" t="str">
            <v>China</v>
          </cell>
          <cell r="C42">
            <v>34783</v>
          </cell>
          <cell r="D42" t="str">
            <v>China</v>
          </cell>
          <cell r="E42">
            <v>9791.7383494761852</v>
          </cell>
          <cell r="F42">
            <v>16969.454512687684</v>
          </cell>
          <cell r="G42">
            <v>8390.3021471995526</v>
          </cell>
          <cell r="H42">
            <v>691.41920432020072</v>
          </cell>
          <cell r="I42">
            <v>1030.2436929271491</v>
          </cell>
          <cell r="J42">
            <v>36873.157906610773</v>
          </cell>
        </row>
        <row r="43">
          <cell r="B43" t="str">
            <v>Colombia</v>
          </cell>
          <cell r="C43">
            <v>1519.6</v>
          </cell>
          <cell r="D43" t="str">
            <v>None</v>
          </cell>
          <cell r="E43">
            <v>427.78154833867148</v>
          </cell>
          <cell r="F43">
            <v>741.36167315873274</v>
          </cell>
          <cell r="G43">
            <v>366.55559160752205</v>
          </cell>
          <cell r="H43">
            <v>30.206728082252162</v>
          </cell>
          <cell r="I43">
            <v>45.009295223876485</v>
          </cell>
          <cell r="J43">
            <v>1610.9148364110549</v>
          </cell>
        </row>
        <row r="44">
          <cell r="B44" t="str">
            <v>Comoros</v>
          </cell>
          <cell r="C44">
            <v>0.7</v>
          </cell>
          <cell r="D44" t="str">
            <v>None</v>
          </cell>
          <cell r="E44">
            <v>0.1970565173973875</v>
          </cell>
          <cell r="F44">
            <v>0.34150643012050075</v>
          </cell>
          <cell r="G44">
            <v>0.16885293111691593</v>
          </cell>
          <cell r="H44">
            <v>1.3914654947075883E-2</v>
          </cell>
          <cell r="I44">
            <v>2.0733421069171847E-2</v>
          </cell>
          <cell r="J44">
            <v>0.7420639546510519</v>
          </cell>
        </row>
        <row r="45">
          <cell r="B45" t="str">
            <v>Congo</v>
          </cell>
          <cell r="C45">
            <v>7.5</v>
          </cell>
          <cell r="D45" t="str">
            <v>None</v>
          </cell>
          <cell r="E45">
            <v>2.1113198292577233</v>
          </cell>
          <cell r="F45">
            <v>3.6589974655767938</v>
          </cell>
          <cell r="G45">
            <v>1.8091385476812423</v>
          </cell>
          <cell r="H45">
            <v>0.1490855887186702</v>
          </cell>
          <cell r="I45">
            <v>0.22214379716969837</v>
          </cell>
          <cell r="J45">
            <v>7.9506852284041285</v>
          </cell>
        </row>
        <row r="46">
          <cell r="B46" t="str">
            <v>Cook Islands</v>
          </cell>
          <cell r="C46">
            <v>2.2999999999999998</v>
          </cell>
          <cell r="D46" t="str">
            <v>None</v>
          </cell>
          <cell r="E46">
            <v>0.64747141430570176</v>
          </cell>
          <cell r="F46">
            <v>1.1220925561102166</v>
          </cell>
          <cell r="G46">
            <v>0.55480248795558096</v>
          </cell>
          <cell r="H46">
            <v>4.5719580540392192E-2</v>
          </cell>
          <cell r="I46">
            <v>6.8124097798707497E-2</v>
          </cell>
          <cell r="J46">
            <v>2.4382101367105991</v>
          </cell>
        </row>
        <row r="47">
          <cell r="B47" t="str">
            <v>Costa Rica</v>
          </cell>
          <cell r="C47">
            <v>342</v>
          </cell>
          <cell r="D47" t="str">
            <v>None</v>
          </cell>
          <cell r="E47">
            <v>96.276184214152195</v>
          </cell>
          <cell r="F47">
            <v>166.8502844303018</v>
          </cell>
          <cell r="G47">
            <v>82.496717774264653</v>
          </cell>
          <cell r="H47">
            <v>6.798302845571361</v>
          </cell>
          <cell r="I47">
            <v>10.129757150938246</v>
          </cell>
          <cell r="J47">
            <v>362.55124641522826</v>
          </cell>
        </row>
        <row r="48">
          <cell r="B48" t="str">
            <v>Côte d'Ivoire</v>
          </cell>
          <cell r="C48">
            <v>187.7</v>
          </cell>
          <cell r="D48" t="str">
            <v>None</v>
          </cell>
          <cell r="E48">
            <v>52.839297593556623</v>
          </cell>
          <cell r="F48">
            <v>91.572509905168559</v>
          </cell>
          <cell r="G48">
            <v>45.276707386635884</v>
          </cell>
          <cell r="H48">
            <v>3.7311153336659193</v>
          </cell>
          <cell r="I48">
            <v>5.5595187638336512</v>
          </cell>
          <cell r="J48">
            <v>198.97914898286064</v>
          </cell>
        </row>
        <row r="49">
          <cell r="B49" t="str">
            <v>Croatia</v>
          </cell>
          <cell r="C49">
            <v>515</v>
          </cell>
          <cell r="D49" t="str">
            <v>CEITs</v>
          </cell>
          <cell r="E49">
            <v>144.97729494236367</v>
          </cell>
          <cell r="F49">
            <v>251.25115930293984</v>
          </cell>
          <cell r="G49">
            <v>124.2275136074453</v>
          </cell>
          <cell r="H49">
            <v>10.237210425348687</v>
          </cell>
          <cell r="I49">
            <v>15.253874072319288</v>
          </cell>
          <cell r="J49">
            <v>545.94705235041681</v>
          </cell>
        </row>
        <row r="50">
          <cell r="B50" t="str">
            <v>Cuba</v>
          </cell>
          <cell r="C50">
            <v>974</v>
          </cell>
          <cell r="D50" t="str">
            <v>None</v>
          </cell>
          <cell r="E50">
            <v>274.19006849293635</v>
          </cell>
          <cell r="F50">
            <v>475.18180419623963</v>
          </cell>
          <cell r="G50">
            <v>234.94679272553734</v>
          </cell>
          <cell r="H50">
            <v>19.361248454931303</v>
          </cell>
          <cell r="I50">
            <v>28.849074459104827</v>
          </cell>
          <cell r="J50">
            <v>1032.5289883287494</v>
          </cell>
        </row>
        <row r="51">
          <cell r="B51" t="str">
            <v>Cyprus</v>
          </cell>
          <cell r="C51">
            <v>308.5</v>
          </cell>
          <cell r="D51" t="str">
            <v>None</v>
          </cell>
          <cell r="E51">
            <v>86.84562231013436</v>
          </cell>
          <cell r="F51">
            <v>150.50676241739211</v>
          </cell>
          <cell r="G51">
            <v>74.415898927955098</v>
          </cell>
          <cell r="H51">
            <v>6.1323872159613009</v>
          </cell>
          <cell r="I51">
            <v>9.1375148569135938</v>
          </cell>
          <cell r="J51">
            <v>327.03818572835644</v>
          </cell>
        </row>
        <row r="52">
          <cell r="B52" t="str">
            <v>Czech Republic</v>
          </cell>
          <cell r="C52">
            <v>5498</v>
          </cell>
          <cell r="D52" t="str">
            <v>CEITs</v>
          </cell>
          <cell r="E52">
            <v>1547.7381895011952</v>
          </cell>
          <cell r="F52">
            <v>2682.2890754321616</v>
          </cell>
          <cell r="G52">
            <v>1326.2191646868625</v>
          </cell>
          <cell r="H52">
            <v>109.28967557003317</v>
          </cell>
          <cell r="I52">
            <v>162.84621291186687</v>
          </cell>
          <cell r="J52">
            <v>5828.3823181021189</v>
          </cell>
        </row>
        <row r="53">
          <cell r="B53" t="str">
            <v>Democratic Republic of Congo (Kinshasa)</v>
          </cell>
          <cell r="C53">
            <v>8.1999999999999993</v>
          </cell>
          <cell r="D53" t="str">
            <v>None</v>
          </cell>
          <cell r="E53">
            <v>2.3083763466551108</v>
          </cell>
          <cell r="F53">
            <v>4.0005038956972943</v>
          </cell>
          <cell r="G53">
            <v>1.9779914787981581</v>
          </cell>
          <cell r="H53">
            <v>0.16300024366574606</v>
          </cell>
          <cell r="I53">
            <v>0.24287721823887021</v>
          </cell>
          <cell r="J53">
            <v>8.6927491830551791</v>
          </cell>
        </row>
        <row r="54">
          <cell r="B54" t="str">
            <v>Denmark</v>
          </cell>
          <cell r="C54">
            <v>4694.4604727500928</v>
          </cell>
          <cell r="D54" t="str">
            <v>Europe</v>
          </cell>
          <cell r="E54">
            <v>1321.5343311711811</v>
          </cell>
          <cell r="F54">
            <v>2290.2691962724034</v>
          </cell>
          <cell r="G54">
            <v>1132.3905869090802</v>
          </cell>
          <cell r="H54">
            <v>93.316853772863254</v>
          </cell>
          <cell r="I54">
            <v>139.04603667730171</v>
          </cell>
          <cell r="J54">
            <v>4976.5570048028294</v>
          </cell>
        </row>
        <row r="55">
          <cell r="B55" t="str">
            <v>Djibouti</v>
          </cell>
          <cell r="C55">
            <v>22.3</v>
          </cell>
          <cell r="D55" t="str">
            <v>None</v>
          </cell>
          <cell r="E55">
            <v>6.2776576256596313</v>
          </cell>
          <cell r="F55">
            <v>10.879419130981667</v>
          </cell>
          <cell r="G55">
            <v>5.379171948438894</v>
          </cell>
          <cell r="H55">
            <v>0.44328115045684607</v>
          </cell>
          <cell r="I55">
            <v>0.66050755691790319</v>
          </cell>
          <cell r="J55">
            <v>23.640037412454944</v>
          </cell>
        </row>
        <row r="56">
          <cell r="B56" t="str">
            <v>Dominica</v>
          </cell>
          <cell r="C56">
            <v>1.5</v>
          </cell>
          <cell r="D56" t="str">
            <v>None</v>
          </cell>
          <cell r="E56">
            <v>0.42226396585154469</v>
          </cell>
          <cell r="F56">
            <v>0.73179949311535875</v>
          </cell>
          <cell r="G56">
            <v>0.36182770953624843</v>
          </cell>
          <cell r="H56">
            <v>2.9817117743734037E-2</v>
          </cell>
          <cell r="I56">
            <v>4.4428759433939674E-2</v>
          </cell>
          <cell r="J56">
            <v>1.5901370456808255</v>
          </cell>
        </row>
        <row r="57">
          <cell r="B57" t="str">
            <v>Dominican Republic</v>
          </cell>
          <cell r="C57">
            <v>256.10000000000002</v>
          </cell>
          <cell r="D57" t="str">
            <v>None</v>
          </cell>
          <cell r="E57">
            <v>72.094534436387065</v>
          </cell>
          <cell r="F57">
            <v>124.94256679122893</v>
          </cell>
          <cell r="G57">
            <v>61.776050941488826</v>
          </cell>
          <cell r="H57">
            <v>5.0907759027801918</v>
          </cell>
          <cell r="I57">
            <v>7.5854701940213012</v>
          </cell>
          <cell r="J57">
            <v>271.48939826590635</v>
          </cell>
        </row>
        <row r="58">
          <cell r="B58" t="str">
            <v>Ecuador</v>
          </cell>
          <cell r="C58">
            <v>458.3</v>
          </cell>
          <cell r="D58" t="str">
            <v>None</v>
          </cell>
          <cell r="E58">
            <v>129.01571703317529</v>
          </cell>
          <cell r="F58">
            <v>223.58913846317927</v>
          </cell>
          <cell r="G58">
            <v>110.55042618697512</v>
          </cell>
          <cell r="H58">
            <v>9.1101233746355401</v>
          </cell>
          <cell r="I58">
            <v>13.574466965716368</v>
          </cell>
          <cell r="J58">
            <v>485.83987202368155</v>
          </cell>
        </row>
        <row r="59">
          <cell r="B59" t="str">
            <v>Egypt</v>
          </cell>
          <cell r="C59">
            <v>2372.6</v>
          </cell>
          <cell r="D59" t="str">
            <v>None</v>
          </cell>
          <cell r="E59">
            <v>667.90899025291662</v>
          </cell>
          <cell r="F59">
            <v>1157.5116515770001</v>
          </cell>
          <cell r="G59">
            <v>572.31494909713535</v>
          </cell>
          <cell r="H59">
            <v>47.162729039188918</v>
          </cell>
          <cell r="I59">
            <v>70.274449755310172</v>
          </cell>
          <cell r="J59">
            <v>2515.1727697215515</v>
          </cell>
        </row>
        <row r="60">
          <cell r="B60" t="str">
            <v>El Salvador</v>
          </cell>
          <cell r="C60">
            <v>384</v>
          </cell>
          <cell r="D60" t="str">
            <v>None</v>
          </cell>
          <cell r="E60">
            <v>108.09957525799544</v>
          </cell>
          <cell r="F60">
            <v>187.34067023753184</v>
          </cell>
          <cell r="G60">
            <v>92.627893641279599</v>
          </cell>
          <cell r="H60">
            <v>7.6331821423959134</v>
          </cell>
          <cell r="I60">
            <v>11.373762415088557</v>
          </cell>
          <cell r="J60">
            <v>407.07508369429132</v>
          </cell>
        </row>
        <row r="61">
          <cell r="B61" t="str">
            <v>Equatorial Guinea</v>
          </cell>
          <cell r="C61">
            <v>17.899999999999999</v>
          </cell>
          <cell r="D61" t="str">
            <v>None</v>
          </cell>
          <cell r="E61">
            <v>5.0390166591617662</v>
          </cell>
          <cell r="F61">
            <v>8.7328072845099474</v>
          </cell>
          <cell r="G61">
            <v>4.317810667132564</v>
          </cell>
          <cell r="H61">
            <v>0.35581760507522614</v>
          </cell>
          <cell r="I61">
            <v>0.53018319591168006</v>
          </cell>
          <cell r="J61">
            <v>18.975635411791181</v>
          </cell>
        </row>
        <row r="62">
          <cell r="B62" t="str">
            <v>Eritrea</v>
          </cell>
          <cell r="C62">
            <v>3.6</v>
          </cell>
          <cell r="D62" t="str">
            <v>None</v>
          </cell>
          <cell r="E62">
            <v>1.0134335180437073</v>
          </cell>
          <cell r="F62">
            <v>1.756318783476861</v>
          </cell>
          <cell r="G62">
            <v>0.86838650288699626</v>
          </cell>
          <cell r="H62">
            <v>7.1561082584961688E-2</v>
          </cell>
          <cell r="I62">
            <v>0.10662902264145523</v>
          </cell>
          <cell r="J62">
            <v>3.816328909633981</v>
          </cell>
        </row>
        <row r="63">
          <cell r="B63" t="str">
            <v>Estonia</v>
          </cell>
          <cell r="C63">
            <v>190</v>
          </cell>
          <cell r="D63" t="str">
            <v>CEITs</v>
          </cell>
          <cell r="E63">
            <v>53.486769007862328</v>
          </cell>
          <cell r="F63">
            <v>92.694602461278777</v>
          </cell>
          <cell r="G63">
            <v>45.831509874591468</v>
          </cell>
          <cell r="H63">
            <v>3.7768349142063116</v>
          </cell>
          <cell r="I63">
            <v>5.6276428616323591</v>
          </cell>
          <cell r="J63">
            <v>201.41735911957124</v>
          </cell>
        </row>
        <row r="64">
          <cell r="B64" t="str">
            <v>Ethiopia</v>
          </cell>
          <cell r="C64">
            <v>33</v>
          </cell>
          <cell r="D64" t="str">
            <v>None</v>
          </cell>
          <cell r="E64">
            <v>9.2898072487339824</v>
          </cell>
          <cell r="F64">
            <v>16.099588848537891</v>
          </cell>
          <cell r="G64">
            <v>7.9602096097974657</v>
          </cell>
          <cell r="H64">
            <v>0.65597659036214884</v>
          </cell>
          <cell r="I64">
            <v>0.97743270754667289</v>
          </cell>
          <cell r="J64">
            <v>34.983015004978164</v>
          </cell>
        </row>
        <row r="65">
          <cell r="B65" t="str">
            <v>European Community</v>
          </cell>
          <cell r="C65">
            <v>225985</v>
          </cell>
          <cell r="D65" t="str">
            <v>Europe</v>
          </cell>
          <cell r="E65">
            <v>63616.881548640886</v>
          </cell>
          <cell r="F65">
            <v>110250.47230111623</v>
          </cell>
          <cell r="G65">
            <v>54511.75662636607</v>
          </cell>
          <cell r="H65">
            <v>4492.1475688784913</v>
          </cell>
          <cell r="I65">
            <v>6693.4888004525719</v>
          </cell>
          <cell r="J65">
            <v>239564.74684545424</v>
          </cell>
        </row>
        <row r="66">
          <cell r="B66" t="str">
            <v>Fiji</v>
          </cell>
          <cell r="C66">
            <v>40.1</v>
          </cell>
          <cell r="D66" t="str">
            <v>None</v>
          </cell>
          <cell r="E66">
            <v>11.288523353764628</v>
          </cell>
          <cell r="F66">
            <v>19.563439782617259</v>
          </cell>
          <cell r="G66">
            <v>9.6728607682690413</v>
          </cell>
          <cell r="H66">
            <v>0.79711094768249002</v>
          </cell>
          <cell r="I66">
            <v>1.1877288355339872</v>
          </cell>
          <cell r="J66">
            <v>42.509663687867409</v>
          </cell>
        </row>
        <row r="67">
          <cell r="B67" t="str">
            <v>Finland</v>
          </cell>
          <cell r="C67">
            <v>1886</v>
          </cell>
          <cell r="D67" t="str">
            <v>Europe</v>
          </cell>
          <cell r="E67">
            <v>530.92655973067554</v>
          </cell>
          <cell r="F67">
            <v>920.1158960103777</v>
          </cell>
          <cell r="G67">
            <v>454.9380401235764</v>
          </cell>
          <cell r="H67">
            <v>37.490056043121598</v>
          </cell>
          <cell r="I67">
            <v>55.861760194940153</v>
          </cell>
          <cell r="J67">
            <v>1999.3323121026915</v>
          </cell>
        </row>
        <row r="68">
          <cell r="B68" t="str">
            <v>France</v>
          </cell>
          <cell r="C68">
            <v>43468.304021111238</v>
          </cell>
          <cell r="D68" t="str">
            <v>Europe</v>
          </cell>
          <cell r="E68">
            <v>12236.732296530052</v>
          </cell>
          <cell r="F68">
            <v>21206.72189948901</v>
          </cell>
          <cell r="G68">
            <v>10485.357920922652</v>
          </cell>
          <cell r="H68">
            <v>864.0663594119344</v>
          </cell>
          <cell r="I68">
            <v>1287.495214903536</v>
          </cell>
          <cell r="J68">
            <v>46080.373691257184</v>
          </cell>
        </row>
        <row r="69">
          <cell r="B69" t="str">
            <v>Gabon</v>
          </cell>
          <cell r="C69">
            <v>12.5</v>
          </cell>
          <cell r="D69" t="str">
            <v>None</v>
          </cell>
          <cell r="E69">
            <v>3.5188663820962058</v>
          </cell>
          <cell r="F69">
            <v>6.0983291092946565</v>
          </cell>
          <cell r="G69">
            <v>3.0152309128020702</v>
          </cell>
          <cell r="H69">
            <v>0.24847598119778366</v>
          </cell>
          <cell r="I69">
            <v>0.37023966194949731</v>
          </cell>
          <cell r="J69">
            <v>13.251142047340215</v>
          </cell>
        </row>
        <row r="70">
          <cell r="B70" t="str">
            <v>Gambia</v>
          </cell>
          <cell r="C70">
            <v>6.7</v>
          </cell>
          <cell r="D70" t="str">
            <v>None</v>
          </cell>
          <cell r="E70">
            <v>1.8861123808035662</v>
          </cell>
          <cell r="F70">
            <v>3.2687044025819358</v>
          </cell>
          <cell r="G70">
            <v>1.6161637692619097</v>
          </cell>
          <cell r="H70">
            <v>0.13318312592201204</v>
          </cell>
          <cell r="I70">
            <v>0.19844845880493056</v>
          </cell>
          <cell r="J70">
            <v>7.1026121373743552</v>
          </cell>
        </row>
        <row r="71">
          <cell r="B71" t="str">
            <v>Georgia</v>
          </cell>
          <cell r="C71">
            <v>766</v>
          </cell>
          <cell r="D71" t="str">
            <v>None</v>
          </cell>
          <cell r="E71">
            <v>215.63613189485548</v>
          </cell>
          <cell r="F71">
            <v>373.70560781757655</v>
          </cell>
          <cell r="G71">
            <v>184.77335033651087</v>
          </cell>
          <cell r="H71">
            <v>15.226608127800182</v>
          </cell>
          <cell r="I71">
            <v>22.688286484265195</v>
          </cell>
          <cell r="J71">
            <v>812.02998466100826</v>
          </cell>
        </row>
        <row r="72">
          <cell r="B72" t="str">
            <v>Germany</v>
          </cell>
          <cell r="C72">
            <v>59638.920382319338</v>
          </cell>
          <cell r="D72" t="str">
            <v>Europe</v>
          </cell>
          <cell r="E72">
            <v>16788.911359828457</v>
          </cell>
          <cell r="F72">
            <v>29095.821137152354</v>
          </cell>
          <cell r="G72">
            <v>14386.00930743286</v>
          </cell>
          <cell r="H72">
            <v>1185.5071407658636</v>
          </cell>
          <cell r="I72">
            <v>1766.4554977106316</v>
          </cell>
          <cell r="J72">
            <v>63222.704442890165</v>
          </cell>
        </row>
        <row r="73">
          <cell r="B73" t="str">
            <v>Ghana</v>
          </cell>
          <cell r="C73">
            <v>97.6</v>
          </cell>
          <cell r="D73" t="str">
            <v>None</v>
          </cell>
          <cell r="E73">
            <v>27.475308711407173</v>
          </cell>
          <cell r="F73">
            <v>47.615753685372674</v>
          </cell>
          <cell r="G73">
            <v>23.542922967158564</v>
          </cell>
          <cell r="H73">
            <v>1.9401004611922947</v>
          </cell>
          <cell r="I73">
            <v>2.8908312805016747</v>
          </cell>
          <cell r="J73">
            <v>103.46491710563238</v>
          </cell>
        </row>
        <row r="74">
          <cell r="B74" t="str">
            <v>Greece</v>
          </cell>
          <cell r="C74">
            <v>3014.4908845157452</v>
          </cell>
          <cell r="D74" t="str">
            <v>Europe</v>
          </cell>
          <cell r="E74">
            <v>848.60725061263292</v>
          </cell>
          <cell r="F74">
            <v>1470.6686008596612</v>
          </cell>
          <cell r="G74">
            <v>727.1508881081545</v>
          </cell>
          <cell r="H74">
            <v>59.922286427345959</v>
          </cell>
          <cell r="I74">
            <v>89.286726882636046</v>
          </cell>
          <cell r="J74">
            <v>3195.6357528904309</v>
          </cell>
        </row>
        <row r="75">
          <cell r="B75" t="str">
            <v>Grenada</v>
          </cell>
          <cell r="C75">
            <v>3.8</v>
          </cell>
          <cell r="D75" t="str">
            <v>None</v>
          </cell>
          <cell r="E75">
            <v>1.0697353801572465</v>
          </cell>
          <cell r="F75">
            <v>1.8538920492255755</v>
          </cell>
          <cell r="G75">
            <v>0.91663019749182939</v>
          </cell>
          <cell r="H75">
            <v>7.5536698284126222E-2</v>
          </cell>
          <cell r="I75">
            <v>0.11255285723264717</v>
          </cell>
          <cell r="J75">
            <v>4.0283471823914248</v>
          </cell>
        </row>
        <row r="76">
          <cell r="B76" t="str">
            <v>Guatemala</v>
          </cell>
          <cell r="C76">
            <v>420.6</v>
          </cell>
          <cell r="D76" t="str">
            <v>None</v>
          </cell>
          <cell r="E76">
            <v>118.40281602477313</v>
          </cell>
          <cell r="F76">
            <v>205.19657786954662</v>
          </cell>
          <cell r="G76">
            <v>101.45648975396406</v>
          </cell>
          <cell r="H76">
            <v>8.3607198153430247</v>
          </cell>
          <cell r="I76">
            <v>12.457824145276685</v>
          </cell>
          <cell r="J76">
            <v>445.87442760890355</v>
          </cell>
        </row>
        <row r="77">
          <cell r="B77" t="str">
            <v>Guinea</v>
          </cell>
          <cell r="C77">
            <v>27.2</v>
          </cell>
          <cell r="D77" t="str">
            <v>None</v>
          </cell>
          <cell r="E77">
            <v>7.6570532474413433</v>
          </cell>
          <cell r="F77">
            <v>13.269964141825172</v>
          </cell>
          <cell r="G77">
            <v>6.561142466257305</v>
          </cell>
          <cell r="H77">
            <v>0.54068373508637724</v>
          </cell>
          <cell r="I77">
            <v>0.80564150440210602</v>
          </cell>
          <cell r="J77">
            <v>28.834485095012308</v>
          </cell>
        </row>
        <row r="78">
          <cell r="B78" t="str">
            <v>Guinea-Bissau</v>
          </cell>
          <cell r="C78">
            <v>22</v>
          </cell>
          <cell r="D78" t="str">
            <v>None</v>
          </cell>
          <cell r="E78">
            <v>6.1932048324893216</v>
          </cell>
          <cell r="F78">
            <v>10.733059232358595</v>
          </cell>
          <cell r="G78">
            <v>5.3068064065316438</v>
          </cell>
          <cell r="H78">
            <v>0.43731772690809922</v>
          </cell>
          <cell r="I78">
            <v>0.65162180503111522</v>
          </cell>
          <cell r="J78">
            <v>23.322010003318777</v>
          </cell>
        </row>
        <row r="79">
          <cell r="B79" t="str">
            <v>Guyana</v>
          </cell>
          <cell r="C79">
            <v>30.4</v>
          </cell>
          <cell r="D79" t="str">
            <v>None</v>
          </cell>
          <cell r="E79">
            <v>8.5578830412579716</v>
          </cell>
          <cell r="F79">
            <v>14.831136393804604</v>
          </cell>
          <cell r="G79">
            <v>7.3330415799346351</v>
          </cell>
          <cell r="H79">
            <v>0.60429358627300978</v>
          </cell>
          <cell r="I79">
            <v>0.90042285786117737</v>
          </cell>
          <cell r="J79">
            <v>32.226777459131398</v>
          </cell>
        </row>
        <row r="80">
          <cell r="B80" t="str">
            <v>Haiti</v>
          </cell>
          <cell r="C80">
            <v>169</v>
          </cell>
          <cell r="D80" t="str">
            <v>None</v>
          </cell>
          <cell r="E80">
            <v>47.575073485940699</v>
          </cell>
          <cell r="F80">
            <v>82.449409557663756</v>
          </cell>
          <cell r="G80">
            <v>40.765921941083988</v>
          </cell>
          <cell r="H80">
            <v>3.3593952657940349</v>
          </cell>
          <cell r="I80">
            <v>5.0056402295572031</v>
          </cell>
          <cell r="J80">
            <v>179.15544048003969</v>
          </cell>
        </row>
        <row r="81">
          <cell r="B81" t="str">
            <v>Honduras</v>
          </cell>
          <cell r="C81">
            <v>87.7</v>
          </cell>
          <cell r="D81" t="str">
            <v>None</v>
          </cell>
          <cell r="E81">
            <v>24.68836653678698</v>
          </cell>
          <cell r="F81">
            <v>42.785877030811307</v>
          </cell>
          <cell r="G81">
            <v>21.154860084219326</v>
          </cell>
          <cell r="H81">
            <v>1.7433074840836502</v>
          </cell>
          <cell r="I81">
            <v>2.5976014682376731</v>
          </cell>
          <cell r="J81">
            <v>92.970012604138915</v>
          </cell>
        </row>
        <row r="82">
          <cell r="B82" t="str">
            <v>Hungary</v>
          </cell>
          <cell r="C82">
            <v>4848</v>
          </cell>
          <cell r="D82" t="str">
            <v>CEITs</v>
          </cell>
          <cell r="E82">
            <v>1364.7571376321923</v>
          </cell>
          <cell r="F82">
            <v>2365.1759617488397</v>
          </cell>
          <cell r="G82">
            <v>1169.4271572211551</v>
          </cell>
          <cell r="H82">
            <v>96.368924547748406</v>
          </cell>
          <cell r="I82">
            <v>143.59375049049302</v>
          </cell>
          <cell r="J82">
            <v>5139.3229316404286</v>
          </cell>
        </row>
        <row r="83">
          <cell r="B83" t="str">
            <v>Iceland</v>
          </cell>
          <cell r="C83">
            <v>139.69999999999999</v>
          </cell>
          <cell r="D83" t="str">
            <v>Europe</v>
          </cell>
          <cell r="E83">
            <v>39.326850686307189</v>
          </cell>
          <cell r="F83">
            <v>68.154926125477076</v>
          </cell>
          <cell r="G83">
            <v>33.698220681475938</v>
          </cell>
          <cell r="H83">
            <v>2.7769675658664297</v>
          </cell>
          <cell r="I83">
            <v>4.1377984619475816</v>
          </cell>
          <cell r="J83">
            <v>148.09476352107421</v>
          </cell>
        </row>
        <row r="84">
          <cell r="B84" t="str">
            <v>India</v>
          </cell>
          <cell r="C84">
            <v>4357.5</v>
          </cell>
          <cell r="D84" t="str">
            <v>None</v>
          </cell>
          <cell r="E84">
            <v>1226.6768207987373</v>
          </cell>
          <cell r="F84">
            <v>2125.8775275001171</v>
          </cell>
          <cell r="G84">
            <v>1051.1094962028017</v>
          </cell>
          <cell r="H84">
            <v>86.618727045547388</v>
          </cell>
          <cell r="I84">
            <v>129.06554615559475</v>
          </cell>
          <cell r="J84">
            <v>4619.3481177027979</v>
          </cell>
        </row>
        <row r="85">
          <cell r="B85" t="str">
            <v>Indonesia</v>
          </cell>
          <cell r="C85">
            <v>1457.1</v>
          </cell>
          <cell r="D85" t="str">
            <v>None</v>
          </cell>
          <cell r="E85">
            <v>410.18721642819048</v>
          </cell>
          <cell r="F85">
            <v>710.87002761225949</v>
          </cell>
          <cell r="G85">
            <v>351.47943704351172</v>
          </cell>
          <cell r="H85">
            <v>28.964348176263243</v>
          </cell>
          <cell r="I85">
            <v>43.158096914128997</v>
          </cell>
          <cell r="J85">
            <v>1544.6591261743538</v>
          </cell>
        </row>
        <row r="86">
          <cell r="B86" t="str">
            <v>Iran (Islamic Republic of)</v>
          </cell>
          <cell r="C86">
            <v>2235</v>
          </cell>
          <cell r="D86" t="str">
            <v>None</v>
          </cell>
          <cell r="E86">
            <v>629.17330911880163</v>
          </cell>
          <cell r="F86">
            <v>1090.3812447418845</v>
          </cell>
          <cell r="G86">
            <v>539.12328720901019</v>
          </cell>
          <cell r="H86">
            <v>44.42750543816372</v>
          </cell>
          <cell r="I86">
            <v>66.198851556570119</v>
          </cell>
          <cell r="J86">
            <v>2369.3041980644298</v>
          </cell>
        </row>
        <row r="87">
          <cell r="B87" t="str">
            <v>Ireland</v>
          </cell>
          <cell r="C87">
            <v>1654.5155035641303</v>
          </cell>
          <cell r="D87" t="str">
            <v>Europe</v>
          </cell>
          <cell r="E87">
            <v>465.76151873190344</v>
          </cell>
          <cell r="F87">
            <v>807.1824045731554</v>
          </cell>
          <cell r="G87">
            <v>399.09970336454796</v>
          </cell>
          <cell r="H87">
            <v>32.88858905240339</v>
          </cell>
          <cell r="I87">
            <v>49.005380858382871</v>
          </cell>
          <cell r="J87">
            <v>1753.9375965803933</v>
          </cell>
        </row>
        <row r="88">
          <cell r="B88" t="str">
            <v>Israel</v>
          </cell>
          <cell r="C88">
            <v>4560.2</v>
          </cell>
          <cell r="D88" t="str">
            <v>None</v>
          </cell>
          <cell r="E88">
            <v>1283.7387580508093</v>
          </cell>
          <cell r="F88">
            <v>2224.7680323364393</v>
          </cell>
          <cell r="G88">
            <v>1100.0044806848</v>
          </cell>
          <cell r="H88">
            <v>90.648013556650639</v>
          </cell>
          <cell r="I88">
            <v>135.0693525137678</v>
          </cell>
          <cell r="J88">
            <v>4834.2286371424671</v>
          </cell>
        </row>
        <row r="89">
          <cell r="B89" t="str">
            <v>Italy</v>
          </cell>
          <cell r="C89">
            <v>39777.461743929722</v>
          </cell>
          <cell r="D89" t="str">
            <v>Europe</v>
          </cell>
          <cell r="E89">
            <v>11197.725831666578</v>
          </cell>
          <cell r="F89">
            <v>19406.084227748896</v>
          </cell>
          <cell r="G89">
            <v>9595.0585826478928</v>
          </cell>
          <cell r="H89">
            <v>790.69950691041925</v>
          </cell>
          <cell r="I89">
            <v>1178.1755191425282</v>
          </cell>
          <cell r="J89">
            <v>42167.743668116309</v>
          </cell>
        </row>
        <row r="90">
          <cell r="B90" t="str">
            <v>Jamaica</v>
          </cell>
          <cell r="C90">
            <v>399.9</v>
          </cell>
          <cell r="D90" t="str">
            <v>None</v>
          </cell>
          <cell r="E90">
            <v>112.5755732960218</v>
          </cell>
          <cell r="F90">
            <v>195.09774486455464</v>
          </cell>
          <cell r="G90">
            <v>96.463267362363837</v>
          </cell>
          <cell r="H90">
            <v>7.9492435904794938</v>
          </cell>
          <cell r="I90">
            <v>11.844707265088317</v>
          </cell>
          <cell r="J90">
            <v>423.93053637850812</v>
          </cell>
        </row>
        <row r="91">
          <cell r="B91" t="str">
            <v>Japan</v>
          </cell>
          <cell r="C91">
            <v>146608.70000000001</v>
          </cell>
          <cell r="D91" t="str">
            <v>Japan</v>
          </cell>
          <cell r="E91">
            <v>41271.714060226244</v>
          </cell>
          <cell r="F91">
            <v>71525.448230867798</v>
          </cell>
          <cell r="G91">
            <v>35364.726746057997</v>
          </cell>
          <cell r="H91">
            <v>2914.2992467705208</v>
          </cell>
          <cell r="I91">
            <v>4342.4284421484217</v>
          </cell>
          <cell r="J91">
            <v>155418.61672607102</v>
          </cell>
        </row>
        <row r="92">
          <cell r="B92" t="str">
            <v>Jordan</v>
          </cell>
          <cell r="C92">
            <v>594</v>
          </cell>
          <cell r="D92" t="str">
            <v>None</v>
          </cell>
          <cell r="E92">
            <v>167.21653047721171</v>
          </cell>
          <cell r="F92">
            <v>289.79259927368207</v>
          </cell>
          <cell r="G92">
            <v>143.28377297635438</v>
          </cell>
          <cell r="H92">
            <v>11.80757862651868</v>
          </cell>
          <cell r="I92">
            <v>17.593788735840111</v>
          </cell>
          <cell r="J92">
            <v>629.6942700896069</v>
          </cell>
        </row>
        <row r="93">
          <cell r="B93" t="str">
            <v>Kazakhstan</v>
          </cell>
          <cell r="C93">
            <v>1394.6</v>
          </cell>
          <cell r="D93" t="str">
            <v>None</v>
          </cell>
          <cell r="E93">
            <v>392.59288451770948</v>
          </cell>
          <cell r="F93">
            <v>680.37838206578613</v>
          </cell>
          <cell r="G93">
            <v>336.40328247950134</v>
          </cell>
          <cell r="H93">
            <v>27.721968270274324</v>
          </cell>
          <cell r="I93">
            <v>41.306898604381509</v>
          </cell>
          <cell r="J93">
            <v>1478.4034159376529</v>
          </cell>
        </row>
        <row r="94">
          <cell r="B94" t="str">
            <v>Kenya</v>
          </cell>
          <cell r="C94">
            <v>230</v>
          </cell>
          <cell r="D94" t="str">
            <v>None</v>
          </cell>
          <cell r="E94">
            <v>64.747141430570181</v>
          </cell>
          <cell r="F94">
            <v>112.20925561102167</v>
          </cell>
          <cell r="G94">
            <v>55.480248795558097</v>
          </cell>
          <cell r="H94">
            <v>4.5719580540392188</v>
          </cell>
          <cell r="I94">
            <v>6.8124097798707499</v>
          </cell>
          <cell r="J94">
            <v>243.82101367105994</v>
          </cell>
        </row>
        <row r="95">
          <cell r="B95" t="str">
            <v>Kiribati</v>
          </cell>
          <cell r="C95">
            <v>0.8</v>
          </cell>
          <cell r="D95" t="str">
            <v>None</v>
          </cell>
          <cell r="E95">
            <v>0.22520744845415719</v>
          </cell>
          <cell r="F95">
            <v>0.390293062994858</v>
          </cell>
          <cell r="G95">
            <v>0.19297477841933253</v>
          </cell>
          <cell r="H95">
            <v>1.5902462796658155E-2</v>
          </cell>
          <cell r="I95">
            <v>2.3695338364767827E-2</v>
          </cell>
          <cell r="J95">
            <v>0.84807309102977368</v>
          </cell>
        </row>
        <row r="96">
          <cell r="B96" t="str">
            <v>Kuwait</v>
          </cell>
          <cell r="C96">
            <v>1756.6</v>
          </cell>
          <cell r="D96" t="str">
            <v>None</v>
          </cell>
          <cell r="E96">
            <v>494.49925494321559</v>
          </cell>
          <cell r="F96">
            <v>856.98599307095935</v>
          </cell>
          <cell r="G96">
            <v>423.72436971424935</v>
          </cell>
          <cell r="H96">
            <v>34.917832685762143</v>
          </cell>
          <cell r="I96">
            <v>52.029039214438953</v>
          </cell>
          <cell r="J96">
            <v>1862.1564896286252</v>
          </cell>
        </row>
        <row r="97">
          <cell r="B97" t="str">
            <v>Kyrgyzstan</v>
          </cell>
          <cell r="C97">
            <v>122.1</v>
          </cell>
          <cell r="D97" t="str">
            <v>None</v>
          </cell>
          <cell r="E97">
            <v>34.372286820315736</v>
          </cell>
          <cell r="F97">
            <v>59.568478739590198</v>
          </cell>
          <cell r="G97">
            <v>29.452775556250621</v>
          </cell>
          <cell r="H97">
            <v>2.4271133843399508</v>
          </cell>
          <cell r="I97">
            <v>3.6165010179226895</v>
          </cell>
          <cell r="J97">
            <v>129.43715551841922</v>
          </cell>
        </row>
        <row r="98">
          <cell r="B98" t="str">
            <v>Laos</v>
          </cell>
          <cell r="C98">
            <v>2.2999999999999998</v>
          </cell>
          <cell r="D98" t="str">
            <v>None</v>
          </cell>
          <cell r="E98">
            <v>0.64747141430570176</v>
          </cell>
          <cell r="F98">
            <v>1.1220925561102166</v>
          </cell>
          <cell r="G98">
            <v>0.55480248795558096</v>
          </cell>
          <cell r="H98">
            <v>4.5719580540392192E-2</v>
          </cell>
          <cell r="I98">
            <v>6.8124097798707497E-2</v>
          </cell>
          <cell r="J98">
            <v>2.4382101367105991</v>
          </cell>
        </row>
        <row r="99">
          <cell r="B99" t="str">
            <v>Latvia</v>
          </cell>
          <cell r="C99">
            <v>4736.5</v>
          </cell>
          <cell r="D99" t="str">
            <v>CEITs</v>
          </cell>
          <cell r="E99">
            <v>1333.3688495038944</v>
          </cell>
          <cell r="F99">
            <v>2310.7788660939314</v>
          </cell>
          <cell r="G99">
            <v>1142.5312974789606</v>
          </cell>
          <cell r="H99">
            <v>94.152518795464189</v>
          </cell>
          <cell r="I99">
            <v>140.29121270590352</v>
          </cell>
          <cell r="J99">
            <v>5021.1227445781533</v>
          </cell>
        </row>
        <row r="100">
          <cell r="B100" t="str">
            <v>Lebanon</v>
          </cell>
          <cell r="C100">
            <v>431.6</v>
          </cell>
          <cell r="D100" t="str">
            <v>None</v>
          </cell>
          <cell r="E100">
            <v>121.4994184410178</v>
          </cell>
          <cell r="F100">
            <v>210.56310748572591</v>
          </cell>
          <cell r="G100">
            <v>104.10989295722989</v>
          </cell>
          <cell r="H100">
            <v>8.5793786787970738</v>
          </cell>
          <cell r="I100">
            <v>12.783635047792243</v>
          </cell>
          <cell r="J100">
            <v>457.53543261056291</v>
          </cell>
        </row>
        <row r="101">
          <cell r="B101" t="str">
            <v>Lesotho</v>
          </cell>
          <cell r="C101">
            <v>6</v>
          </cell>
          <cell r="D101" t="str">
            <v>None</v>
          </cell>
          <cell r="E101">
            <v>1.6890558634061787</v>
          </cell>
          <cell r="F101">
            <v>2.927197972461435</v>
          </cell>
          <cell r="G101">
            <v>1.4473108381449937</v>
          </cell>
          <cell r="H101">
            <v>0.11926847097493615</v>
          </cell>
          <cell r="I101">
            <v>0.1777150377357587</v>
          </cell>
          <cell r="J101">
            <v>6.3605481827233019</v>
          </cell>
        </row>
        <row r="102">
          <cell r="B102" t="str">
            <v>Liberia</v>
          </cell>
          <cell r="C102">
            <v>50.1</v>
          </cell>
          <cell r="D102" t="str">
            <v>None</v>
          </cell>
          <cell r="E102">
            <v>14.103616459441593</v>
          </cell>
          <cell r="F102">
            <v>24.442103070052983</v>
          </cell>
          <cell r="G102">
            <v>12.085045498510699</v>
          </cell>
          <cell r="H102">
            <v>0.99589173264071695</v>
          </cell>
          <cell r="I102">
            <v>1.4839205650935852</v>
          </cell>
          <cell r="J102">
            <v>53.11057732573957</v>
          </cell>
        </row>
        <row r="103">
          <cell r="B103" t="str">
            <v>Libyan Arab Jamahiriya</v>
          </cell>
          <cell r="C103">
            <v>299.2</v>
          </cell>
          <cell r="D103" t="str">
            <v>None</v>
          </cell>
          <cell r="E103">
            <v>84.22758572185478</v>
          </cell>
          <cell r="F103">
            <v>145.96960556007687</v>
          </cell>
          <cell r="G103">
            <v>72.172567128830352</v>
          </cell>
          <cell r="H103">
            <v>5.9475210859501493</v>
          </cell>
          <cell r="I103">
            <v>8.8620565484231673</v>
          </cell>
          <cell r="J103">
            <v>317.1793360451353</v>
          </cell>
        </row>
        <row r="104">
          <cell r="B104" t="str">
            <v>Liechtenstein</v>
          </cell>
          <cell r="C104">
            <v>13</v>
          </cell>
          <cell r="D104" t="str">
            <v>Europe</v>
          </cell>
          <cell r="E104">
            <v>3.6596210373800542</v>
          </cell>
          <cell r="F104">
            <v>6.3422622736664422</v>
          </cell>
          <cell r="G104">
            <v>3.135840149314153</v>
          </cell>
          <cell r="H104">
            <v>0.25841502044569498</v>
          </cell>
          <cell r="I104">
            <v>0.38504924842747718</v>
          </cell>
          <cell r="J104">
            <v>13.781187729233821</v>
          </cell>
        </row>
        <row r="105">
          <cell r="B105" t="str">
            <v>Lithuania</v>
          </cell>
          <cell r="C105">
            <v>5528</v>
          </cell>
          <cell r="D105" t="str">
            <v>CEITs</v>
          </cell>
          <cell r="E105">
            <v>1556.1834688182259</v>
          </cell>
          <cell r="F105">
            <v>2696.9250652944688</v>
          </cell>
          <cell r="G105">
            <v>1333.4557188775875</v>
          </cell>
          <cell r="H105">
            <v>109.88601792490785</v>
          </cell>
          <cell r="I105">
            <v>163.73478810054567</v>
          </cell>
          <cell r="J105">
            <v>5860.1850590157346</v>
          </cell>
        </row>
        <row r="106">
          <cell r="B106" t="str">
            <v>Luxembourg</v>
          </cell>
          <cell r="C106">
            <v>374.53867443319871</v>
          </cell>
          <cell r="D106" t="str">
            <v>Europe</v>
          </cell>
          <cell r="E106">
            <v>105.43612402062868</v>
          </cell>
          <cell r="F106">
            <v>182.7248080682088</v>
          </cell>
          <cell r="G106">
            <v>90.345647135271292</v>
          </cell>
          <cell r="H106">
            <v>7.4451091701045033</v>
          </cell>
          <cell r="I106">
            <v>11.093525776732825</v>
          </cell>
          <cell r="J106">
            <v>397.04521417094611</v>
          </cell>
        </row>
        <row r="107">
          <cell r="B107" t="str">
            <v>Macedonia</v>
          </cell>
          <cell r="C107">
            <v>1174</v>
          </cell>
          <cell r="D107" t="str">
            <v>None</v>
          </cell>
          <cell r="E107">
            <v>330.49193060647565</v>
          </cell>
          <cell r="F107">
            <v>572.75506994495413</v>
          </cell>
          <cell r="G107">
            <v>283.19048733037044</v>
          </cell>
          <cell r="H107">
            <v>23.336864154095842</v>
          </cell>
          <cell r="I107">
            <v>34.772909050296782</v>
          </cell>
          <cell r="J107">
            <v>1244.5472610861927</v>
          </cell>
        </row>
        <row r="108">
          <cell r="B108" t="str">
            <v>Madagascar</v>
          </cell>
          <cell r="C108">
            <v>49</v>
          </cell>
          <cell r="D108" t="str">
            <v>None</v>
          </cell>
          <cell r="E108">
            <v>13.793956217817126</v>
          </cell>
          <cell r="F108">
            <v>23.905450108435051</v>
          </cell>
          <cell r="G108">
            <v>11.819705178184115</v>
          </cell>
          <cell r="H108">
            <v>0.97402584629531197</v>
          </cell>
          <cell r="I108">
            <v>1.4513394748420294</v>
          </cell>
          <cell r="J108">
            <v>51.944476825573631</v>
          </cell>
        </row>
        <row r="109">
          <cell r="B109" t="str">
            <v>Malawi</v>
          </cell>
          <cell r="C109">
            <v>14.3</v>
          </cell>
          <cell r="D109" t="str">
            <v>None</v>
          </cell>
          <cell r="E109">
            <v>4.0255831411180596</v>
          </cell>
          <cell r="F109">
            <v>6.9764885010330868</v>
          </cell>
          <cell r="G109">
            <v>3.4494241642455687</v>
          </cell>
          <cell r="H109">
            <v>0.28425652249026451</v>
          </cell>
          <cell r="I109">
            <v>0.42355417327022493</v>
          </cell>
          <cell r="J109">
            <v>15.159306502157206</v>
          </cell>
        </row>
        <row r="110">
          <cell r="B110" t="str">
            <v>Malaysia</v>
          </cell>
          <cell r="C110">
            <v>3442.1</v>
          </cell>
          <cell r="D110" t="str">
            <v>None</v>
          </cell>
          <cell r="E110">
            <v>968.98319790506798</v>
          </cell>
          <cell r="F110">
            <v>1679.2846901682508</v>
          </cell>
          <cell r="G110">
            <v>830.29810599648044</v>
          </cell>
          <cell r="H110">
            <v>68.422333990471287</v>
          </cell>
          <cell r="I110">
            <v>101.95215523170917</v>
          </cell>
          <cell r="J110">
            <v>3648.9404832919795</v>
          </cell>
        </row>
        <row r="111">
          <cell r="B111" t="str">
            <v>Maldives</v>
          </cell>
          <cell r="C111">
            <v>2.2000000000000002</v>
          </cell>
          <cell r="D111" t="str">
            <v>None</v>
          </cell>
          <cell r="E111">
            <v>0.6193204832489323</v>
          </cell>
          <cell r="F111">
            <v>1.0733059232358595</v>
          </cell>
          <cell r="G111">
            <v>0.53068064065316445</v>
          </cell>
          <cell r="H111">
            <v>4.3731772690809925E-2</v>
          </cell>
          <cell r="I111">
            <v>6.5162180503111525E-2</v>
          </cell>
          <cell r="J111">
            <v>2.3322010003318776</v>
          </cell>
        </row>
        <row r="112">
          <cell r="B112" t="str">
            <v>Mali</v>
          </cell>
          <cell r="C112">
            <v>26.2</v>
          </cell>
          <cell r="D112" t="str">
            <v>None</v>
          </cell>
          <cell r="E112">
            <v>7.3755439368736466</v>
          </cell>
          <cell r="F112">
            <v>12.782097813081599</v>
          </cell>
          <cell r="G112">
            <v>6.3199239932331395</v>
          </cell>
          <cell r="H112">
            <v>0.52080565659055456</v>
          </cell>
          <cell r="I112">
            <v>0.7760223314461463</v>
          </cell>
          <cell r="J112">
            <v>27.774393731225086</v>
          </cell>
        </row>
        <row r="113">
          <cell r="B113" t="str">
            <v>Malta</v>
          </cell>
          <cell r="C113">
            <v>366.3</v>
          </cell>
          <cell r="D113" t="str">
            <v>None</v>
          </cell>
          <cell r="E113">
            <v>103.11686046094722</v>
          </cell>
          <cell r="F113">
            <v>178.70543621877061</v>
          </cell>
          <cell r="G113">
            <v>88.358326668751872</v>
          </cell>
          <cell r="H113">
            <v>7.281340153019852</v>
          </cell>
          <cell r="I113">
            <v>10.849503053768069</v>
          </cell>
          <cell r="J113">
            <v>388.31146655525765</v>
          </cell>
        </row>
        <row r="114">
          <cell r="B114" t="str">
            <v>Marshall Islands</v>
          </cell>
          <cell r="C114">
            <v>1.2</v>
          </cell>
          <cell r="D114" t="str">
            <v>None</v>
          </cell>
          <cell r="E114">
            <v>0.33781117268123573</v>
          </cell>
          <cell r="F114">
            <v>0.585439594492287</v>
          </cell>
          <cell r="G114">
            <v>0.28946216762899873</v>
          </cell>
          <cell r="H114">
            <v>2.3853694194987229E-2</v>
          </cell>
          <cell r="I114">
            <v>3.5543007547151735E-2</v>
          </cell>
          <cell r="J114">
            <v>1.2721096365446602</v>
          </cell>
        </row>
        <row r="115">
          <cell r="B115" t="str">
            <v>Mauritania</v>
          </cell>
          <cell r="C115">
            <v>17.3</v>
          </cell>
          <cell r="D115" t="str">
            <v>None</v>
          </cell>
          <cell r="E115">
            <v>4.8701110728211487</v>
          </cell>
          <cell r="F115">
            <v>8.4400874872638045</v>
          </cell>
          <cell r="G115">
            <v>4.1730795833180654</v>
          </cell>
          <cell r="H115">
            <v>0.34389075797773261</v>
          </cell>
          <cell r="I115">
            <v>0.51241169213810422</v>
          </cell>
          <cell r="J115">
            <v>18.339580593518857</v>
          </cell>
        </row>
        <row r="116">
          <cell r="B116" t="str">
            <v>Mauritius</v>
          </cell>
          <cell r="C116">
            <v>75.8</v>
          </cell>
          <cell r="D116" t="str">
            <v>None</v>
          </cell>
          <cell r="E116">
            <v>21.338405741031391</v>
          </cell>
          <cell r="F116">
            <v>36.980267718762796</v>
          </cell>
          <cell r="G116">
            <v>18.284360255231753</v>
          </cell>
          <cell r="H116">
            <v>1.5067583499833601</v>
          </cell>
          <cell r="I116">
            <v>2.2451333100617514</v>
          </cell>
          <cell r="J116">
            <v>80.354925375071033</v>
          </cell>
        </row>
        <row r="117">
          <cell r="B117" t="str">
            <v>Mexico</v>
          </cell>
          <cell r="C117">
            <v>9223.2999999999993</v>
          </cell>
          <cell r="D117" t="str">
            <v>None</v>
          </cell>
          <cell r="E117">
            <v>2596.4448241590344</v>
          </cell>
          <cell r="F117">
            <v>4499.7375099005922</v>
          </cell>
          <cell r="G117">
            <v>2224.8303422437866</v>
          </cell>
          <cell r="H117">
            <v>183.34148139052144</v>
          </cell>
          <cell r="I117">
            <v>273.18651792470382</v>
          </cell>
          <cell r="J117">
            <v>9777.5406756186385</v>
          </cell>
        </row>
        <row r="118">
          <cell r="B118" t="str">
            <v>Micronesia (Federated States of)</v>
          </cell>
          <cell r="C118">
            <v>1.3</v>
          </cell>
          <cell r="D118" t="str">
            <v>None</v>
          </cell>
          <cell r="E118">
            <v>0.36596210373800542</v>
          </cell>
          <cell r="F118">
            <v>0.63422622736664425</v>
          </cell>
          <cell r="G118">
            <v>0.31358401493141536</v>
          </cell>
          <cell r="H118">
            <v>2.58415020445695E-2</v>
          </cell>
          <cell r="I118">
            <v>3.8504924842747722E-2</v>
          </cell>
          <cell r="J118">
            <v>1.3781187729233821</v>
          </cell>
        </row>
        <row r="119">
          <cell r="B119" t="str">
            <v>Moldova</v>
          </cell>
          <cell r="C119">
            <v>279.5</v>
          </cell>
          <cell r="D119" t="str">
            <v>None</v>
          </cell>
          <cell r="E119">
            <v>78.681852303671164</v>
          </cell>
          <cell r="F119">
            <v>136.35863888382852</v>
          </cell>
          <cell r="G119">
            <v>67.420563210254301</v>
          </cell>
          <cell r="H119">
            <v>5.5559229395824428</v>
          </cell>
          <cell r="I119">
            <v>8.27855884119076</v>
          </cell>
          <cell r="J119">
            <v>296.29553617852719</v>
          </cell>
        </row>
        <row r="120">
          <cell r="B120" t="str">
            <v>Monaco</v>
          </cell>
          <cell r="C120">
            <v>6.2</v>
          </cell>
          <cell r="D120" t="str">
            <v>Europe</v>
          </cell>
          <cell r="E120">
            <v>1.7453577255197181</v>
          </cell>
          <cell r="F120">
            <v>3.0247712382101497</v>
          </cell>
          <cell r="G120">
            <v>1.495554532749827</v>
          </cell>
          <cell r="H120">
            <v>0.12324408667410069</v>
          </cell>
          <cell r="I120">
            <v>0.18363887232695067</v>
          </cell>
          <cell r="J120">
            <v>6.5725664554807457</v>
          </cell>
        </row>
        <row r="121">
          <cell r="B121" t="str">
            <v>Mongolia</v>
          </cell>
          <cell r="C121">
            <v>7.2</v>
          </cell>
          <cell r="D121" t="str">
            <v>None</v>
          </cell>
          <cell r="E121">
            <v>2.0268670360874146</v>
          </cell>
          <cell r="F121">
            <v>3.512637566953722</v>
          </cell>
          <cell r="G121">
            <v>1.7367730057739925</v>
          </cell>
          <cell r="H121">
            <v>0.14312216516992338</v>
          </cell>
          <cell r="I121">
            <v>0.21325804528291045</v>
          </cell>
          <cell r="J121">
            <v>7.6326578192679619</v>
          </cell>
        </row>
        <row r="122">
          <cell r="B122" t="str">
            <v>Montenegro</v>
          </cell>
          <cell r="C122">
            <v>443.2</v>
          </cell>
          <cell r="D122" t="str">
            <v>Europe</v>
          </cell>
          <cell r="E122">
            <v>124.76492644360307</v>
          </cell>
          <cell r="F122">
            <v>216.22235689915132</v>
          </cell>
          <cell r="G122">
            <v>106.9080272443102</v>
          </cell>
          <cell r="H122">
            <v>8.8099643893486164</v>
          </cell>
          <cell r="I122">
            <v>13.127217454081375</v>
          </cell>
          <cell r="J122">
            <v>469.83249243049465</v>
          </cell>
        </row>
        <row r="123">
          <cell r="B123" t="str">
            <v>Morocco</v>
          </cell>
          <cell r="C123">
            <v>558.79999999999995</v>
          </cell>
          <cell r="D123" t="str">
            <v>None</v>
          </cell>
          <cell r="E123">
            <v>157.30740274522876</v>
          </cell>
          <cell r="F123">
            <v>272.6197045019083</v>
          </cell>
          <cell r="G123">
            <v>134.79288272590375</v>
          </cell>
          <cell r="H123">
            <v>11.107870263465719</v>
          </cell>
          <cell r="I123">
            <v>16.551193847790326</v>
          </cell>
          <cell r="J123">
            <v>592.37905408429685</v>
          </cell>
        </row>
        <row r="124">
          <cell r="B124" t="str">
            <v>Mozambique</v>
          </cell>
          <cell r="C124">
            <v>18.100000000000001</v>
          </cell>
          <cell r="D124" t="str">
            <v>None</v>
          </cell>
          <cell r="E124">
            <v>5.0953185212753063</v>
          </cell>
          <cell r="F124">
            <v>8.8303805502586634</v>
          </cell>
          <cell r="G124">
            <v>4.3660543617373984</v>
          </cell>
          <cell r="H124">
            <v>0.35979322077439074</v>
          </cell>
          <cell r="I124">
            <v>0.53610703050287212</v>
          </cell>
          <cell r="J124">
            <v>19.187653684548632</v>
          </cell>
        </row>
        <row r="125">
          <cell r="B125" t="str">
            <v>Myanmar</v>
          </cell>
          <cell r="C125">
            <v>1.4</v>
          </cell>
          <cell r="D125" t="str">
            <v>None</v>
          </cell>
          <cell r="E125">
            <v>0.394113034794775</v>
          </cell>
          <cell r="F125">
            <v>0.6830128602410015</v>
          </cell>
          <cell r="G125">
            <v>0.33770586223383187</v>
          </cell>
          <cell r="H125">
            <v>2.7829309894151767E-2</v>
          </cell>
          <cell r="I125">
            <v>4.1466842138343694E-2</v>
          </cell>
          <cell r="J125">
            <v>1.4841279093021038</v>
          </cell>
        </row>
        <row r="126">
          <cell r="B126" t="str">
            <v>Namibia</v>
          </cell>
          <cell r="C126">
            <v>20.5</v>
          </cell>
          <cell r="D126" t="str">
            <v>None</v>
          </cell>
          <cell r="E126">
            <v>5.7709408666377771</v>
          </cell>
          <cell r="F126">
            <v>10.001259739243237</v>
          </cell>
          <cell r="G126">
            <v>4.9449786969953955</v>
          </cell>
          <cell r="H126">
            <v>0.4075006091643652</v>
          </cell>
          <cell r="I126">
            <v>0.60719304559717557</v>
          </cell>
          <cell r="J126">
            <v>21.73187295763795</v>
          </cell>
        </row>
        <row r="127">
          <cell r="B127" t="str">
            <v>Nauru</v>
          </cell>
          <cell r="C127">
            <v>0.6</v>
          </cell>
          <cell r="D127" t="str">
            <v>None</v>
          </cell>
          <cell r="E127">
            <v>0.16890558634061786</v>
          </cell>
          <cell r="F127">
            <v>0.2927197972461435</v>
          </cell>
          <cell r="G127">
            <v>0.14473108381449937</v>
          </cell>
          <cell r="H127">
            <v>1.1926847097493615E-2</v>
          </cell>
          <cell r="I127">
            <v>1.7771503773575868E-2</v>
          </cell>
          <cell r="J127">
            <v>0.63605481827233012</v>
          </cell>
        </row>
        <row r="128">
          <cell r="B128" t="str">
            <v>Nepal</v>
          </cell>
          <cell r="C128">
            <v>25</v>
          </cell>
          <cell r="D128" t="str">
            <v>None</v>
          </cell>
          <cell r="E128">
            <v>7.0377327641924117</v>
          </cell>
          <cell r="F128">
            <v>12.196658218589313</v>
          </cell>
          <cell r="G128">
            <v>6.0304618256041405</v>
          </cell>
          <cell r="H128">
            <v>0.49695196239556733</v>
          </cell>
          <cell r="I128">
            <v>0.74047932389899462</v>
          </cell>
          <cell r="J128">
            <v>26.50228409468043</v>
          </cell>
        </row>
        <row r="129">
          <cell r="B129" t="str">
            <v>Netherlands</v>
          </cell>
          <cell r="C129">
            <v>10316.176887058104</v>
          </cell>
          <cell r="D129" t="str">
            <v>Europe</v>
          </cell>
          <cell r="E129">
            <v>2904.0998431701319</v>
          </cell>
          <cell r="F129">
            <v>5032.9153445583333</v>
          </cell>
          <cell r="G129">
            <v>2488.4524361433459</v>
          </cell>
          <cell r="H129">
            <v>205.06577393773279</v>
          </cell>
          <cell r="I129">
            <v>305.55662746204877</v>
          </cell>
          <cell r="J129">
            <v>10936.090025271593</v>
          </cell>
        </row>
        <row r="130">
          <cell r="B130" t="str">
            <v>New Zealand</v>
          </cell>
          <cell r="C130">
            <v>1184.5</v>
          </cell>
          <cell r="D130" t="str">
            <v>Other Developed</v>
          </cell>
          <cell r="E130">
            <v>333.44777836743646</v>
          </cell>
          <cell r="F130">
            <v>577.87766639676158</v>
          </cell>
          <cell r="G130">
            <v>285.72328129712417</v>
          </cell>
          <cell r="H130">
            <v>23.54558397830198</v>
          </cell>
          <cell r="I130">
            <v>35.083910366334365</v>
          </cell>
          <cell r="J130">
            <v>1255.6782204059584</v>
          </cell>
        </row>
        <row r="131">
          <cell r="B131" t="str">
            <v>Nicaragua</v>
          </cell>
          <cell r="C131">
            <v>86.5</v>
          </cell>
          <cell r="D131" t="str">
            <v>None</v>
          </cell>
          <cell r="E131">
            <v>24.350555364105745</v>
          </cell>
          <cell r="F131">
            <v>42.200437436319021</v>
          </cell>
          <cell r="G131">
            <v>20.865397916590329</v>
          </cell>
          <cell r="H131">
            <v>1.7194537898886628</v>
          </cell>
          <cell r="I131">
            <v>2.5620584606905212</v>
          </cell>
          <cell r="J131">
            <v>91.697902967594274</v>
          </cell>
        </row>
        <row r="132">
          <cell r="B132" t="str">
            <v>Niger</v>
          </cell>
          <cell r="C132">
            <v>15.3</v>
          </cell>
          <cell r="D132" t="str">
            <v>None</v>
          </cell>
          <cell r="E132">
            <v>4.3070924516857563</v>
          </cell>
          <cell r="F132">
            <v>7.46435482977666</v>
          </cell>
          <cell r="G132">
            <v>3.6906426372697343</v>
          </cell>
          <cell r="H132">
            <v>0.30413460098608719</v>
          </cell>
          <cell r="I132">
            <v>0.45317334622618471</v>
          </cell>
          <cell r="J132">
            <v>16.219397865944423</v>
          </cell>
        </row>
        <row r="133">
          <cell r="B133" t="str">
            <v>Nigeria</v>
          </cell>
          <cell r="C133">
            <v>568.29999999999995</v>
          </cell>
          <cell r="D133" t="str">
            <v>None</v>
          </cell>
          <cell r="E133">
            <v>159.98174119562188</v>
          </cell>
          <cell r="F133">
            <v>277.25443462497225</v>
          </cell>
          <cell r="G133">
            <v>137.08445821963332</v>
          </cell>
          <cell r="H133">
            <v>11.296712009176035</v>
          </cell>
          <cell r="I133">
            <v>16.832575990871945</v>
          </cell>
          <cell r="J133">
            <v>602.44992204027551</v>
          </cell>
        </row>
        <row r="134">
          <cell r="B134" t="str">
            <v>Niue</v>
          </cell>
          <cell r="C134">
            <v>0.1</v>
          </cell>
          <cell r="D134" t="str">
            <v>None</v>
          </cell>
          <cell r="E134">
            <v>2.8150931056769649E-2</v>
          </cell>
          <cell r="F134">
            <v>4.878663287435725E-2</v>
          </cell>
          <cell r="G134">
            <v>2.4121847302416566E-2</v>
          </cell>
          <cell r="H134">
            <v>1.9878078495822694E-3</v>
          </cell>
          <cell r="I134">
            <v>2.9619172955959784E-3</v>
          </cell>
          <cell r="J134">
            <v>0.10600913637872171</v>
          </cell>
        </row>
        <row r="135">
          <cell r="B135" t="str">
            <v>North Korea</v>
          </cell>
          <cell r="C135">
            <v>950</v>
          </cell>
          <cell r="D135" t="str">
            <v>None</v>
          </cell>
          <cell r="E135">
            <v>267.43384503931162</v>
          </cell>
          <cell r="F135">
            <v>463.47301230639385</v>
          </cell>
          <cell r="G135">
            <v>229.15754937295736</v>
          </cell>
          <cell r="H135">
            <v>18.884174571031558</v>
          </cell>
          <cell r="I135">
            <v>28.138214308161793</v>
          </cell>
          <cell r="J135">
            <v>1007.0867955978562</v>
          </cell>
        </row>
        <row r="136">
          <cell r="B136" t="str">
            <v>Norway</v>
          </cell>
          <cell r="C136">
            <v>907.6</v>
          </cell>
          <cell r="D136" t="str">
            <v>Europe</v>
          </cell>
          <cell r="E136">
            <v>255.4978502712413</v>
          </cell>
          <cell r="F136">
            <v>442.7874799676664</v>
          </cell>
          <cell r="G136">
            <v>218.92988611673275</v>
          </cell>
          <cell r="H136">
            <v>18.041344042808674</v>
          </cell>
          <cell r="I136">
            <v>26.882361374829099</v>
          </cell>
          <cell r="J136">
            <v>962.13892177327818</v>
          </cell>
        </row>
        <row r="137">
          <cell r="B137" t="str">
            <v>Oman</v>
          </cell>
          <cell r="C137">
            <v>305.3</v>
          </cell>
          <cell r="D137" t="str">
            <v>None</v>
          </cell>
          <cell r="E137">
            <v>85.944792516317733</v>
          </cell>
          <cell r="F137">
            <v>148.94559016541268</v>
          </cell>
          <cell r="G137">
            <v>73.643999814277777</v>
          </cell>
          <cell r="H137">
            <v>6.0687773647746681</v>
          </cell>
          <cell r="I137">
            <v>9.0427335034545226</v>
          </cell>
          <cell r="J137">
            <v>323.64589336423745</v>
          </cell>
        </row>
        <row r="138">
          <cell r="B138" t="str">
            <v>Pakistan</v>
          </cell>
          <cell r="C138">
            <v>927.4</v>
          </cell>
          <cell r="D138" t="str">
            <v>None</v>
          </cell>
          <cell r="E138">
            <v>261.07173462048166</v>
          </cell>
          <cell r="F138">
            <v>452.44723327678912</v>
          </cell>
          <cell r="G138">
            <v>223.70601188261119</v>
          </cell>
          <cell r="H138">
            <v>18.434929997025964</v>
          </cell>
          <cell r="I138">
            <v>27.468820999357103</v>
          </cell>
          <cell r="J138">
            <v>983.12873077626512</v>
          </cell>
        </row>
        <row r="139">
          <cell r="B139" t="str">
            <v>Palau</v>
          </cell>
          <cell r="C139">
            <v>1.7</v>
          </cell>
          <cell r="D139" t="str">
            <v>None</v>
          </cell>
          <cell r="E139">
            <v>0.47856582796508396</v>
          </cell>
          <cell r="F139">
            <v>0.82937275886407325</v>
          </cell>
          <cell r="G139">
            <v>0.41007140414108156</v>
          </cell>
          <cell r="H139">
            <v>3.3792733442898577E-2</v>
          </cell>
          <cell r="I139">
            <v>5.0352594025131626E-2</v>
          </cell>
          <cell r="J139">
            <v>1.8021553184382693</v>
          </cell>
        </row>
        <row r="140">
          <cell r="B140" t="str">
            <v>Panama</v>
          </cell>
          <cell r="C140">
            <v>225.5</v>
          </cell>
          <cell r="D140" t="str">
            <v>None</v>
          </cell>
          <cell r="E140">
            <v>63.480349533015549</v>
          </cell>
          <cell r="F140">
            <v>110.01385713167559</v>
          </cell>
          <cell r="G140">
            <v>54.394765666949347</v>
          </cell>
          <cell r="H140">
            <v>4.4825067008080168</v>
          </cell>
          <cell r="I140">
            <v>6.679123501568931</v>
          </cell>
          <cell r="J140">
            <v>239.05060253401746</v>
          </cell>
        </row>
        <row r="141">
          <cell r="B141" t="str">
            <v>Papua New Guinea</v>
          </cell>
          <cell r="C141">
            <v>48.5</v>
          </cell>
          <cell r="D141" t="str">
            <v>None</v>
          </cell>
          <cell r="E141">
            <v>13.653201562533278</v>
          </cell>
          <cell r="F141">
            <v>23.661516944063266</v>
          </cell>
          <cell r="G141">
            <v>11.699095941672033</v>
          </cell>
          <cell r="H141">
            <v>0.96408680704740057</v>
          </cell>
          <cell r="I141">
            <v>1.4365298883640494</v>
          </cell>
          <cell r="J141">
            <v>51.414431143680027</v>
          </cell>
        </row>
        <row r="142">
          <cell r="B142" t="str">
            <v>Paraguay</v>
          </cell>
          <cell r="C142">
            <v>170.9</v>
          </cell>
          <cell r="D142" t="str">
            <v>None</v>
          </cell>
          <cell r="E142">
            <v>48.109941176019326</v>
          </cell>
          <cell r="F142">
            <v>83.376355582276545</v>
          </cell>
          <cell r="G142">
            <v>41.224237039829909</v>
          </cell>
          <cell r="H142">
            <v>3.3971636149360984</v>
          </cell>
          <cell r="I142">
            <v>5.0619166581735273</v>
          </cell>
          <cell r="J142">
            <v>181.1696140712354</v>
          </cell>
        </row>
        <row r="143">
          <cell r="B143" t="str">
            <v>Peru</v>
          </cell>
          <cell r="C143">
            <v>539.9</v>
          </cell>
          <cell r="D143" t="str">
            <v>None</v>
          </cell>
          <cell r="E143">
            <v>151.9868767754993</v>
          </cell>
          <cell r="F143">
            <v>263.39903088865481</v>
          </cell>
          <cell r="G143">
            <v>130.23385358574703</v>
          </cell>
          <cell r="H143">
            <v>10.732174579894671</v>
          </cell>
          <cell r="I143">
            <v>15.991391478922687</v>
          </cell>
          <cell r="J143">
            <v>572.34332730871847</v>
          </cell>
        </row>
        <row r="144">
          <cell r="B144" t="str">
            <v>Philippines</v>
          </cell>
          <cell r="C144">
            <v>3273</v>
          </cell>
          <cell r="D144" t="str">
            <v>None</v>
          </cell>
          <cell r="E144">
            <v>921.3799734880705</v>
          </cell>
          <cell r="F144">
            <v>1596.7864939777128</v>
          </cell>
          <cell r="G144">
            <v>789.50806220809409</v>
          </cell>
          <cell r="H144">
            <v>65.060950916827679</v>
          </cell>
          <cell r="I144">
            <v>96.943553084856376</v>
          </cell>
          <cell r="J144">
            <v>3469.6790336755612</v>
          </cell>
        </row>
        <row r="145">
          <cell r="B145" t="str">
            <v>Poland</v>
          </cell>
          <cell r="C145">
            <v>4986</v>
          </cell>
          <cell r="D145" t="str">
            <v>CEITs</v>
          </cell>
          <cell r="E145">
            <v>1403.6054224905345</v>
          </cell>
          <cell r="F145">
            <v>2432.5015151154525</v>
          </cell>
          <cell r="G145">
            <v>1202.7153064984898</v>
          </cell>
          <cell r="H145">
            <v>99.112099380171941</v>
          </cell>
          <cell r="I145">
            <v>147.68119635841546</v>
          </cell>
          <cell r="J145">
            <v>5285.6155398430637</v>
          </cell>
        </row>
        <row r="146">
          <cell r="B146" t="str">
            <v>Portugal</v>
          </cell>
          <cell r="C146">
            <v>2454.5010217709623</v>
          </cell>
          <cell r="D146" t="str">
            <v>Europe</v>
          </cell>
          <cell r="E146">
            <v>690.9648904264501</v>
          </cell>
          <cell r="F146">
            <v>1197.4684023887469</v>
          </cell>
          <cell r="G146">
            <v>592.07098850784587</v>
          </cell>
          <cell r="H146">
            <v>48.790763978840189</v>
          </cell>
          <cell r="I146">
            <v>72.700290284414137</v>
          </cell>
          <cell r="J146">
            <v>2601.9953355862972</v>
          </cell>
        </row>
        <row r="147">
          <cell r="B147" t="str">
            <v>Qatar</v>
          </cell>
          <cell r="C147">
            <v>85.2</v>
          </cell>
          <cell r="D147" t="str">
            <v>None</v>
          </cell>
          <cell r="E147">
            <v>23.984593260367738</v>
          </cell>
          <cell r="F147">
            <v>41.566211208952382</v>
          </cell>
          <cell r="G147">
            <v>20.551813901658914</v>
          </cell>
          <cell r="H147">
            <v>1.6936122878440933</v>
          </cell>
          <cell r="I147">
            <v>2.5235535358477734</v>
          </cell>
          <cell r="J147">
            <v>90.319784194670902</v>
          </cell>
        </row>
        <row r="148">
          <cell r="B148" t="str">
            <v>Romania</v>
          </cell>
          <cell r="C148">
            <v>829.7</v>
          </cell>
          <cell r="D148" t="str">
            <v>CEITs</v>
          </cell>
          <cell r="E148">
            <v>233.56827497801777</v>
          </cell>
          <cell r="F148">
            <v>404.7826929585421</v>
          </cell>
          <cell r="G148">
            <v>200.13896706815024</v>
          </cell>
          <cell r="H148">
            <v>16.492841727984089</v>
          </cell>
          <cell r="I148">
            <v>24.575027801559834</v>
          </cell>
          <cell r="J148">
            <v>879.55780453425405</v>
          </cell>
        </row>
        <row r="149">
          <cell r="B149" t="str">
            <v>Russian Federation</v>
          </cell>
          <cell r="C149">
            <v>100102</v>
          </cell>
          <cell r="D149" t="str">
            <v>CEITs</v>
          </cell>
          <cell r="E149">
            <v>28179.64500644755</v>
          </cell>
          <cell r="F149">
            <v>48836.395239889091</v>
          </cell>
          <cell r="G149">
            <v>24146.451586665029</v>
          </cell>
          <cell r="H149">
            <v>1989.835413588843</v>
          </cell>
          <cell r="I149">
            <v>2964.9384512374863</v>
          </cell>
          <cell r="J149">
            <v>106117.26569782798</v>
          </cell>
        </row>
        <row r="150">
          <cell r="B150" t="str">
            <v>Rwanda</v>
          </cell>
          <cell r="C150">
            <v>32.200000000000003</v>
          </cell>
          <cell r="D150" t="str">
            <v>None</v>
          </cell>
          <cell r="E150">
            <v>9.0645998002798276</v>
          </cell>
          <cell r="F150">
            <v>15.709295785543036</v>
          </cell>
          <cell r="G150">
            <v>7.7672348313781336</v>
          </cell>
          <cell r="H150">
            <v>0.64007412756549076</v>
          </cell>
          <cell r="I150">
            <v>0.9537373691819051</v>
          </cell>
          <cell r="J150">
            <v>34.134941913948396</v>
          </cell>
        </row>
        <row r="151">
          <cell r="B151" t="str">
            <v>Saint Kitts and Nevis</v>
          </cell>
          <cell r="C151">
            <v>6.1</v>
          </cell>
          <cell r="D151" t="str">
            <v>None</v>
          </cell>
          <cell r="E151">
            <v>1.7172067944629483</v>
          </cell>
          <cell r="F151">
            <v>2.9759846053357921</v>
          </cell>
          <cell r="G151">
            <v>1.4714326854474102</v>
          </cell>
          <cell r="H151">
            <v>0.12125627882451842</v>
          </cell>
          <cell r="I151">
            <v>0.18067695503135467</v>
          </cell>
          <cell r="J151">
            <v>6.4665573191020238</v>
          </cell>
        </row>
        <row r="152">
          <cell r="B152" t="str">
            <v>Saint Lucia</v>
          </cell>
          <cell r="C152">
            <v>7.8</v>
          </cell>
          <cell r="D152" t="str">
            <v>None</v>
          </cell>
          <cell r="E152">
            <v>2.1957726224280325</v>
          </cell>
          <cell r="F152">
            <v>3.8053573641998653</v>
          </cell>
          <cell r="G152">
            <v>1.8815040895884918</v>
          </cell>
          <cell r="H152">
            <v>0.15504901226741699</v>
          </cell>
          <cell r="I152">
            <v>0.23102954905648629</v>
          </cell>
          <cell r="J152">
            <v>8.2687126375402933</v>
          </cell>
        </row>
        <row r="153">
          <cell r="B153" t="str">
            <v>Saint Vincent and the Grenadines</v>
          </cell>
          <cell r="C153">
            <v>2.5</v>
          </cell>
          <cell r="D153" t="str">
            <v>None</v>
          </cell>
          <cell r="E153">
            <v>0.70377327641924114</v>
          </cell>
          <cell r="F153">
            <v>1.2196658218589311</v>
          </cell>
          <cell r="G153">
            <v>0.60304618256041409</v>
          </cell>
          <cell r="H153">
            <v>4.9695196239556733E-2</v>
          </cell>
          <cell r="I153">
            <v>7.4047932389899457E-2</v>
          </cell>
          <cell r="J153">
            <v>2.6502284094680424</v>
          </cell>
        </row>
        <row r="154">
          <cell r="B154" t="str">
            <v>Samoa</v>
          </cell>
          <cell r="C154">
            <v>4.4000000000000004</v>
          </cell>
          <cell r="D154" t="str">
            <v>None</v>
          </cell>
          <cell r="E154">
            <v>1.2386409664978646</v>
          </cell>
          <cell r="F154">
            <v>2.146611846471719</v>
          </cell>
          <cell r="G154">
            <v>1.0613612813063289</v>
          </cell>
          <cell r="H154">
            <v>8.746354538161985E-2</v>
          </cell>
          <cell r="I154">
            <v>0.13032436100622305</v>
          </cell>
          <cell r="J154">
            <v>4.6644020006637552</v>
          </cell>
        </row>
        <row r="155">
          <cell r="B155" t="str">
            <v>Sao Tome and Principe</v>
          </cell>
          <cell r="C155">
            <v>1.5</v>
          </cell>
          <cell r="D155" t="str">
            <v>None</v>
          </cell>
          <cell r="E155">
            <v>0.42226396585154469</v>
          </cell>
          <cell r="F155">
            <v>0.73179949311535875</v>
          </cell>
          <cell r="G155">
            <v>0.36182770953624843</v>
          </cell>
          <cell r="H155">
            <v>2.9817117743734037E-2</v>
          </cell>
          <cell r="I155">
            <v>4.4428759433939674E-2</v>
          </cell>
          <cell r="J155">
            <v>1.5901370456808255</v>
          </cell>
        </row>
        <row r="156">
          <cell r="B156" t="str">
            <v>Saudi Arabia</v>
          </cell>
          <cell r="C156">
            <v>3687.8</v>
          </cell>
          <cell r="D156" t="str">
            <v>None</v>
          </cell>
          <cell r="E156">
            <v>1038.1500355115511</v>
          </cell>
          <cell r="F156">
            <v>1799.1534471405466</v>
          </cell>
          <cell r="G156">
            <v>889.56548481851803</v>
          </cell>
          <cell r="H156">
            <v>73.306377876894928</v>
          </cell>
          <cell r="I156">
            <v>109.22958602698849</v>
          </cell>
          <cell r="J156">
            <v>3909.4049313744995</v>
          </cell>
        </row>
        <row r="157">
          <cell r="B157" t="str">
            <v>Senegal</v>
          </cell>
          <cell r="C157">
            <v>93.6</v>
          </cell>
          <cell r="D157" t="str">
            <v>None</v>
          </cell>
          <cell r="E157">
            <v>26.349271469136387</v>
          </cell>
          <cell r="F157">
            <v>45.664288370398381</v>
          </cell>
          <cell r="G157">
            <v>22.578049075061902</v>
          </cell>
          <cell r="H157">
            <v>1.8605881472090038</v>
          </cell>
          <cell r="I157">
            <v>2.7723545886778354</v>
          </cell>
          <cell r="J157">
            <v>99.224551650483505</v>
          </cell>
        </row>
        <row r="158">
          <cell r="B158" t="str">
            <v>Serbia</v>
          </cell>
          <cell r="C158">
            <v>1748.8</v>
          </cell>
          <cell r="D158" t="str">
            <v>None</v>
          </cell>
          <cell r="E158">
            <v>492.30348232078757</v>
          </cell>
          <cell r="F158">
            <v>853.18063570675952</v>
          </cell>
          <cell r="G158">
            <v>421.84286562466082</v>
          </cell>
          <cell r="H158">
            <v>34.762783673494724</v>
          </cell>
          <cell r="I158">
            <v>51.798009665382466</v>
          </cell>
          <cell r="J158">
            <v>1853.8877769910853</v>
          </cell>
        </row>
        <row r="159">
          <cell r="B159" t="str">
            <v>Seychelles</v>
          </cell>
          <cell r="C159">
            <v>1.2</v>
          </cell>
          <cell r="D159" t="str">
            <v>None</v>
          </cell>
          <cell r="E159">
            <v>0.33781117268123573</v>
          </cell>
          <cell r="F159">
            <v>0.585439594492287</v>
          </cell>
          <cell r="G159">
            <v>0.28946216762899873</v>
          </cell>
          <cell r="H159">
            <v>2.3853694194987229E-2</v>
          </cell>
          <cell r="I159">
            <v>3.5543007547151735E-2</v>
          </cell>
          <cell r="J159">
            <v>1.2721096365446602</v>
          </cell>
        </row>
        <row r="160">
          <cell r="B160" t="str">
            <v>Sierra Leone</v>
          </cell>
          <cell r="C160">
            <v>79.400000000000006</v>
          </cell>
          <cell r="D160" t="str">
            <v>None</v>
          </cell>
          <cell r="E160">
            <v>22.351839259075099</v>
          </cell>
          <cell r="F160">
            <v>38.73658650223966</v>
          </cell>
          <cell r="G160">
            <v>19.152746758118752</v>
          </cell>
          <cell r="H160">
            <v>1.5783194325683219</v>
          </cell>
          <cell r="I160">
            <v>2.3517623327032071</v>
          </cell>
          <cell r="J160">
            <v>84.171254284705043</v>
          </cell>
        </row>
        <row r="161">
          <cell r="B161" t="str">
            <v>Singapore</v>
          </cell>
          <cell r="C161">
            <v>679.4</v>
          </cell>
          <cell r="D161" t="str">
            <v>None</v>
          </cell>
          <cell r="E161">
            <v>191.25742559969297</v>
          </cell>
          <cell r="F161">
            <v>331.45638374838313</v>
          </cell>
          <cell r="G161">
            <v>163.88383057261814</v>
          </cell>
          <cell r="H161">
            <v>13.505166530061937</v>
          </cell>
          <cell r="I161">
            <v>20.123266106279075</v>
          </cell>
          <cell r="J161">
            <v>720.22607255703531</v>
          </cell>
        </row>
        <row r="162">
          <cell r="B162" t="str">
            <v>Slovak Republic</v>
          </cell>
          <cell r="C162">
            <v>1979.2</v>
          </cell>
          <cell r="D162" t="str">
            <v>CEITs</v>
          </cell>
          <cell r="E162">
            <v>557.16322747558479</v>
          </cell>
          <cell r="F162">
            <v>965.58503784927871</v>
          </cell>
          <cell r="G162">
            <v>477.41960180942863</v>
          </cell>
          <cell r="H162">
            <v>39.342692958932275</v>
          </cell>
          <cell r="I162">
            <v>58.622267114435601</v>
          </cell>
          <cell r="J162">
            <v>2098.1328272076598</v>
          </cell>
        </row>
        <row r="163">
          <cell r="B163" t="str">
            <v>Slovenia</v>
          </cell>
          <cell r="C163">
            <v>2391.4</v>
          </cell>
          <cell r="D163" t="str">
            <v>CEITs</v>
          </cell>
          <cell r="E163">
            <v>673.20136529158935</v>
          </cell>
          <cell r="F163">
            <v>1166.6835385573793</v>
          </cell>
          <cell r="G163">
            <v>576.84985638998967</v>
          </cell>
          <cell r="H163">
            <v>47.536436914910389</v>
          </cell>
          <cell r="I163">
            <v>70.83129020688223</v>
          </cell>
          <cell r="J163">
            <v>2535.1024873607512</v>
          </cell>
        </row>
        <row r="164">
          <cell r="B164" t="str">
            <v>Solomon Islands</v>
          </cell>
          <cell r="C164">
            <v>1.6</v>
          </cell>
          <cell r="D164" t="str">
            <v>None</v>
          </cell>
          <cell r="E164">
            <v>0.45041489690831438</v>
          </cell>
          <cell r="F164">
            <v>0.780586125989716</v>
          </cell>
          <cell r="G164">
            <v>0.38594955683866505</v>
          </cell>
          <cell r="H164">
            <v>3.1804925593316311E-2</v>
          </cell>
          <cell r="I164">
            <v>4.7390676729535654E-2</v>
          </cell>
          <cell r="J164">
            <v>1.6961461820595474</v>
          </cell>
        </row>
        <row r="165">
          <cell r="B165" t="str">
            <v>Somalia</v>
          </cell>
          <cell r="C165">
            <v>215.1</v>
          </cell>
          <cell r="D165" t="str">
            <v>None</v>
          </cell>
          <cell r="E165">
            <v>60.552652703111505</v>
          </cell>
          <cell r="F165">
            <v>104.94004731274244</v>
          </cell>
          <cell r="G165">
            <v>51.886093547498028</v>
          </cell>
          <cell r="H165">
            <v>4.275774684451461</v>
          </cell>
          <cell r="I165">
            <v>6.3710841028269494</v>
          </cell>
          <cell r="J165">
            <v>228.02565235063037</v>
          </cell>
        </row>
        <row r="166">
          <cell r="B166" t="str">
            <v>South Africa</v>
          </cell>
          <cell r="C166">
            <v>10656</v>
          </cell>
          <cell r="D166" t="str">
            <v>None</v>
          </cell>
          <cell r="E166">
            <v>2999.7632134093733</v>
          </cell>
          <cell r="F166">
            <v>5198.7035990915083</v>
          </cell>
          <cell r="G166">
            <v>2570.4240485455089</v>
          </cell>
          <cell r="H166">
            <v>211.82080445148662</v>
          </cell>
          <cell r="I166">
            <v>315.62190701870742</v>
          </cell>
          <cell r="J166">
            <v>11296.333572516583</v>
          </cell>
        </row>
        <row r="167">
          <cell r="B167" t="str">
            <v>South Korea</v>
          </cell>
          <cell r="C167">
            <v>24125.599999999999</v>
          </cell>
          <cell r="D167" t="str">
            <v>None</v>
          </cell>
          <cell r="E167">
            <v>6791.5810230320176</v>
          </cell>
          <cell r="F167">
            <v>11770.067900735932</v>
          </cell>
          <cell r="G167">
            <v>5819.5403927918096</v>
          </cell>
          <cell r="H167">
            <v>479.5705705588199</v>
          </cell>
          <cell r="I167">
            <v>714.58031906630333</v>
          </cell>
          <cell r="J167">
            <v>25575.340206184879</v>
          </cell>
        </row>
        <row r="168">
          <cell r="B168" t="str">
            <v>Spain</v>
          </cell>
          <cell r="C168">
            <v>17992.401564033662</v>
          </cell>
          <cell r="D168" t="str">
            <v>Europe</v>
          </cell>
          <cell r="E168">
            <v>5065.0285597482598</v>
          </cell>
          <cell r="F168">
            <v>8777.8868963252153</v>
          </cell>
          <cell r="G168">
            <v>4340.0996313138094</v>
          </cell>
          <cell r="H168">
            <v>357.65437061822411</v>
          </cell>
          <cell r="I168">
            <v>532.92005381819433</v>
          </cell>
          <cell r="J168">
            <v>19073.589511823702</v>
          </cell>
        </row>
        <row r="169">
          <cell r="B169" t="str">
            <v>Sri Lanka</v>
          </cell>
          <cell r="C169">
            <v>215</v>
          </cell>
          <cell r="D169" t="str">
            <v>None</v>
          </cell>
          <cell r="E169">
            <v>60.524501772054741</v>
          </cell>
          <cell r="F169">
            <v>104.89126067986808</v>
          </cell>
          <cell r="G169">
            <v>51.86197170019561</v>
          </cell>
          <cell r="H169">
            <v>4.2737868766018785</v>
          </cell>
          <cell r="I169">
            <v>6.3681221855313535</v>
          </cell>
          <cell r="J169">
            <v>227.91964321425169</v>
          </cell>
        </row>
        <row r="170">
          <cell r="B170" t="str">
            <v>Sudan</v>
          </cell>
          <cell r="C170">
            <v>501.4</v>
          </cell>
          <cell r="D170" t="str">
            <v>None</v>
          </cell>
          <cell r="E170">
            <v>141.14876831864299</v>
          </cell>
          <cell r="F170">
            <v>244.61617723202724</v>
          </cell>
          <cell r="G170">
            <v>120.94694237431665</v>
          </cell>
          <cell r="H170">
            <v>9.9668685578054976</v>
          </cell>
          <cell r="I170">
            <v>14.851053320118234</v>
          </cell>
          <cell r="J170">
            <v>531.52980980291056</v>
          </cell>
        </row>
        <row r="171">
          <cell r="B171" t="str">
            <v>Suriname</v>
          </cell>
          <cell r="C171">
            <v>39.5</v>
          </cell>
          <cell r="D171" t="str">
            <v>None</v>
          </cell>
          <cell r="E171">
            <v>11.11961776742401</v>
          </cell>
          <cell r="F171">
            <v>19.270719985371112</v>
          </cell>
          <cell r="G171">
            <v>9.5281296844545427</v>
          </cell>
          <cell r="H171">
            <v>0.78518410058499633</v>
          </cell>
          <cell r="I171">
            <v>1.1699573317604115</v>
          </cell>
          <cell r="J171">
            <v>41.873608869595081</v>
          </cell>
        </row>
        <row r="172">
          <cell r="B172" t="str">
            <v>Swaziland</v>
          </cell>
          <cell r="C172">
            <v>10</v>
          </cell>
          <cell r="D172" t="str">
            <v>None</v>
          </cell>
          <cell r="E172">
            <v>2.8150931056769646</v>
          </cell>
          <cell r="F172">
            <v>4.8786632874357245</v>
          </cell>
          <cell r="G172">
            <v>2.4121847302416564</v>
          </cell>
          <cell r="H172">
            <v>0.19878078495822693</v>
          </cell>
          <cell r="I172">
            <v>0.29619172955959783</v>
          </cell>
          <cell r="J172">
            <v>10.60091363787217</v>
          </cell>
        </row>
        <row r="173">
          <cell r="B173" t="str">
            <v>Sweden</v>
          </cell>
          <cell r="C173">
            <v>2552.1999999999998</v>
          </cell>
          <cell r="D173" t="str">
            <v>Europe</v>
          </cell>
          <cell r="E173">
            <v>718.46806243087485</v>
          </cell>
          <cell r="F173">
            <v>1245.1324442193456</v>
          </cell>
          <cell r="G173">
            <v>615.63778685227544</v>
          </cell>
          <cell r="H173">
            <v>50.732831937038675</v>
          </cell>
          <cell r="I173">
            <v>75.594053218200557</v>
          </cell>
          <cell r="J173">
            <v>2705.5651786577355</v>
          </cell>
        </row>
        <row r="174">
          <cell r="B174" t="str">
            <v>Switzerland</v>
          </cell>
          <cell r="C174">
            <v>4023</v>
          </cell>
          <cell r="D174" t="str">
            <v>Europe</v>
          </cell>
          <cell r="E174">
            <v>1132.5119564138429</v>
          </cell>
          <cell r="F174">
            <v>1962.6862405353922</v>
          </cell>
          <cell r="G174">
            <v>970.42191697621831</v>
          </cell>
          <cell r="H174">
            <v>79.969509788694694</v>
          </cell>
          <cell r="I174">
            <v>119.15793280182621</v>
          </cell>
          <cell r="J174">
            <v>4264.7475565159739</v>
          </cell>
        </row>
        <row r="175">
          <cell r="B175" t="str">
            <v>Syrian Arab Republic</v>
          </cell>
          <cell r="C175">
            <v>1194.9000000000001</v>
          </cell>
          <cell r="D175" t="str">
            <v>None</v>
          </cell>
          <cell r="E175">
            <v>336.37547519734051</v>
          </cell>
          <cell r="F175">
            <v>582.95147621569481</v>
          </cell>
          <cell r="G175">
            <v>288.23195341657555</v>
          </cell>
          <cell r="H175">
            <v>23.752315994658538</v>
          </cell>
          <cell r="I175">
            <v>35.391949765076347</v>
          </cell>
          <cell r="J175">
            <v>1266.7031705893457</v>
          </cell>
        </row>
        <row r="176">
          <cell r="B176" t="str">
            <v>Tajikistan</v>
          </cell>
          <cell r="C176">
            <v>189.4</v>
          </cell>
          <cell r="D176" t="str">
            <v>None</v>
          </cell>
          <cell r="E176">
            <v>53.317863421521707</v>
          </cell>
          <cell r="F176">
            <v>92.401882664032627</v>
          </cell>
          <cell r="G176">
            <v>45.68677879077697</v>
          </cell>
          <cell r="H176">
            <v>3.7649080671088182</v>
          </cell>
          <cell r="I176">
            <v>5.6098713578587827</v>
          </cell>
          <cell r="J176">
            <v>200.78130430129892</v>
          </cell>
        </row>
        <row r="177">
          <cell r="B177" t="str">
            <v>Thailand</v>
          </cell>
          <cell r="C177">
            <v>4595</v>
          </cell>
          <cell r="D177" t="str">
            <v>None</v>
          </cell>
          <cell r="E177">
            <v>1293.5352820585651</v>
          </cell>
          <cell r="F177">
            <v>2241.7457805767158</v>
          </cell>
          <cell r="G177">
            <v>1108.3988835460411</v>
          </cell>
          <cell r="H177">
            <v>91.339770688305265</v>
          </cell>
          <cell r="I177">
            <v>136.10009973263521</v>
          </cell>
          <cell r="J177">
            <v>4871.1198166022632</v>
          </cell>
        </row>
        <row r="178">
          <cell r="B178" t="str">
            <v>Togo</v>
          </cell>
          <cell r="C178">
            <v>39.4</v>
          </cell>
          <cell r="D178" t="str">
            <v>None</v>
          </cell>
          <cell r="E178">
            <v>11.091466836367241</v>
          </cell>
          <cell r="F178">
            <v>19.221933352496755</v>
          </cell>
          <cell r="G178">
            <v>9.504007837152125</v>
          </cell>
          <cell r="H178">
            <v>0.78319629273541402</v>
          </cell>
          <cell r="I178">
            <v>1.1669954144648154</v>
          </cell>
          <cell r="J178">
            <v>41.767599733216343</v>
          </cell>
        </row>
        <row r="179">
          <cell r="B179" t="str">
            <v>Tonga</v>
          </cell>
          <cell r="C179">
            <v>1.8</v>
          </cell>
          <cell r="D179" t="str">
            <v>None</v>
          </cell>
          <cell r="E179">
            <v>0.50671675902185365</v>
          </cell>
          <cell r="F179">
            <v>0.87815939173843049</v>
          </cell>
          <cell r="G179">
            <v>0.43419325144349813</v>
          </cell>
          <cell r="H179">
            <v>3.5780541292480844E-2</v>
          </cell>
          <cell r="I179">
            <v>5.3314511320727613E-2</v>
          </cell>
          <cell r="J179">
            <v>1.9081644548169905</v>
          </cell>
        </row>
        <row r="180">
          <cell r="B180" t="str">
            <v>Trinidad and Tobago</v>
          </cell>
          <cell r="C180">
            <v>143.30000000000001</v>
          </cell>
          <cell r="D180" t="str">
            <v>None</v>
          </cell>
          <cell r="E180">
            <v>40.340284204350908</v>
          </cell>
          <cell r="F180">
            <v>69.911244908953947</v>
          </cell>
          <cell r="G180">
            <v>34.566607184362937</v>
          </cell>
          <cell r="H180">
            <v>2.8485286484513921</v>
          </cell>
          <cell r="I180">
            <v>4.2444274845890373</v>
          </cell>
          <cell r="J180">
            <v>151.91109243070821</v>
          </cell>
        </row>
        <row r="181">
          <cell r="B181" t="str">
            <v>Tunisia</v>
          </cell>
          <cell r="C181">
            <v>725</v>
          </cell>
          <cell r="D181" t="str">
            <v>None</v>
          </cell>
          <cell r="E181">
            <v>204.09425016157994</v>
          </cell>
          <cell r="F181">
            <v>353.70308833909007</v>
          </cell>
          <cell r="G181">
            <v>174.88339294252009</v>
          </cell>
          <cell r="H181">
            <v>14.411606909471452</v>
          </cell>
          <cell r="I181">
            <v>21.473900393070842</v>
          </cell>
          <cell r="J181">
            <v>768.56623874573233</v>
          </cell>
        </row>
        <row r="182">
          <cell r="B182" t="str">
            <v>Turkey</v>
          </cell>
          <cell r="C182">
            <v>3131.3</v>
          </cell>
          <cell r="D182" t="str">
            <v>None</v>
          </cell>
          <cell r="E182">
            <v>881.49010418062801</v>
          </cell>
          <cell r="F182">
            <v>1527.6558351947488</v>
          </cell>
          <cell r="G182">
            <v>755.32740458056992</v>
          </cell>
          <cell r="H182">
            <v>62.2442271939696</v>
          </cell>
          <cell r="I182">
            <v>92.746516276996871</v>
          </cell>
          <cell r="J182">
            <v>3319.464087426913</v>
          </cell>
        </row>
        <row r="183">
          <cell r="B183" t="str">
            <v>Turkmenistan</v>
          </cell>
          <cell r="C183">
            <v>170.8</v>
          </cell>
          <cell r="D183" t="str">
            <v>None</v>
          </cell>
          <cell r="E183">
            <v>48.081790244962555</v>
          </cell>
          <cell r="F183">
            <v>83.327568949402192</v>
          </cell>
          <cell r="G183">
            <v>41.200115192527491</v>
          </cell>
          <cell r="H183">
            <v>3.3951758070865159</v>
          </cell>
          <cell r="I183">
            <v>5.0589547408779314</v>
          </cell>
          <cell r="J183">
            <v>181.0636049348567</v>
          </cell>
        </row>
        <row r="184">
          <cell r="B184" t="str">
            <v>Tuvalu</v>
          </cell>
          <cell r="C184">
            <v>0.3</v>
          </cell>
          <cell r="D184" t="str">
            <v>None</v>
          </cell>
          <cell r="E184">
            <v>8.4452793170308932E-2</v>
          </cell>
          <cell r="F184">
            <v>0.14635989862307175</v>
          </cell>
          <cell r="G184">
            <v>7.2365541907249684E-2</v>
          </cell>
          <cell r="H184">
            <v>5.9634235487468074E-3</v>
          </cell>
          <cell r="I184">
            <v>8.8857518867879338E-3</v>
          </cell>
          <cell r="J184">
            <v>0.31802740913616506</v>
          </cell>
        </row>
        <row r="185">
          <cell r="B185" t="str">
            <v>Uganda</v>
          </cell>
          <cell r="C185">
            <v>13.8</v>
          </cell>
          <cell r="D185" t="str">
            <v>None</v>
          </cell>
          <cell r="E185">
            <v>3.8848284858342113</v>
          </cell>
          <cell r="F185">
            <v>6.7325553366613011</v>
          </cell>
          <cell r="G185">
            <v>3.328814927733486</v>
          </cell>
          <cell r="H185">
            <v>0.27431748324235317</v>
          </cell>
          <cell r="I185">
            <v>0.40874458679224501</v>
          </cell>
          <cell r="J185">
            <v>14.629260820263596</v>
          </cell>
        </row>
        <row r="186">
          <cell r="B186" t="str">
            <v>Ukraine</v>
          </cell>
          <cell r="C186">
            <v>4518</v>
          </cell>
          <cell r="D186" t="str">
            <v>CEITs</v>
          </cell>
          <cell r="E186">
            <v>1271.8590651448526</v>
          </cell>
          <cell r="F186">
            <v>2204.1800732634606</v>
          </cell>
          <cell r="G186">
            <v>1089.8250611231804</v>
          </cell>
          <cell r="H186">
            <v>89.809158644126924</v>
          </cell>
          <cell r="I186">
            <v>133.81942341502631</v>
          </cell>
          <cell r="J186">
            <v>4789.4927815906467</v>
          </cell>
        </row>
        <row r="187">
          <cell r="B187" t="str">
            <v>United Arab Emirates</v>
          </cell>
          <cell r="C187">
            <v>414</v>
          </cell>
          <cell r="D187" t="str">
            <v>None</v>
          </cell>
          <cell r="E187">
            <v>116.54485457502633</v>
          </cell>
          <cell r="F187">
            <v>201.97666009983902</v>
          </cell>
          <cell r="G187">
            <v>99.864447832004572</v>
          </cell>
          <cell r="H187">
            <v>8.2295244972705941</v>
          </cell>
          <cell r="I187">
            <v>12.262337603767349</v>
          </cell>
          <cell r="J187">
            <v>438.87782460790777</v>
          </cell>
        </row>
        <row r="188">
          <cell r="B188" t="str">
            <v>United Kingdom</v>
          </cell>
          <cell r="C188">
            <v>35472.08513685294</v>
          </cell>
          <cell r="D188" t="str">
            <v>Europe</v>
          </cell>
          <cell r="E188">
            <v>9985.7222312741033</v>
          </cell>
          <cell r="F188">
            <v>17305.635948595889</v>
          </cell>
          <cell r="G188">
            <v>8556.522211694868</v>
          </cell>
          <cell r="H188">
            <v>705.11689276086815</v>
          </cell>
          <cell r="I188">
            <v>1050.6538247769777</v>
          </cell>
          <cell r="J188">
            <v>37603.651109102706</v>
          </cell>
        </row>
        <row r="189">
          <cell r="B189" t="str">
            <v>United Republic of Tanzania</v>
          </cell>
          <cell r="C189">
            <v>88.2</v>
          </cell>
          <cell r="D189" t="str">
            <v>None</v>
          </cell>
          <cell r="E189">
            <v>24.829121192070829</v>
          </cell>
          <cell r="F189">
            <v>43.029810195183096</v>
          </cell>
          <cell r="G189">
            <v>21.275469320731411</v>
          </cell>
          <cell r="H189">
            <v>1.7532465233315615</v>
          </cell>
          <cell r="I189">
            <v>2.6124110547156527</v>
          </cell>
          <cell r="J189">
            <v>93.500058286032555</v>
          </cell>
        </row>
        <row r="190">
          <cell r="B190" t="str">
            <v>United States</v>
          </cell>
          <cell r="C190">
            <v>258776.5048</v>
          </cell>
          <cell r="D190" t="str">
            <v>None</v>
          </cell>
          <cell r="E190">
            <v>72847.995457366196</v>
          </cell>
          <cell r="F190">
            <v>126248.34336186947</v>
          </cell>
          <cell r="G190">
            <v>62421.673342386668</v>
          </cell>
          <cell r="H190">
            <v>5143.9796752890379</v>
          </cell>
          <cell r="I190">
            <v>7664.7460526099567</v>
          </cell>
          <cell r="J190">
            <v>274326.73788952129</v>
          </cell>
        </row>
        <row r="191">
          <cell r="B191" t="str">
            <v>Uruguay</v>
          </cell>
          <cell r="C191">
            <v>531.4</v>
          </cell>
          <cell r="D191" t="str">
            <v>None</v>
          </cell>
          <cell r="E191">
            <v>149.59404763567389</v>
          </cell>
          <cell r="F191">
            <v>259.25216709433442</v>
          </cell>
          <cell r="G191">
            <v>128.18349656504162</v>
          </cell>
          <cell r="H191">
            <v>10.563210912680178</v>
          </cell>
          <cell r="I191">
            <v>15.739628508797027</v>
          </cell>
          <cell r="J191">
            <v>563.33255071652729</v>
          </cell>
        </row>
        <row r="192">
          <cell r="B192" t="str">
            <v>Uzbekistan</v>
          </cell>
          <cell r="C192">
            <v>2454.5</v>
          </cell>
          <cell r="D192" t="str">
            <v>None</v>
          </cell>
          <cell r="E192">
            <v>690.96460278841096</v>
          </cell>
          <cell r="F192">
            <v>1197.4679039010987</v>
          </cell>
          <cell r="G192">
            <v>592.07074203781451</v>
          </cell>
          <cell r="H192">
            <v>48.7907436679968</v>
          </cell>
          <cell r="I192">
            <v>72.700260020403292</v>
          </cell>
          <cell r="J192">
            <v>2601.9942524157241</v>
          </cell>
        </row>
        <row r="193">
          <cell r="B193" t="str">
            <v>Vanuatu</v>
          </cell>
          <cell r="C193">
            <v>2.2999999999999998</v>
          </cell>
          <cell r="D193" t="str">
            <v>None</v>
          </cell>
          <cell r="E193">
            <v>0.64747141430570176</v>
          </cell>
          <cell r="F193">
            <v>1.1220925561102166</v>
          </cell>
          <cell r="G193">
            <v>0.55480248795558096</v>
          </cell>
          <cell r="H193">
            <v>4.5719580540392192E-2</v>
          </cell>
          <cell r="I193">
            <v>6.8124097798707497E-2</v>
          </cell>
          <cell r="J193">
            <v>2.4382101367105991</v>
          </cell>
        </row>
        <row r="194">
          <cell r="B194" t="str">
            <v>Venezuela</v>
          </cell>
          <cell r="C194">
            <v>3450.6</v>
          </cell>
          <cell r="D194" t="str">
            <v>None</v>
          </cell>
          <cell r="E194">
            <v>971.37602704489336</v>
          </cell>
          <cell r="F194">
            <v>1683.4315539625711</v>
          </cell>
          <cell r="G194">
            <v>832.34846301718585</v>
          </cell>
          <cell r="H194">
            <v>68.591297657685786</v>
          </cell>
          <cell r="I194">
            <v>102.20391820183482</v>
          </cell>
          <cell r="J194">
            <v>3657.9512598841707</v>
          </cell>
        </row>
        <row r="195">
          <cell r="B195" t="str">
            <v>Viet Nam</v>
          </cell>
          <cell r="C195">
            <v>303.39999999999998</v>
          </cell>
          <cell r="D195" t="str">
            <v>None</v>
          </cell>
          <cell r="E195">
            <v>85.409924826239106</v>
          </cell>
          <cell r="F195">
            <v>148.01864414079989</v>
          </cell>
          <cell r="G195">
            <v>73.185684715531849</v>
          </cell>
          <cell r="H195">
            <v>6.0310090156326046</v>
          </cell>
          <cell r="I195">
            <v>8.9864570748381976</v>
          </cell>
          <cell r="J195">
            <v>321.63171977304165</v>
          </cell>
        </row>
        <row r="196">
          <cell r="B196" t="str">
            <v>Yemen</v>
          </cell>
          <cell r="C196">
            <v>180</v>
          </cell>
          <cell r="D196" t="str">
            <v>None</v>
          </cell>
          <cell r="E196">
            <v>50.671675902185363</v>
          </cell>
          <cell r="F196">
            <v>87.815939173843049</v>
          </cell>
          <cell r="G196">
            <v>43.419325144349813</v>
          </cell>
          <cell r="H196">
            <v>3.5780541292480845</v>
          </cell>
          <cell r="I196">
            <v>5.3314511320727611</v>
          </cell>
          <cell r="J196">
            <v>190.81644548169908</v>
          </cell>
        </row>
        <row r="197">
          <cell r="B197" t="str">
            <v>Zambia</v>
          </cell>
          <cell r="C197">
            <v>22.3</v>
          </cell>
          <cell r="D197" t="str">
            <v>None</v>
          </cell>
          <cell r="E197">
            <v>6.2776576256596313</v>
          </cell>
          <cell r="F197">
            <v>10.879419130981667</v>
          </cell>
          <cell r="G197">
            <v>5.379171948438894</v>
          </cell>
          <cell r="H197">
            <v>0.44328115045684607</v>
          </cell>
          <cell r="I197">
            <v>0.66050755691790319</v>
          </cell>
          <cell r="J197">
            <v>23.640037412454944</v>
          </cell>
        </row>
        <row r="198">
          <cell r="B198" t="str">
            <v>Zimbabwe</v>
          </cell>
          <cell r="C198">
            <v>475.6</v>
          </cell>
          <cell r="D198" t="str">
            <v>None</v>
          </cell>
          <cell r="E198">
            <v>133.88582810599644</v>
          </cell>
          <cell r="F198">
            <v>232.02922595044308</v>
          </cell>
          <cell r="G198">
            <v>114.72350577029317</v>
          </cell>
          <cell r="H198">
            <v>9.4540141326132723</v>
          </cell>
          <cell r="I198">
            <v>14.086878657854474</v>
          </cell>
          <cell r="J198">
            <v>504.17945261720047</v>
          </cell>
        </row>
        <row r="199">
          <cell r="J199">
            <v>0</v>
          </cell>
        </row>
      </sheetData>
      <sheetData sheetId="23" refreshError="1">
        <row r="8">
          <cell r="B8" t="str">
            <v>Afghanistan</v>
          </cell>
          <cell r="C8">
            <v>3.2</v>
          </cell>
          <cell r="D8" t="str">
            <v>None</v>
          </cell>
          <cell r="E8">
            <v>47.901084482166461</v>
          </cell>
          <cell r="F8">
            <v>0</v>
          </cell>
          <cell r="G8">
            <v>0</v>
          </cell>
          <cell r="H8">
            <v>3.2719761824901079</v>
          </cell>
          <cell r="I8">
            <v>3.1618918985681947</v>
          </cell>
          <cell r="J8">
            <v>0</v>
          </cell>
          <cell r="K8">
            <v>54.334952563224761</v>
          </cell>
        </row>
        <row r="9">
          <cell r="B9" t="str">
            <v>Albania</v>
          </cell>
          <cell r="C9">
            <v>2.5</v>
          </cell>
          <cell r="D9" t="str">
            <v>None</v>
          </cell>
          <cell r="E9">
            <v>37.422722251692548</v>
          </cell>
          <cell r="F9">
            <v>0</v>
          </cell>
          <cell r="G9">
            <v>0</v>
          </cell>
          <cell r="H9">
            <v>2.5562313925703966</v>
          </cell>
          <cell r="I9">
            <v>2.4702280457564019</v>
          </cell>
          <cell r="J9">
            <v>0</v>
          </cell>
          <cell r="K9">
            <v>42.449181690019344</v>
          </cell>
        </row>
        <row r="10">
          <cell r="B10" t="str">
            <v>Algeria</v>
          </cell>
          <cell r="C10">
            <v>4.7</v>
          </cell>
          <cell r="D10" t="str">
            <v>None</v>
          </cell>
          <cell r="E10">
            <v>70.354717833181994</v>
          </cell>
          <cell r="F10">
            <v>0</v>
          </cell>
          <cell r="G10">
            <v>0</v>
          </cell>
          <cell r="H10">
            <v>4.8057150180323456</v>
          </cell>
          <cell r="I10">
            <v>4.6440287260220359</v>
          </cell>
          <cell r="J10">
            <v>0</v>
          </cell>
          <cell r="K10">
            <v>79.804461577236367</v>
          </cell>
        </row>
        <row r="11">
          <cell r="B11" t="str">
            <v>Angola</v>
          </cell>
          <cell r="C11">
            <v>4.5</v>
          </cell>
          <cell r="D11" t="str">
            <v>None</v>
          </cell>
          <cell r="E11">
            <v>67.360900053046578</v>
          </cell>
          <cell r="F11">
            <v>0</v>
          </cell>
          <cell r="G11">
            <v>0</v>
          </cell>
          <cell r="H11">
            <v>4.6012165066267139</v>
          </cell>
          <cell r="I11">
            <v>4.4464104823615234</v>
          </cell>
          <cell r="J11">
            <v>0</v>
          </cell>
          <cell r="K11">
            <v>76.408527042034819</v>
          </cell>
        </row>
        <row r="12">
          <cell r="B12" t="str">
            <v>Antigua and Barbuda</v>
          </cell>
          <cell r="C12">
            <v>2.2000000000000002</v>
          </cell>
          <cell r="D12" t="str">
            <v>None</v>
          </cell>
          <cell r="E12">
            <v>32.931995581489446</v>
          </cell>
          <cell r="F12">
            <v>0</v>
          </cell>
          <cell r="G12">
            <v>0</v>
          </cell>
          <cell r="H12">
            <v>2.2494836254619495</v>
          </cell>
          <cell r="I12">
            <v>2.173800680265634</v>
          </cell>
          <cell r="J12">
            <v>0</v>
          </cell>
          <cell r="K12">
            <v>37.35527988721703</v>
          </cell>
        </row>
        <row r="13">
          <cell r="B13" t="str">
            <v>Argentina</v>
          </cell>
          <cell r="C13">
            <v>22.5</v>
          </cell>
          <cell r="D13" t="str">
            <v>None</v>
          </cell>
          <cell r="E13">
            <v>336.80450026523289</v>
          </cell>
          <cell r="F13">
            <v>0</v>
          </cell>
          <cell r="G13">
            <v>0</v>
          </cell>
          <cell r="H13">
            <v>23.006082533133569</v>
          </cell>
          <cell r="I13">
            <v>22.232052411807615</v>
          </cell>
          <cell r="J13">
            <v>0</v>
          </cell>
          <cell r="K13">
            <v>382.04263521017407</v>
          </cell>
        </row>
        <row r="14">
          <cell r="B14" t="str">
            <v>Armenia</v>
          </cell>
          <cell r="C14">
            <v>0.8</v>
          </cell>
          <cell r="D14" t="str">
            <v>None</v>
          </cell>
          <cell r="E14">
            <v>11.975271120541615</v>
          </cell>
          <cell r="F14">
            <v>0</v>
          </cell>
          <cell r="G14">
            <v>0</v>
          </cell>
          <cell r="H14">
            <v>0.81799404562252698</v>
          </cell>
          <cell r="I14">
            <v>0.79047297464204869</v>
          </cell>
          <cell r="J14">
            <v>0</v>
          </cell>
          <cell r="K14">
            <v>13.58373814080619</v>
          </cell>
        </row>
        <row r="15">
          <cell r="B15" t="str">
            <v>Australia</v>
          </cell>
          <cell r="C15">
            <v>148.5</v>
          </cell>
          <cell r="D15" t="str">
            <v>Other Developed</v>
          </cell>
          <cell r="E15">
            <v>2222.9097017505374</v>
          </cell>
          <cell r="F15">
            <v>0</v>
          </cell>
          <cell r="G15">
            <v>0</v>
          </cell>
          <cell r="H15">
            <v>151.84014471868156</v>
          </cell>
          <cell r="I15">
            <v>146.73154591793028</v>
          </cell>
          <cell r="J15">
            <v>0</v>
          </cell>
          <cell r="K15">
            <v>2521.4813923871493</v>
          </cell>
        </row>
        <row r="16">
          <cell r="B16" t="str">
            <v>Austria</v>
          </cell>
          <cell r="C16">
            <v>18.3</v>
          </cell>
          <cell r="D16" t="str">
            <v>Europe</v>
          </cell>
          <cell r="E16">
            <v>273.93432688238943</v>
          </cell>
          <cell r="F16">
            <v>0</v>
          </cell>
          <cell r="G16">
            <v>0</v>
          </cell>
          <cell r="H16">
            <v>18.711613793615303</v>
          </cell>
          <cell r="I16">
            <v>18.082069294936861</v>
          </cell>
          <cell r="J16">
            <v>0</v>
          </cell>
          <cell r="K16">
            <v>310.72800997094157</v>
          </cell>
        </row>
        <row r="17">
          <cell r="B17" t="str">
            <v>Azerbaijan</v>
          </cell>
          <cell r="C17">
            <v>1.4</v>
          </cell>
          <cell r="D17" t="str">
            <v>None</v>
          </cell>
          <cell r="E17">
            <v>20.956724460947825</v>
          </cell>
          <cell r="F17">
            <v>0</v>
          </cell>
          <cell r="G17">
            <v>0</v>
          </cell>
          <cell r="H17">
            <v>1.431489579839422</v>
          </cell>
          <cell r="I17">
            <v>1.3833277056235849</v>
          </cell>
          <cell r="J17">
            <v>0</v>
          </cell>
          <cell r="K17">
            <v>23.771541746410833</v>
          </cell>
        </row>
        <row r="18">
          <cell r="B18" t="str">
            <v>Bahamas</v>
          </cell>
          <cell r="C18">
            <v>0.4</v>
          </cell>
          <cell r="D18" t="str">
            <v>None</v>
          </cell>
          <cell r="E18">
            <v>5.9876355602708076</v>
          </cell>
          <cell r="F18">
            <v>0</v>
          </cell>
          <cell r="G18">
            <v>0</v>
          </cell>
          <cell r="H18">
            <v>0.40899702281126349</v>
          </cell>
          <cell r="I18">
            <v>0.39523648732102434</v>
          </cell>
          <cell r="J18">
            <v>0</v>
          </cell>
          <cell r="K18">
            <v>6.7918690704030951</v>
          </cell>
        </row>
        <row r="19">
          <cell r="B19" t="str">
            <v>Bahrain</v>
          </cell>
          <cell r="C19">
            <v>11.2</v>
          </cell>
          <cell r="D19" t="str">
            <v>None</v>
          </cell>
          <cell r="E19">
            <v>167.6537956875826</v>
          </cell>
          <cell r="F19">
            <v>0</v>
          </cell>
          <cell r="G19">
            <v>0</v>
          </cell>
          <cell r="H19">
            <v>11.451916638715376</v>
          </cell>
          <cell r="I19">
            <v>11.066621644988679</v>
          </cell>
          <cell r="J19">
            <v>0</v>
          </cell>
          <cell r="K19">
            <v>190.17233397128666</v>
          </cell>
        </row>
        <row r="20">
          <cell r="B20" t="str">
            <v>Bangladesh</v>
          </cell>
          <cell r="C20">
            <v>3</v>
          </cell>
          <cell r="D20" t="str">
            <v>None</v>
          </cell>
          <cell r="E20">
            <v>44.907266702031052</v>
          </cell>
          <cell r="F20">
            <v>0</v>
          </cell>
          <cell r="G20">
            <v>0</v>
          </cell>
          <cell r="H20">
            <v>3.0674776710844762</v>
          </cell>
          <cell r="I20">
            <v>2.9642736549076822</v>
          </cell>
          <cell r="J20">
            <v>0</v>
          </cell>
          <cell r="K20">
            <v>50.939018028023213</v>
          </cell>
        </row>
        <row r="21">
          <cell r="B21" t="str">
            <v>Barbados</v>
          </cell>
          <cell r="C21">
            <v>1.6</v>
          </cell>
          <cell r="D21" t="str">
            <v>None</v>
          </cell>
          <cell r="E21">
            <v>23.95054224108323</v>
          </cell>
          <cell r="F21">
            <v>0</v>
          </cell>
          <cell r="G21">
            <v>0</v>
          </cell>
          <cell r="H21">
            <v>1.635988091245054</v>
          </cell>
          <cell r="I21">
            <v>1.5809459492840974</v>
          </cell>
          <cell r="J21">
            <v>0</v>
          </cell>
          <cell r="K21">
            <v>27.16747628161238</v>
          </cell>
        </row>
        <row r="22">
          <cell r="B22" t="str">
            <v>Belarus</v>
          </cell>
          <cell r="C22">
            <v>3</v>
          </cell>
          <cell r="D22" t="str">
            <v>None</v>
          </cell>
          <cell r="E22">
            <v>44.907266702031052</v>
          </cell>
          <cell r="F22">
            <v>0</v>
          </cell>
          <cell r="G22">
            <v>0</v>
          </cell>
          <cell r="H22">
            <v>3.0674776710844762</v>
          </cell>
          <cell r="I22">
            <v>2.9642736549076822</v>
          </cell>
          <cell r="J22">
            <v>0</v>
          </cell>
          <cell r="K22">
            <v>50.939018028023213</v>
          </cell>
        </row>
        <row r="23">
          <cell r="B23" t="str">
            <v>Belgium</v>
          </cell>
          <cell r="C23">
            <v>59.938211015817345</v>
          </cell>
          <cell r="D23" t="str">
            <v>Europe</v>
          </cell>
          <cell r="E23">
            <v>897.22040924330838</v>
          </cell>
          <cell r="F23">
            <v>0</v>
          </cell>
          <cell r="G23">
            <v>0</v>
          </cell>
          <cell r="H23">
            <v>61.286374645256423</v>
          </cell>
          <cell r="I23">
            <v>59.22441994549493</v>
          </cell>
          <cell r="J23">
            <v>0</v>
          </cell>
          <cell r="K23">
            <v>1017.7312038340597</v>
          </cell>
        </row>
        <row r="24">
          <cell r="B24" t="str">
            <v>Belize</v>
          </cell>
          <cell r="C24">
            <v>0.1</v>
          </cell>
          <cell r="D24" t="str">
            <v>None</v>
          </cell>
          <cell r="E24">
            <v>1.4969088900677019</v>
          </cell>
          <cell r="F24">
            <v>0</v>
          </cell>
          <cell r="G24">
            <v>0</v>
          </cell>
          <cell r="H24">
            <v>0.10224925570281587</v>
          </cell>
          <cell r="I24">
            <v>9.8809121830256086E-2</v>
          </cell>
          <cell r="J24">
            <v>0</v>
          </cell>
          <cell r="K24">
            <v>1.6979672676007738</v>
          </cell>
        </row>
        <row r="25">
          <cell r="B25" t="str">
            <v>Benin</v>
          </cell>
          <cell r="C25">
            <v>3.6</v>
          </cell>
          <cell r="D25" t="str">
            <v>None</v>
          </cell>
          <cell r="E25">
            <v>53.888720042437271</v>
          </cell>
          <cell r="F25">
            <v>0</v>
          </cell>
          <cell r="G25">
            <v>0</v>
          </cell>
          <cell r="H25">
            <v>3.6809732053013713</v>
          </cell>
          <cell r="I25">
            <v>3.5571283858892189</v>
          </cell>
          <cell r="J25">
            <v>0</v>
          </cell>
          <cell r="K25">
            <v>61.126821633627863</v>
          </cell>
        </row>
        <row r="26">
          <cell r="B26" t="str">
            <v>Bhutan</v>
          </cell>
          <cell r="C26">
            <v>0.1</v>
          </cell>
          <cell r="D26" t="str">
            <v>None</v>
          </cell>
          <cell r="E26">
            <v>1.4969088900677019</v>
          </cell>
          <cell r="F26">
            <v>0</v>
          </cell>
          <cell r="G26">
            <v>0</v>
          </cell>
          <cell r="H26">
            <v>0.10224925570281587</v>
          </cell>
          <cell r="I26">
            <v>9.8809121830256086E-2</v>
          </cell>
          <cell r="J26">
            <v>0</v>
          </cell>
          <cell r="K26">
            <v>1.6979672676007738</v>
          </cell>
        </row>
        <row r="27">
          <cell r="B27" t="str">
            <v>Bolivia</v>
          </cell>
          <cell r="C27">
            <v>0.4</v>
          </cell>
          <cell r="D27" t="str">
            <v>None</v>
          </cell>
          <cell r="E27">
            <v>5.9876355602708076</v>
          </cell>
          <cell r="F27">
            <v>0</v>
          </cell>
          <cell r="G27">
            <v>0</v>
          </cell>
          <cell r="H27">
            <v>0.40899702281126349</v>
          </cell>
          <cell r="I27">
            <v>0.39523648732102434</v>
          </cell>
          <cell r="J27">
            <v>0</v>
          </cell>
          <cell r="K27">
            <v>6.7918690704030951</v>
          </cell>
        </row>
        <row r="28">
          <cell r="B28" t="str">
            <v>Bosnia and Herzegovina</v>
          </cell>
          <cell r="C28">
            <v>0.7</v>
          </cell>
          <cell r="D28" t="str">
            <v>None</v>
          </cell>
          <cell r="E28">
            <v>10.478362230473913</v>
          </cell>
          <cell r="F28">
            <v>0</v>
          </cell>
          <cell r="G28">
            <v>0</v>
          </cell>
          <cell r="H28">
            <v>0.71574478991971102</v>
          </cell>
          <cell r="I28">
            <v>0.69166385281179243</v>
          </cell>
          <cell r="J28">
            <v>0</v>
          </cell>
          <cell r="K28">
            <v>11.885770873205416</v>
          </cell>
        </row>
        <row r="29">
          <cell r="B29" t="str">
            <v>Botswana</v>
          </cell>
          <cell r="C29">
            <v>0.3</v>
          </cell>
          <cell r="D29" t="str">
            <v>None</v>
          </cell>
          <cell r="E29">
            <v>4.490726670203105</v>
          </cell>
          <cell r="F29">
            <v>0</v>
          </cell>
          <cell r="G29">
            <v>0</v>
          </cell>
          <cell r="H29">
            <v>0.30674776710844759</v>
          </cell>
          <cell r="I29">
            <v>0.2964273654907682</v>
          </cell>
          <cell r="J29">
            <v>0</v>
          </cell>
          <cell r="K29">
            <v>5.0939018028023204</v>
          </cell>
        </row>
        <row r="30">
          <cell r="B30" t="str">
            <v>Brazil</v>
          </cell>
          <cell r="C30">
            <v>184</v>
          </cell>
          <cell r="D30" t="str">
            <v>None</v>
          </cell>
          <cell r="E30">
            <v>2754.3123577245715</v>
          </cell>
          <cell r="F30">
            <v>0</v>
          </cell>
          <cell r="G30">
            <v>0</v>
          </cell>
          <cell r="H30">
            <v>188.13863049318118</v>
          </cell>
          <cell r="I30">
            <v>181.80878416767118</v>
          </cell>
          <cell r="J30">
            <v>0</v>
          </cell>
          <cell r="K30">
            <v>3124.2597723854237</v>
          </cell>
        </row>
        <row r="31">
          <cell r="B31" t="str">
            <v>Brunei Darussalam</v>
          </cell>
          <cell r="C31">
            <v>2.6</v>
          </cell>
          <cell r="D31" t="str">
            <v>None</v>
          </cell>
          <cell r="E31">
            <v>38.919631141760249</v>
          </cell>
          <cell r="F31">
            <v>0</v>
          </cell>
          <cell r="G31">
            <v>0</v>
          </cell>
          <cell r="H31">
            <v>2.6584806482732128</v>
          </cell>
          <cell r="I31">
            <v>2.5690371675866581</v>
          </cell>
          <cell r="J31">
            <v>0</v>
          </cell>
          <cell r="K31">
            <v>44.147148957620118</v>
          </cell>
        </row>
        <row r="32">
          <cell r="B32" t="str">
            <v>Bulgaria</v>
          </cell>
          <cell r="C32">
            <v>8.6</v>
          </cell>
          <cell r="D32" t="str">
            <v>CEITs</v>
          </cell>
          <cell r="E32">
            <v>128.73416454582235</v>
          </cell>
          <cell r="F32">
            <v>0</v>
          </cell>
          <cell r="G32">
            <v>0</v>
          </cell>
          <cell r="H32">
            <v>8.7934359904421644</v>
          </cell>
          <cell r="I32">
            <v>8.4975844774020217</v>
          </cell>
          <cell r="J32">
            <v>0</v>
          </cell>
          <cell r="K32">
            <v>146.02518501366654</v>
          </cell>
        </row>
        <row r="33">
          <cell r="B33" t="str">
            <v>Burkina Faso</v>
          </cell>
          <cell r="C33">
            <v>4</v>
          </cell>
          <cell r="D33" t="str">
            <v>None</v>
          </cell>
          <cell r="E33">
            <v>59.876355602708074</v>
          </cell>
          <cell r="F33">
            <v>0</v>
          </cell>
          <cell r="G33">
            <v>0</v>
          </cell>
          <cell r="H33">
            <v>4.0899702281126347</v>
          </cell>
          <cell r="I33">
            <v>3.952364873210243</v>
          </cell>
          <cell r="J33">
            <v>0</v>
          </cell>
          <cell r="K33">
            <v>67.918690704030951</v>
          </cell>
        </row>
        <row r="34">
          <cell r="B34" t="str">
            <v>Burundi</v>
          </cell>
          <cell r="C34">
            <v>1</v>
          </cell>
          <cell r="D34" t="str">
            <v>None</v>
          </cell>
          <cell r="E34">
            <v>14.969088900677018</v>
          </cell>
          <cell r="F34">
            <v>0</v>
          </cell>
          <cell r="G34">
            <v>0</v>
          </cell>
          <cell r="H34">
            <v>1.0224925570281587</v>
          </cell>
          <cell r="I34">
            <v>0.98809121830256075</v>
          </cell>
          <cell r="J34">
            <v>0</v>
          </cell>
          <cell r="K34">
            <v>16.979672676007738</v>
          </cell>
        </row>
        <row r="35">
          <cell r="B35" t="str">
            <v>Cambodia</v>
          </cell>
          <cell r="C35">
            <v>2.2999999999999998</v>
          </cell>
          <cell r="D35" t="str">
            <v>None</v>
          </cell>
          <cell r="E35">
            <v>34.428904471557139</v>
          </cell>
          <cell r="F35">
            <v>0</v>
          </cell>
          <cell r="G35">
            <v>0</v>
          </cell>
          <cell r="H35">
            <v>2.3517328811647649</v>
          </cell>
          <cell r="I35">
            <v>2.2726098020958894</v>
          </cell>
          <cell r="J35">
            <v>0</v>
          </cell>
          <cell r="K35">
            <v>39.053247154817797</v>
          </cell>
        </row>
        <row r="36">
          <cell r="B36" t="str">
            <v>Cameroon</v>
          </cell>
          <cell r="C36">
            <v>2.4</v>
          </cell>
          <cell r="D36" t="str">
            <v>None</v>
          </cell>
          <cell r="E36">
            <v>35.92581336162484</v>
          </cell>
          <cell r="F36">
            <v>0</v>
          </cell>
          <cell r="G36">
            <v>0</v>
          </cell>
          <cell r="H36">
            <v>2.4539821368675807</v>
          </cell>
          <cell r="I36">
            <v>2.3714189239261456</v>
          </cell>
          <cell r="J36">
            <v>0</v>
          </cell>
          <cell r="K36">
            <v>40.751214422418563</v>
          </cell>
        </row>
        <row r="37">
          <cell r="B37" t="str">
            <v>Canada</v>
          </cell>
          <cell r="C37">
            <v>364.7</v>
          </cell>
          <cell r="D37" t="str">
            <v>None</v>
          </cell>
          <cell r="E37">
            <v>5459.2267220769081</v>
          </cell>
          <cell r="F37">
            <v>0</v>
          </cell>
          <cell r="G37">
            <v>0</v>
          </cell>
          <cell r="H37">
            <v>372.90303554816944</v>
          </cell>
          <cell r="I37">
            <v>360.35686731494388</v>
          </cell>
          <cell r="J37">
            <v>0</v>
          </cell>
          <cell r="K37">
            <v>6192.4866249400211</v>
          </cell>
        </row>
        <row r="38">
          <cell r="B38" t="str">
            <v>Cape Verde</v>
          </cell>
          <cell r="C38">
            <v>0.1</v>
          </cell>
          <cell r="D38" t="str">
            <v>None</v>
          </cell>
          <cell r="E38">
            <v>1.4969088900677019</v>
          </cell>
          <cell r="F38">
            <v>0</v>
          </cell>
          <cell r="G38">
            <v>0</v>
          </cell>
          <cell r="H38">
            <v>0.10224925570281587</v>
          </cell>
          <cell r="I38">
            <v>9.8809121830256086E-2</v>
          </cell>
          <cell r="J38">
            <v>0</v>
          </cell>
          <cell r="K38">
            <v>1.6979672676007738</v>
          </cell>
        </row>
        <row r="39">
          <cell r="B39" t="str">
            <v>Central African Republic</v>
          </cell>
          <cell r="C39">
            <v>0.8</v>
          </cell>
          <cell r="D39" t="str">
            <v>None</v>
          </cell>
          <cell r="E39">
            <v>11.975271120541615</v>
          </cell>
          <cell r="F39">
            <v>0</v>
          </cell>
          <cell r="G39">
            <v>0</v>
          </cell>
          <cell r="H39">
            <v>0.81799404562252698</v>
          </cell>
          <cell r="I39">
            <v>0.79047297464204869</v>
          </cell>
          <cell r="J39">
            <v>0</v>
          </cell>
          <cell r="K39">
            <v>13.58373814080619</v>
          </cell>
        </row>
        <row r="40">
          <cell r="B40" t="str">
            <v>Chad</v>
          </cell>
          <cell r="C40">
            <v>0.1</v>
          </cell>
          <cell r="D40" t="str">
            <v>None</v>
          </cell>
          <cell r="E40">
            <v>1.4969088900677019</v>
          </cell>
          <cell r="F40">
            <v>0</v>
          </cell>
          <cell r="G40">
            <v>0</v>
          </cell>
          <cell r="H40">
            <v>0.10224925570281587</v>
          </cell>
          <cell r="I40">
            <v>9.8809121830256086E-2</v>
          </cell>
          <cell r="J40">
            <v>0</v>
          </cell>
          <cell r="K40">
            <v>1.6979672676007738</v>
          </cell>
        </row>
        <row r="41">
          <cell r="B41" t="str">
            <v>Chile</v>
          </cell>
          <cell r="C41">
            <v>17.399999999999999</v>
          </cell>
          <cell r="D41" t="str">
            <v>None</v>
          </cell>
          <cell r="E41">
            <v>260.46214687178008</v>
          </cell>
          <cell r="F41">
            <v>0</v>
          </cell>
          <cell r="G41">
            <v>0</v>
          </cell>
          <cell r="H41">
            <v>17.79137049228996</v>
          </cell>
          <cell r="I41">
            <v>17.192787198464554</v>
          </cell>
          <cell r="J41">
            <v>0</v>
          </cell>
          <cell r="K41">
            <v>295.44630456253458</v>
          </cell>
        </row>
        <row r="42">
          <cell r="B42" t="str">
            <v>China</v>
          </cell>
          <cell r="C42">
            <v>621.5</v>
          </cell>
          <cell r="D42" t="str">
            <v>China</v>
          </cell>
          <cell r="E42">
            <v>9303.2887517707677</v>
          </cell>
          <cell r="F42">
            <v>0</v>
          </cell>
          <cell r="G42">
            <v>0</v>
          </cell>
          <cell r="H42">
            <v>635.47912419300064</v>
          </cell>
          <cell r="I42">
            <v>614.09869217504149</v>
          </cell>
          <cell r="J42">
            <v>0</v>
          </cell>
          <cell r="K42">
            <v>10552.866568138808</v>
          </cell>
        </row>
        <row r="43">
          <cell r="B43" t="str">
            <v>Colombia</v>
          </cell>
          <cell r="C43">
            <v>14.6</v>
          </cell>
          <cell r="D43" t="str">
            <v>None</v>
          </cell>
          <cell r="E43">
            <v>218.54869794988446</v>
          </cell>
          <cell r="F43">
            <v>0</v>
          </cell>
          <cell r="G43">
            <v>0</v>
          </cell>
          <cell r="H43">
            <v>14.928391332611117</v>
          </cell>
          <cell r="I43">
            <v>14.426131787217386</v>
          </cell>
          <cell r="J43">
            <v>0</v>
          </cell>
          <cell r="K43">
            <v>247.90322106971297</v>
          </cell>
        </row>
        <row r="44">
          <cell r="B44" t="str">
            <v>Comoros</v>
          </cell>
          <cell r="C44">
            <v>0.1</v>
          </cell>
          <cell r="D44" t="str">
            <v>None</v>
          </cell>
          <cell r="E44">
            <v>1.4969088900677019</v>
          </cell>
          <cell r="F44">
            <v>0</v>
          </cell>
          <cell r="G44">
            <v>0</v>
          </cell>
          <cell r="H44">
            <v>0.10224925570281587</v>
          </cell>
          <cell r="I44">
            <v>9.8809121830256086E-2</v>
          </cell>
          <cell r="J44">
            <v>0</v>
          </cell>
          <cell r="K44">
            <v>1.6979672676007738</v>
          </cell>
        </row>
        <row r="45">
          <cell r="B45" t="str">
            <v>Congo</v>
          </cell>
          <cell r="C45">
            <v>0.4</v>
          </cell>
          <cell r="D45" t="str">
            <v>None</v>
          </cell>
          <cell r="E45">
            <v>5.9876355602708076</v>
          </cell>
          <cell r="F45">
            <v>0</v>
          </cell>
          <cell r="G45">
            <v>0</v>
          </cell>
          <cell r="H45">
            <v>0.40899702281126349</v>
          </cell>
          <cell r="I45">
            <v>0.39523648732102434</v>
          </cell>
          <cell r="J45">
            <v>0</v>
          </cell>
          <cell r="K45">
            <v>6.7918690704030951</v>
          </cell>
        </row>
        <row r="46">
          <cell r="B46" t="str">
            <v>Cook Islands</v>
          </cell>
          <cell r="C46">
            <v>0.1</v>
          </cell>
          <cell r="D46" t="str">
            <v>None</v>
          </cell>
          <cell r="E46">
            <v>1.4969088900677019</v>
          </cell>
          <cell r="F46">
            <v>0</v>
          </cell>
          <cell r="G46">
            <v>0</v>
          </cell>
          <cell r="H46">
            <v>0.10224925570281587</v>
          </cell>
          <cell r="I46">
            <v>9.8809121830256086E-2</v>
          </cell>
          <cell r="J46">
            <v>0</v>
          </cell>
          <cell r="K46">
            <v>1.6979672676007738</v>
          </cell>
        </row>
        <row r="47">
          <cell r="B47" t="str">
            <v>Costa Rica</v>
          </cell>
          <cell r="C47">
            <v>3.9</v>
          </cell>
          <cell r="D47" t="str">
            <v>None</v>
          </cell>
          <cell r="E47">
            <v>58.379446712640373</v>
          </cell>
          <cell r="F47">
            <v>0</v>
          </cell>
          <cell r="G47">
            <v>0</v>
          </cell>
          <cell r="H47">
            <v>3.9877209724098188</v>
          </cell>
          <cell r="I47">
            <v>3.8535557513799867</v>
          </cell>
          <cell r="J47">
            <v>0</v>
          </cell>
          <cell r="K47">
            <v>66.220723436430177</v>
          </cell>
        </row>
        <row r="48">
          <cell r="B48" t="str">
            <v>Côte d'Ivoire</v>
          </cell>
          <cell r="C48">
            <v>6.7</v>
          </cell>
          <cell r="D48" t="str">
            <v>None</v>
          </cell>
          <cell r="E48">
            <v>100.29289563453602</v>
          </cell>
          <cell r="F48">
            <v>0</v>
          </cell>
          <cell r="G48">
            <v>0</v>
          </cell>
          <cell r="H48">
            <v>6.8507001320886634</v>
          </cell>
          <cell r="I48">
            <v>6.6202111626271574</v>
          </cell>
          <cell r="J48">
            <v>0</v>
          </cell>
          <cell r="K48">
            <v>113.76380692925184</v>
          </cell>
        </row>
        <row r="49">
          <cell r="B49" t="str">
            <v>Croatia</v>
          </cell>
          <cell r="C49">
            <v>0.1</v>
          </cell>
          <cell r="D49" t="str">
            <v>CEITs</v>
          </cell>
          <cell r="E49">
            <v>1.4969088900677019</v>
          </cell>
          <cell r="F49">
            <v>0</v>
          </cell>
          <cell r="G49">
            <v>0</v>
          </cell>
          <cell r="H49">
            <v>0.10224925570281587</v>
          </cell>
          <cell r="I49">
            <v>9.8809121830256086E-2</v>
          </cell>
          <cell r="J49">
            <v>0</v>
          </cell>
          <cell r="K49">
            <v>1.6979672676007738</v>
          </cell>
        </row>
        <row r="50">
          <cell r="B50" t="str">
            <v>Cuba</v>
          </cell>
          <cell r="C50">
            <v>5.9</v>
          </cell>
          <cell r="D50" t="str">
            <v>None</v>
          </cell>
          <cell r="E50">
            <v>88.317624513994417</v>
          </cell>
          <cell r="F50">
            <v>0</v>
          </cell>
          <cell r="G50">
            <v>0</v>
          </cell>
          <cell r="H50">
            <v>6.0327060864661366</v>
          </cell>
          <cell r="I50">
            <v>5.8297381879851091</v>
          </cell>
          <cell r="J50">
            <v>0</v>
          </cell>
          <cell r="K50">
            <v>100.18006878844567</v>
          </cell>
        </row>
        <row r="51">
          <cell r="B51" t="str">
            <v>Cyprus</v>
          </cell>
          <cell r="C51">
            <v>4.0999999999999996</v>
          </cell>
          <cell r="D51" t="str">
            <v>None</v>
          </cell>
          <cell r="E51">
            <v>61.373264492775768</v>
          </cell>
          <cell r="F51">
            <v>0</v>
          </cell>
          <cell r="G51">
            <v>0</v>
          </cell>
          <cell r="H51">
            <v>4.1922194838154505</v>
          </cell>
          <cell r="I51">
            <v>4.0511739950404984</v>
          </cell>
          <cell r="J51">
            <v>0</v>
          </cell>
          <cell r="K51">
            <v>69.616657971631724</v>
          </cell>
        </row>
        <row r="52">
          <cell r="B52" t="str">
            <v>Czech Republic</v>
          </cell>
          <cell r="C52">
            <v>1.8</v>
          </cell>
          <cell r="D52" t="str">
            <v>CEITs</v>
          </cell>
          <cell r="E52">
            <v>26.944360021218635</v>
          </cell>
          <cell r="F52">
            <v>0</v>
          </cell>
          <cell r="G52">
            <v>0</v>
          </cell>
          <cell r="H52">
            <v>1.8404866026506856</v>
          </cell>
          <cell r="I52">
            <v>1.7785641929446094</v>
          </cell>
          <cell r="J52">
            <v>0</v>
          </cell>
          <cell r="K52">
            <v>30.563410816813931</v>
          </cell>
        </row>
        <row r="53">
          <cell r="B53" t="str">
            <v>Democratic Republic of Congo (Kinshasa)</v>
          </cell>
          <cell r="C53">
            <v>0.5</v>
          </cell>
          <cell r="D53" t="str">
            <v>None</v>
          </cell>
          <cell r="E53">
            <v>7.4845444503385092</v>
          </cell>
          <cell r="F53">
            <v>0</v>
          </cell>
          <cell r="G53">
            <v>0</v>
          </cell>
          <cell r="H53">
            <v>0.51124627851407933</v>
          </cell>
          <cell r="I53">
            <v>0.49404560915128037</v>
          </cell>
          <cell r="J53">
            <v>0</v>
          </cell>
          <cell r="K53">
            <v>8.4898363380038688</v>
          </cell>
        </row>
        <row r="54">
          <cell r="B54" t="str">
            <v>Denmark</v>
          </cell>
          <cell r="C54">
            <v>39.479709398683767</v>
          </cell>
          <cell r="D54" t="str">
            <v>Europe</v>
          </cell>
          <cell r="E54">
            <v>590.97527976179128</v>
          </cell>
          <cell r="F54">
            <v>0</v>
          </cell>
          <cell r="G54">
            <v>0</v>
          </cell>
          <cell r="H54">
            <v>40.36770901378879</v>
          </cell>
          <cell r="I54">
            <v>39.009554157976503</v>
          </cell>
          <cell r="J54">
            <v>0</v>
          </cell>
          <cell r="K54">
            <v>670.35254293355661</v>
          </cell>
        </row>
        <row r="55">
          <cell r="B55" t="str">
            <v>Djibouti</v>
          </cell>
          <cell r="C55">
            <v>1.4</v>
          </cell>
          <cell r="D55" t="str">
            <v>None</v>
          </cell>
          <cell r="E55">
            <v>20.956724460947825</v>
          </cell>
          <cell r="F55">
            <v>0</v>
          </cell>
          <cell r="G55">
            <v>0</v>
          </cell>
          <cell r="H55">
            <v>1.431489579839422</v>
          </cell>
          <cell r="I55">
            <v>1.3833277056235849</v>
          </cell>
          <cell r="J55">
            <v>0</v>
          </cell>
          <cell r="K55">
            <v>23.771541746410833</v>
          </cell>
        </row>
        <row r="56">
          <cell r="B56" t="str">
            <v>Dominica</v>
          </cell>
          <cell r="C56">
            <v>0.1</v>
          </cell>
          <cell r="D56" t="str">
            <v>None</v>
          </cell>
          <cell r="E56">
            <v>1.4969088900677019</v>
          </cell>
          <cell r="F56">
            <v>0</v>
          </cell>
          <cell r="G56">
            <v>0</v>
          </cell>
          <cell r="H56">
            <v>0.10224925570281587</v>
          </cell>
          <cell r="I56">
            <v>9.8809121830256086E-2</v>
          </cell>
          <cell r="J56">
            <v>0</v>
          </cell>
          <cell r="K56">
            <v>1.6979672676007738</v>
          </cell>
        </row>
        <row r="57">
          <cell r="B57" t="str">
            <v>Dominican Republic</v>
          </cell>
          <cell r="C57">
            <v>9.5</v>
          </cell>
          <cell r="D57" t="str">
            <v>None</v>
          </cell>
          <cell r="E57">
            <v>142.20634455643167</v>
          </cell>
          <cell r="F57">
            <v>0</v>
          </cell>
          <cell r="G57">
            <v>0</v>
          </cell>
          <cell r="H57">
            <v>9.713679291767507</v>
          </cell>
          <cell r="I57">
            <v>9.3868665738743271</v>
          </cell>
          <cell r="J57">
            <v>0</v>
          </cell>
          <cell r="K57">
            <v>161.30689042207351</v>
          </cell>
        </row>
        <row r="58">
          <cell r="B58" t="str">
            <v>Ecuador</v>
          </cell>
          <cell r="C58">
            <v>6.5</v>
          </cell>
          <cell r="D58" t="str">
            <v>None</v>
          </cell>
          <cell r="E58">
            <v>97.299077854400622</v>
          </cell>
          <cell r="F58">
            <v>0</v>
          </cell>
          <cell r="G58">
            <v>0</v>
          </cell>
          <cell r="H58">
            <v>6.6462016206830317</v>
          </cell>
          <cell r="I58">
            <v>6.4225929189666449</v>
          </cell>
          <cell r="J58">
            <v>0</v>
          </cell>
          <cell r="K58">
            <v>110.36787239405029</v>
          </cell>
        </row>
        <row r="59">
          <cell r="B59" t="str">
            <v>Egypt</v>
          </cell>
          <cell r="C59">
            <v>22</v>
          </cell>
          <cell r="D59" t="str">
            <v>None</v>
          </cell>
          <cell r="E59">
            <v>329.3199558148944</v>
          </cell>
          <cell r="F59">
            <v>0</v>
          </cell>
          <cell r="G59">
            <v>0</v>
          </cell>
          <cell r="H59">
            <v>22.494836254619489</v>
          </cell>
          <cell r="I59">
            <v>21.738006802656336</v>
          </cell>
          <cell r="J59">
            <v>0</v>
          </cell>
          <cell r="K59">
            <v>373.55279887217023</v>
          </cell>
        </row>
        <row r="60">
          <cell r="B60" t="str">
            <v>El Salvador</v>
          </cell>
          <cell r="C60">
            <v>4.4000000000000004</v>
          </cell>
          <cell r="D60" t="str">
            <v>None</v>
          </cell>
          <cell r="E60">
            <v>65.863991162978891</v>
          </cell>
          <cell r="F60">
            <v>0</v>
          </cell>
          <cell r="G60">
            <v>0</v>
          </cell>
          <cell r="H60">
            <v>4.4989672509238989</v>
          </cell>
          <cell r="I60">
            <v>4.347601360531268</v>
          </cell>
          <cell r="J60">
            <v>0</v>
          </cell>
          <cell r="K60">
            <v>74.71055977443406</v>
          </cell>
        </row>
        <row r="61">
          <cell r="B61" t="str">
            <v>Equatorial Guinea</v>
          </cell>
          <cell r="C61">
            <v>0.3</v>
          </cell>
          <cell r="D61" t="str">
            <v>None</v>
          </cell>
          <cell r="E61">
            <v>4.490726670203105</v>
          </cell>
          <cell r="F61">
            <v>0</v>
          </cell>
          <cell r="G61">
            <v>0</v>
          </cell>
          <cell r="H61">
            <v>0.30674776710844759</v>
          </cell>
          <cell r="I61">
            <v>0.2964273654907682</v>
          </cell>
          <cell r="J61">
            <v>0</v>
          </cell>
          <cell r="K61">
            <v>5.0939018028023204</v>
          </cell>
        </row>
        <row r="62">
          <cell r="B62" t="str">
            <v>Eritrea</v>
          </cell>
          <cell r="C62">
            <v>0.7</v>
          </cell>
          <cell r="D62" t="str">
            <v>None</v>
          </cell>
          <cell r="E62">
            <v>10.478362230473913</v>
          </cell>
          <cell r="F62">
            <v>0</v>
          </cell>
          <cell r="G62">
            <v>0</v>
          </cell>
          <cell r="H62">
            <v>0.71574478991971102</v>
          </cell>
          <cell r="I62">
            <v>0.69166385281179243</v>
          </cell>
          <cell r="J62">
            <v>0</v>
          </cell>
          <cell r="K62">
            <v>11.885770873205416</v>
          </cell>
        </row>
        <row r="63">
          <cell r="B63" t="str">
            <v>Estonia</v>
          </cell>
          <cell r="C63">
            <v>0.3</v>
          </cell>
          <cell r="D63" t="str">
            <v>CEITs</v>
          </cell>
          <cell r="E63">
            <v>4.490726670203105</v>
          </cell>
          <cell r="F63">
            <v>0</v>
          </cell>
          <cell r="G63">
            <v>0</v>
          </cell>
          <cell r="H63">
            <v>0.30674776710844759</v>
          </cell>
          <cell r="I63">
            <v>0.2964273654907682</v>
          </cell>
          <cell r="J63">
            <v>0</v>
          </cell>
          <cell r="K63">
            <v>5.0939018028023204</v>
          </cell>
        </row>
        <row r="64">
          <cell r="B64" t="str">
            <v>Ethiopia</v>
          </cell>
          <cell r="C64">
            <v>1.5</v>
          </cell>
          <cell r="D64" t="str">
            <v>None</v>
          </cell>
          <cell r="E64">
            <v>22.453633351015526</v>
          </cell>
          <cell r="F64">
            <v>0</v>
          </cell>
          <cell r="G64">
            <v>0</v>
          </cell>
          <cell r="H64">
            <v>1.5337388355422381</v>
          </cell>
          <cell r="I64">
            <v>1.4821368274538411</v>
          </cell>
          <cell r="J64">
            <v>0</v>
          </cell>
          <cell r="K64">
            <v>25.469509014011606</v>
          </cell>
        </row>
        <row r="65">
          <cell r="B65" t="str">
            <v>European Community</v>
          </cell>
          <cell r="C65">
            <v>1900.5</v>
          </cell>
          <cell r="D65" t="str">
            <v>Europe</v>
          </cell>
          <cell r="E65">
            <v>28448.753455736674</v>
          </cell>
          <cell r="F65">
            <v>0</v>
          </cell>
          <cell r="G65">
            <v>0</v>
          </cell>
          <cell r="H65">
            <v>1943.2471046320156</v>
          </cell>
          <cell r="I65">
            <v>1877.8673603840166</v>
          </cell>
          <cell r="J65">
            <v>0</v>
          </cell>
          <cell r="K65">
            <v>32269.867920752709</v>
          </cell>
        </row>
        <row r="66">
          <cell r="B66" t="str">
            <v>Fiji</v>
          </cell>
          <cell r="C66">
            <v>1.1000000000000001</v>
          </cell>
          <cell r="D66" t="str">
            <v>None</v>
          </cell>
          <cell r="E66">
            <v>16.465997790744723</v>
          </cell>
          <cell r="F66">
            <v>0</v>
          </cell>
          <cell r="G66">
            <v>0</v>
          </cell>
          <cell r="H66">
            <v>1.1247418127309747</v>
          </cell>
          <cell r="I66">
            <v>1.086900340132817</v>
          </cell>
          <cell r="J66">
            <v>0</v>
          </cell>
          <cell r="K66">
            <v>18.677639943608515</v>
          </cell>
        </row>
        <row r="67">
          <cell r="B67" t="str">
            <v>Finland</v>
          </cell>
          <cell r="C67">
            <v>20.2</v>
          </cell>
          <cell r="D67" t="str">
            <v>Europe</v>
          </cell>
          <cell r="E67">
            <v>302.37559579367576</v>
          </cell>
          <cell r="F67">
            <v>0</v>
          </cell>
          <cell r="G67">
            <v>0</v>
          </cell>
          <cell r="H67">
            <v>20.654349651968804</v>
          </cell>
          <cell r="I67">
            <v>19.959442609711726</v>
          </cell>
          <cell r="J67">
            <v>0</v>
          </cell>
          <cell r="K67">
            <v>342.9893880553563</v>
          </cell>
        </row>
        <row r="68">
          <cell r="B68" t="str">
            <v>France</v>
          </cell>
          <cell r="C68">
            <v>365.56192575667376</v>
          </cell>
          <cell r="D68" t="str">
            <v>Europe</v>
          </cell>
          <cell r="E68">
            <v>5472.1289653543417</v>
          </cell>
          <cell r="F68">
            <v>0</v>
          </cell>
          <cell r="G68">
            <v>0</v>
          </cell>
          <cell r="H68">
            <v>373.78434821907922</v>
          </cell>
          <cell r="I68">
            <v>361.20852858594202</v>
          </cell>
          <cell r="J68">
            <v>0</v>
          </cell>
          <cell r="K68">
            <v>6207.121842159363</v>
          </cell>
        </row>
        <row r="69">
          <cell r="B69" t="str">
            <v>Gabon</v>
          </cell>
          <cell r="C69">
            <v>1.4</v>
          </cell>
          <cell r="D69" t="str">
            <v>None</v>
          </cell>
          <cell r="E69">
            <v>20.956724460947825</v>
          </cell>
          <cell r="F69">
            <v>0</v>
          </cell>
          <cell r="G69">
            <v>0</v>
          </cell>
          <cell r="H69">
            <v>1.431489579839422</v>
          </cell>
          <cell r="I69">
            <v>1.3833277056235849</v>
          </cell>
          <cell r="J69">
            <v>0</v>
          </cell>
          <cell r="K69">
            <v>23.771541746410833</v>
          </cell>
        </row>
        <row r="70">
          <cell r="B70" t="str">
            <v>Gambia</v>
          </cell>
          <cell r="C70">
            <v>0.2</v>
          </cell>
          <cell r="D70" t="str">
            <v>None</v>
          </cell>
          <cell r="E70">
            <v>2.9938177801354038</v>
          </cell>
          <cell r="F70">
            <v>0</v>
          </cell>
          <cell r="G70">
            <v>0</v>
          </cell>
          <cell r="H70">
            <v>0.20449851140563174</v>
          </cell>
          <cell r="I70">
            <v>0.19761824366051217</v>
          </cell>
          <cell r="J70">
            <v>0</v>
          </cell>
          <cell r="K70">
            <v>3.3959345352015475</v>
          </cell>
        </row>
        <row r="71">
          <cell r="B71" t="str">
            <v>Georgia</v>
          </cell>
          <cell r="C71">
            <v>7.2</v>
          </cell>
          <cell r="D71" t="str">
            <v>None</v>
          </cell>
          <cell r="E71">
            <v>107.77744008487454</v>
          </cell>
          <cell r="F71">
            <v>0</v>
          </cell>
          <cell r="G71">
            <v>0</v>
          </cell>
          <cell r="H71">
            <v>7.3619464106027426</v>
          </cell>
          <cell r="I71">
            <v>7.1142567717784377</v>
          </cell>
          <cell r="J71">
            <v>0</v>
          </cell>
          <cell r="K71">
            <v>122.25364326725573</v>
          </cell>
        </row>
        <row r="72">
          <cell r="B72" t="str">
            <v>Germany</v>
          </cell>
          <cell r="C72">
            <v>501.55438717878582</v>
          </cell>
          <cell r="D72" t="str">
            <v>Europe</v>
          </cell>
          <cell r="E72">
            <v>7507.8122102038269</v>
          </cell>
          <cell r="F72">
            <v>0</v>
          </cell>
          <cell r="G72">
            <v>0</v>
          </cell>
          <cell r="H72">
            <v>512.83562783512787</v>
          </cell>
          <cell r="I72">
            <v>495.58148547248072</v>
          </cell>
          <cell r="J72">
            <v>0</v>
          </cell>
          <cell r="K72">
            <v>8516.2293235114357</v>
          </cell>
        </row>
        <row r="73">
          <cell r="B73" t="str">
            <v>Ghana</v>
          </cell>
          <cell r="C73">
            <v>3.3</v>
          </cell>
          <cell r="D73" t="str">
            <v>None</v>
          </cell>
          <cell r="E73">
            <v>49.397993372234161</v>
          </cell>
          <cell r="F73">
            <v>0</v>
          </cell>
          <cell r="G73">
            <v>0</v>
          </cell>
          <cell r="H73">
            <v>3.3742254381929233</v>
          </cell>
          <cell r="I73">
            <v>3.2607010203984501</v>
          </cell>
          <cell r="J73">
            <v>0</v>
          </cell>
          <cell r="K73">
            <v>56.032919830825534</v>
          </cell>
        </row>
        <row r="74">
          <cell r="B74" t="str">
            <v>Greece</v>
          </cell>
          <cell r="C74">
            <v>25.351416802098253</v>
          </cell>
          <cell r="D74" t="str">
            <v>Europe</v>
          </cell>
          <cell r="E74">
            <v>379.48761186872582</v>
          </cell>
          <cell r="F74">
            <v>0</v>
          </cell>
          <cell r="G74">
            <v>0</v>
          </cell>
          <cell r="H74">
            <v>25.921634990264067</v>
          </cell>
          <cell r="I74">
            <v>25.049512313681273</v>
          </cell>
          <cell r="J74">
            <v>0</v>
          </cell>
          <cell r="K74">
            <v>430.45875917267114</v>
          </cell>
        </row>
        <row r="75">
          <cell r="B75" t="str">
            <v>Grenada</v>
          </cell>
          <cell r="C75">
            <v>0.3</v>
          </cell>
          <cell r="D75" t="str">
            <v>None</v>
          </cell>
          <cell r="E75">
            <v>4.490726670203105</v>
          </cell>
          <cell r="F75">
            <v>0</v>
          </cell>
          <cell r="G75">
            <v>0</v>
          </cell>
          <cell r="H75">
            <v>0.30674776710844759</v>
          </cell>
          <cell r="I75">
            <v>0.2964273654907682</v>
          </cell>
          <cell r="J75">
            <v>0</v>
          </cell>
          <cell r="K75">
            <v>5.0939018028023204</v>
          </cell>
        </row>
        <row r="76">
          <cell r="B76" t="str">
            <v>Guatemala</v>
          </cell>
          <cell r="C76">
            <v>0.1</v>
          </cell>
          <cell r="D76" t="str">
            <v>None</v>
          </cell>
          <cell r="E76">
            <v>1.4969088900677019</v>
          </cell>
          <cell r="F76">
            <v>0</v>
          </cell>
          <cell r="G76">
            <v>0</v>
          </cell>
          <cell r="H76">
            <v>0.10224925570281587</v>
          </cell>
          <cell r="I76">
            <v>9.8809121830256086E-2</v>
          </cell>
          <cell r="J76">
            <v>0</v>
          </cell>
          <cell r="K76">
            <v>1.6979672676007738</v>
          </cell>
        </row>
        <row r="77">
          <cell r="B77" t="str">
            <v>Guinea</v>
          </cell>
          <cell r="C77">
            <v>1</v>
          </cell>
          <cell r="D77" t="str">
            <v>None</v>
          </cell>
          <cell r="E77">
            <v>14.969088900677018</v>
          </cell>
          <cell r="F77">
            <v>0</v>
          </cell>
          <cell r="G77">
            <v>0</v>
          </cell>
          <cell r="H77">
            <v>1.0224925570281587</v>
          </cell>
          <cell r="I77">
            <v>0.98809121830256075</v>
          </cell>
          <cell r="J77">
            <v>0</v>
          </cell>
          <cell r="K77">
            <v>16.979672676007738</v>
          </cell>
        </row>
        <row r="78">
          <cell r="B78" t="str">
            <v>Guinea-Bissau</v>
          </cell>
          <cell r="C78">
            <v>0.9</v>
          </cell>
          <cell r="D78" t="str">
            <v>None</v>
          </cell>
          <cell r="E78">
            <v>13.472180010609318</v>
          </cell>
          <cell r="F78">
            <v>0</v>
          </cell>
          <cell r="G78">
            <v>0</v>
          </cell>
          <cell r="H78">
            <v>0.92024330132534282</v>
          </cell>
          <cell r="I78">
            <v>0.88928209647230472</v>
          </cell>
          <cell r="J78">
            <v>0</v>
          </cell>
          <cell r="K78">
            <v>15.281705408406966</v>
          </cell>
        </row>
        <row r="79">
          <cell r="B79" t="str">
            <v>Guyana</v>
          </cell>
          <cell r="C79">
            <v>0.2</v>
          </cell>
          <cell r="D79" t="str">
            <v>None</v>
          </cell>
          <cell r="E79">
            <v>2.9938177801354038</v>
          </cell>
          <cell r="F79">
            <v>0</v>
          </cell>
          <cell r="G79">
            <v>0</v>
          </cell>
          <cell r="H79">
            <v>0.20449851140563174</v>
          </cell>
          <cell r="I79">
            <v>0.19761824366051217</v>
          </cell>
          <cell r="J79">
            <v>0</v>
          </cell>
          <cell r="K79">
            <v>3.3959345352015475</v>
          </cell>
        </row>
        <row r="80">
          <cell r="B80" t="str">
            <v>Haiti</v>
          </cell>
          <cell r="C80">
            <v>15</v>
          </cell>
          <cell r="D80" t="str">
            <v>None</v>
          </cell>
          <cell r="E80">
            <v>224.53633351015529</v>
          </cell>
          <cell r="F80">
            <v>0</v>
          </cell>
          <cell r="G80">
            <v>0</v>
          </cell>
          <cell r="H80">
            <v>15.33738835542238</v>
          </cell>
          <cell r="I80">
            <v>14.821368274538411</v>
          </cell>
          <cell r="J80">
            <v>0</v>
          </cell>
          <cell r="K80">
            <v>254.69509014011606</v>
          </cell>
        </row>
        <row r="81">
          <cell r="B81" t="str">
            <v>Honduras</v>
          </cell>
          <cell r="C81">
            <v>0.1</v>
          </cell>
          <cell r="D81" t="str">
            <v>None</v>
          </cell>
          <cell r="E81">
            <v>1.4969088900677019</v>
          </cell>
          <cell r="F81">
            <v>0</v>
          </cell>
          <cell r="G81">
            <v>0</v>
          </cell>
          <cell r="H81">
            <v>0.10224925570281587</v>
          </cell>
          <cell r="I81">
            <v>9.8809121830256086E-2</v>
          </cell>
          <cell r="J81">
            <v>0</v>
          </cell>
          <cell r="K81">
            <v>1.6979672676007738</v>
          </cell>
        </row>
        <row r="82">
          <cell r="B82" t="str">
            <v>Hungary</v>
          </cell>
          <cell r="C82">
            <v>0.1</v>
          </cell>
          <cell r="D82" t="str">
            <v>CEITs</v>
          </cell>
          <cell r="E82">
            <v>1.4969088900677019</v>
          </cell>
          <cell r="F82">
            <v>0</v>
          </cell>
          <cell r="G82">
            <v>0</v>
          </cell>
          <cell r="H82">
            <v>0.10224925570281587</v>
          </cell>
          <cell r="I82">
            <v>9.8809121830256086E-2</v>
          </cell>
          <cell r="J82">
            <v>0</v>
          </cell>
          <cell r="K82">
            <v>1.6979672676007738</v>
          </cell>
        </row>
        <row r="83">
          <cell r="B83" t="str">
            <v>Iceland</v>
          </cell>
          <cell r="C83">
            <v>4.8</v>
          </cell>
          <cell r="D83" t="str">
            <v>Europe</v>
          </cell>
          <cell r="E83">
            <v>71.85162672324968</v>
          </cell>
          <cell r="F83">
            <v>0</v>
          </cell>
          <cell r="G83">
            <v>0</v>
          </cell>
          <cell r="H83">
            <v>4.9079642737351614</v>
          </cell>
          <cell r="I83">
            <v>4.7428378478522912</v>
          </cell>
          <cell r="J83">
            <v>0</v>
          </cell>
          <cell r="K83">
            <v>81.502428844837127</v>
          </cell>
        </row>
        <row r="84">
          <cell r="B84" t="str">
            <v>India</v>
          </cell>
          <cell r="C84">
            <v>118.4</v>
          </cell>
          <cell r="D84" t="str">
            <v>None</v>
          </cell>
          <cell r="E84">
            <v>1772.3401258401591</v>
          </cell>
          <cell r="F84">
            <v>0</v>
          </cell>
          <cell r="G84">
            <v>0</v>
          </cell>
          <cell r="H84">
            <v>121.06311875213399</v>
          </cell>
          <cell r="I84">
            <v>116.9900002470232</v>
          </cell>
          <cell r="J84">
            <v>0</v>
          </cell>
          <cell r="K84">
            <v>2010.3932448393161</v>
          </cell>
        </row>
        <row r="85">
          <cell r="B85" t="str">
            <v>Indonesia</v>
          </cell>
          <cell r="C85">
            <v>22</v>
          </cell>
          <cell r="D85" t="str">
            <v>None</v>
          </cell>
          <cell r="E85">
            <v>329.3199558148944</v>
          </cell>
          <cell r="F85">
            <v>0</v>
          </cell>
          <cell r="G85">
            <v>0</v>
          </cell>
          <cell r="H85">
            <v>22.494836254619489</v>
          </cell>
          <cell r="I85">
            <v>21.738006802656336</v>
          </cell>
          <cell r="J85">
            <v>0</v>
          </cell>
          <cell r="K85">
            <v>373.55279887217023</v>
          </cell>
        </row>
        <row r="86">
          <cell r="B86" t="str">
            <v>Iran (Islamic Republic of)</v>
          </cell>
          <cell r="C86">
            <v>42.5</v>
          </cell>
          <cell r="D86" t="str">
            <v>None</v>
          </cell>
          <cell r="E86">
            <v>636.18627827877333</v>
          </cell>
          <cell r="F86">
            <v>0</v>
          </cell>
          <cell r="G86">
            <v>0</v>
          </cell>
          <cell r="H86">
            <v>43.455933673696741</v>
          </cell>
          <cell r="I86">
            <v>41.99387677785883</v>
          </cell>
          <cell r="J86">
            <v>0</v>
          </cell>
          <cell r="K86">
            <v>721.63608873032899</v>
          </cell>
        </row>
        <row r="87">
          <cell r="B87" t="str">
            <v>Ireland</v>
          </cell>
          <cell r="C87">
            <v>13.914227557243311</v>
          </cell>
          <cell r="D87" t="str">
            <v>Europe</v>
          </cell>
          <cell r="E87">
            <v>208.28330928862516</v>
          </cell>
          <cell r="F87">
            <v>0</v>
          </cell>
          <cell r="G87">
            <v>0</v>
          </cell>
          <cell r="H87">
            <v>14.227194114077383</v>
          </cell>
          <cell r="I87">
            <v>13.748526058775607</v>
          </cell>
          <cell r="J87">
            <v>0</v>
          </cell>
          <cell r="K87">
            <v>236.25902946147815</v>
          </cell>
        </row>
        <row r="88">
          <cell r="B88" t="str">
            <v>Israel</v>
          </cell>
          <cell r="C88">
            <v>201.3</v>
          </cell>
          <cell r="D88" t="str">
            <v>None</v>
          </cell>
          <cell r="E88">
            <v>3013.277595706284</v>
          </cell>
          <cell r="F88">
            <v>0</v>
          </cell>
          <cell r="G88">
            <v>0</v>
          </cell>
          <cell r="H88">
            <v>205.82775172976835</v>
          </cell>
          <cell r="I88">
            <v>198.90276224430548</v>
          </cell>
          <cell r="J88">
            <v>0</v>
          </cell>
          <cell r="K88">
            <v>3418.0081096803578</v>
          </cell>
        </row>
        <row r="89">
          <cell r="B89" t="str">
            <v>Italy</v>
          </cell>
          <cell r="C89">
            <v>334.52249505205407</v>
          </cell>
          <cell r="D89" t="str">
            <v>Europe</v>
          </cell>
          <cell r="E89">
            <v>5007.4969677104855</v>
          </cell>
          <cell r="F89">
            <v>0</v>
          </cell>
          <cell r="G89">
            <v>0</v>
          </cell>
          <cell r="H89">
            <v>342.04676134921431</v>
          </cell>
          <cell r="I89">
            <v>330.53873968559645</v>
          </cell>
          <cell r="J89">
            <v>0</v>
          </cell>
          <cell r="K89">
            <v>5680.0824687452969</v>
          </cell>
        </row>
        <row r="90">
          <cell r="B90" t="str">
            <v>Jamaica</v>
          </cell>
          <cell r="C90">
            <v>7.8</v>
          </cell>
          <cell r="D90" t="str">
            <v>None</v>
          </cell>
          <cell r="E90">
            <v>116.75889342528075</v>
          </cell>
          <cell r="F90">
            <v>0</v>
          </cell>
          <cell r="G90">
            <v>0</v>
          </cell>
          <cell r="H90">
            <v>7.9754419448196376</v>
          </cell>
          <cell r="I90">
            <v>7.7071115027599735</v>
          </cell>
          <cell r="J90">
            <v>0</v>
          </cell>
          <cell r="K90">
            <v>132.44144687286035</v>
          </cell>
        </row>
        <row r="91">
          <cell r="B91" t="str">
            <v>Japan</v>
          </cell>
          <cell r="C91">
            <v>1449.9</v>
          </cell>
          <cell r="D91" t="str">
            <v>Japan</v>
          </cell>
          <cell r="E91">
            <v>21703.681997091611</v>
          </cell>
          <cell r="F91">
            <v>0</v>
          </cell>
          <cell r="G91">
            <v>0</v>
          </cell>
          <cell r="H91">
            <v>1482.5119584351273</v>
          </cell>
          <cell r="I91">
            <v>1432.6334574168829</v>
          </cell>
          <cell r="J91">
            <v>0</v>
          </cell>
          <cell r="K91">
            <v>24618.827412943621</v>
          </cell>
        </row>
        <row r="92">
          <cell r="B92" t="str">
            <v>Jordan</v>
          </cell>
          <cell r="C92">
            <v>3.9</v>
          </cell>
          <cell r="D92" t="str">
            <v>None</v>
          </cell>
          <cell r="E92">
            <v>58.379446712640373</v>
          </cell>
          <cell r="F92">
            <v>0</v>
          </cell>
          <cell r="G92">
            <v>0</v>
          </cell>
          <cell r="H92">
            <v>3.9877209724098188</v>
          </cell>
          <cell r="I92">
            <v>3.8535557513799867</v>
          </cell>
          <cell r="J92">
            <v>0</v>
          </cell>
          <cell r="K92">
            <v>66.220723436430177</v>
          </cell>
        </row>
        <row r="93">
          <cell r="B93" t="str">
            <v>Kazakhstan</v>
          </cell>
          <cell r="C93">
            <v>0.5</v>
          </cell>
          <cell r="D93" t="str">
            <v>None</v>
          </cell>
          <cell r="E93">
            <v>7.4845444503385092</v>
          </cell>
          <cell r="F93">
            <v>0</v>
          </cell>
          <cell r="G93">
            <v>0</v>
          </cell>
          <cell r="H93">
            <v>0.51124627851407933</v>
          </cell>
          <cell r="I93">
            <v>0.49404560915128037</v>
          </cell>
          <cell r="J93">
            <v>0</v>
          </cell>
          <cell r="K93">
            <v>8.4898363380038688</v>
          </cell>
        </row>
        <row r="94">
          <cell r="B94" t="str">
            <v>Kenya</v>
          </cell>
          <cell r="C94">
            <v>2.8</v>
          </cell>
          <cell r="D94" t="str">
            <v>None</v>
          </cell>
          <cell r="E94">
            <v>41.91344892189565</v>
          </cell>
          <cell r="F94">
            <v>0</v>
          </cell>
          <cell r="G94">
            <v>0</v>
          </cell>
          <cell r="H94">
            <v>2.8629791596788441</v>
          </cell>
          <cell r="I94">
            <v>2.7666554112471697</v>
          </cell>
          <cell r="J94">
            <v>0</v>
          </cell>
          <cell r="K94">
            <v>47.543083492821665</v>
          </cell>
        </row>
        <row r="95">
          <cell r="B95" t="str">
            <v>Kiribati</v>
          </cell>
          <cell r="C95">
            <v>0.1</v>
          </cell>
          <cell r="D95" t="str">
            <v>None</v>
          </cell>
          <cell r="E95">
            <v>1.4969088900677019</v>
          </cell>
          <cell r="F95">
            <v>0</v>
          </cell>
          <cell r="G95">
            <v>0</v>
          </cell>
          <cell r="H95">
            <v>0.10224925570281587</v>
          </cell>
          <cell r="I95">
            <v>9.8809121830256086E-2</v>
          </cell>
          <cell r="J95">
            <v>0</v>
          </cell>
          <cell r="K95">
            <v>1.6979672676007738</v>
          </cell>
        </row>
        <row r="96">
          <cell r="B96" t="str">
            <v>Kuwait</v>
          </cell>
          <cell r="C96">
            <v>81.900000000000006</v>
          </cell>
          <cell r="D96" t="str">
            <v>None</v>
          </cell>
          <cell r="E96">
            <v>1225.968380965448</v>
          </cell>
          <cell r="F96">
            <v>0</v>
          </cell>
          <cell r="G96">
            <v>0</v>
          </cell>
          <cell r="H96">
            <v>83.742140420606205</v>
          </cell>
          <cell r="I96">
            <v>80.924670778979731</v>
          </cell>
          <cell r="J96">
            <v>0</v>
          </cell>
          <cell r="K96">
            <v>1390.6351921650339</v>
          </cell>
        </row>
        <row r="97">
          <cell r="B97" t="str">
            <v>Kyrgyzstan</v>
          </cell>
          <cell r="C97">
            <v>0.1</v>
          </cell>
          <cell r="D97" t="str">
            <v>None</v>
          </cell>
          <cell r="E97">
            <v>1.4969088900677019</v>
          </cell>
          <cell r="F97">
            <v>0</v>
          </cell>
          <cell r="G97">
            <v>0</v>
          </cell>
          <cell r="H97">
            <v>0.10224925570281587</v>
          </cell>
          <cell r="I97">
            <v>9.8809121830256086E-2</v>
          </cell>
          <cell r="J97">
            <v>0</v>
          </cell>
          <cell r="K97">
            <v>1.6979672676007738</v>
          </cell>
        </row>
        <row r="98">
          <cell r="B98" t="str">
            <v>Laos</v>
          </cell>
          <cell r="C98">
            <v>0.3</v>
          </cell>
          <cell r="D98" t="str">
            <v>None</v>
          </cell>
          <cell r="E98">
            <v>4.490726670203105</v>
          </cell>
          <cell r="F98">
            <v>0</v>
          </cell>
          <cell r="G98">
            <v>0</v>
          </cell>
          <cell r="H98">
            <v>0.30674776710844759</v>
          </cell>
          <cell r="I98">
            <v>0.2964273654907682</v>
          </cell>
          <cell r="J98">
            <v>0</v>
          </cell>
          <cell r="K98">
            <v>5.0939018028023204</v>
          </cell>
        </row>
        <row r="99">
          <cell r="B99" t="str">
            <v>Latvia</v>
          </cell>
          <cell r="C99">
            <v>5.3</v>
          </cell>
          <cell r="D99" t="str">
            <v>CEITs</v>
          </cell>
          <cell r="E99">
            <v>79.336171173588198</v>
          </cell>
          <cell r="F99">
            <v>0</v>
          </cell>
          <cell r="G99">
            <v>0</v>
          </cell>
          <cell r="H99">
            <v>5.4192105522492406</v>
          </cell>
          <cell r="I99">
            <v>5.2368834570035716</v>
          </cell>
          <cell r="J99">
            <v>0</v>
          </cell>
          <cell r="K99">
            <v>89.99226518284101</v>
          </cell>
        </row>
        <row r="100">
          <cell r="B100" t="str">
            <v>Lebanon</v>
          </cell>
          <cell r="C100">
            <v>11</v>
          </cell>
          <cell r="D100" t="str">
            <v>None</v>
          </cell>
          <cell r="E100">
            <v>164.6599779074472</v>
          </cell>
          <cell r="F100">
            <v>0</v>
          </cell>
          <cell r="G100">
            <v>0</v>
          </cell>
          <cell r="H100">
            <v>11.247418127309745</v>
          </cell>
          <cell r="I100">
            <v>10.869003401328168</v>
          </cell>
          <cell r="J100">
            <v>0</v>
          </cell>
          <cell r="K100">
            <v>186.77639943608511</v>
          </cell>
        </row>
        <row r="101">
          <cell r="B101" t="str">
            <v>Lesotho</v>
          </cell>
          <cell r="C101">
            <v>0.2</v>
          </cell>
          <cell r="D101" t="str">
            <v>None</v>
          </cell>
          <cell r="E101">
            <v>2.9938177801354038</v>
          </cell>
          <cell r="F101">
            <v>0</v>
          </cell>
          <cell r="G101">
            <v>0</v>
          </cell>
          <cell r="H101">
            <v>0.20449851140563174</v>
          </cell>
          <cell r="I101">
            <v>0.19761824366051217</v>
          </cell>
          <cell r="J101">
            <v>0</v>
          </cell>
          <cell r="K101">
            <v>3.3959345352015475</v>
          </cell>
        </row>
        <row r="102">
          <cell r="B102" t="str">
            <v>Liberia</v>
          </cell>
          <cell r="C102">
            <v>1.1000000000000001</v>
          </cell>
          <cell r="D102" t="str">
            <v>None</v>
          </cell>
          <cell r="E102">
            <v>16.465997790744723</v>
          </cell>
          <cell r="F102">
            <v>0</v>
          </cell>
          <cell r="G102">
            <v>0</v>
          </cell>
          <cell r="H102">
            <v>1.1247418127309747</v>
          </cell>
          <cell r="I102">
            <v>1.086900340132817</v>
          </cell>
          <cell r="J102">
            <v>0</v>
          </cell>
          <cell r="K102">
            <v>18.677639943608515</v>
          </cell>
        </row>
        <row r="103">
          <cell r="B103" t="str">
            <v>Libyan Arab Jamahiriya</v>
          </cell>
          <cell r="C103">
            <v>2.2000000000000002</v>
          </cell>
          <cell r="D103" t="str">
            <v>None</v>
          </cell>
          <cell r="E103">
            <v>32.931995581489446</v>
          </cell>
          <cell r="F103">
            <v>0</v>
          </cell>
          <cell r="G103">
            <v>0</v>
          </cell>
          <cell r="H103">
            <v>2.2494836254619495</v>
          </cell>
          <cell r="I103">
            <v>2.173800680265634</v>
          </cell>
          <cell r="J103">
            <v>0</v>
          </cell>
          <cell r="K103">
            <v>37.35527988721703</v>
          </cell>
        </row>
        <row r="104">
          <cell r="B104" t="str">
            <v>Liechtenstein</v>
          </cell>
          <cell r="C104">
            <v>0.3</v>
          </cell>
          <cell r="D104" t="str">
            <v>Europe</v>
          </cell>
          <cell r="E104">
            <v>4.490726670203105</v>
          </cell>
          <cell r="F104">
            <v>0</v>
          </cell>
          <cell r="G104">
            <v>0</v>
          </cell>
          <cell r="H104">
            <v>0.30674776710844759</v>
          </cell>
          <cell r="I104">
            <v>0.2964273654907682</v>
          </cell>
          <cell r="J104">
            <v>0</v>
          </cell>
          <cell r="K104">
            <v>5.0939018028023204</v>
          </cell>
        </row>
        <row r="105">
          <cell r="B105" t="str">
            <v>Lithuania</v>
          </cell>
          <cell r="C105">
            <v>0.8</v>
          </cell>
          <cell r="D105" t="str">
            <v>CEITs</v>
          </cell>
          <cell r="E105">
            <v>11.975271120541615</v>
          </cell>
          <cell r="F105">
            <v>0</v>
          </cell>
          <cell r="G105">
            <v>0</v>
          </cell>
          <cell r="H105">
            <v>0.81799404562252698</v>
          </cell>
          <cell r="I105">
            <v>0.79047297464204869</v>
          </cell>
          <cell r="J105">
            <v>0</v>
          </cell>
          <cell r="K105">
            <v>13.58373814080619</v>
          </cell>
        </row>
        <row r="106">
          <cell r="B106" t="str">
            <v>Luxembourg</v>
          </cell>
          <cell r="C106">
            <v>3.1498141503210131</v>
          </cell>
          <cell r="D106" t="str">
            <v>Europe</v>
          </cell>
          <cell r="E106">
            <v>47.14984803676569</v>
          </cell>
          <cell r="F106">
            <v>0</v>
          </cell>
          <cell r="G106">
            <v>0</v>
          </cell>
          <cell r="H106">
            <v>3.2206615247252097</v>
          </cell>
          <cell r="I106">
            <v>3.1123037012173351</v>
          </cell>
          <cell r="J106">
            <v>0</v>
          </cell>
          <cell r="K106">
            <v>53.482813262708234</v>
          </cell>
        </row>
        <row r="107">
          <cell r="B107" t="str">
            <v>Macedonia</v>
          </cell>
          <cell r="C107">
            <v>1.5</v>
          </cell>
          <cell r="E107">
            <v>22.453633351015526</v>
          </cell>
          <cell r="F107">
            <v>0</v>
          </cell>
          <cell r="G107">
            <v>0</v>
          </cell>
          <cell r="H107">
            <v>1.5337388355422381</v>
          </cell>
          <cell r="I107">
            <v>1.4821368274538411</v>
          </cell>
          <cell r="J107">
            <v>0</v>
          </cell>
          <cell r="K107">
            <v>25.469509014011606</v>
          </cell>
        </row>
        <row r="108">
          <cell r="B108" t="str">
            <v>Madagascar</v>
          </cell>
          <cell r="C108">
            <v>1.1000000000000001</v>
          </cell>
          <cell r="D108" t="str">
            <v>None</v>
          </cell>
          <cell r="E108">
            <v>16.465997790744723</v>
          </cell>
          <cell r="F108">
            <v>0</v>
          </cell>
          <cell r="G108">
            <v>0</v>
          </cell>
          <cell r="H108">
            <v>1.1247418127309747</v>
          </cell>
          <cell r="I108">
            <v>1.086900340132817</v>
          </cell>
          <cell r="J108">
            <v>0</v>
          </cell>
          <cell r="K108">
            <v>18.677639943608515</v>
          </cell>
        </row>
        <row r="109">
          <cell r="B109" t="str">
            <v>Malawi</v>
          </cell>
          <cell r="C109">
            <v>0.4</v>
          </cell>
          <cell r="D109" t="str">
            <v>None</v>
          </cell>
          <cell r="E109">
            <v>5.9876355602708076</v>
          </cell>
          <cell r="F109">
            <v>0</v>
          </cell>
          <cell r="G109">
            <v>0</v>
          </cell>
          <cell r="H109">
            <v>0.40899702281126349</v>
          </cell>
          <cell r="I109">
            <v>0.39523648732102434</v>
          </cell>
          <cell r="J109">
            <v>0</v>
          </cell>
          <cell r="K109">
            <v>6.7918690704030951</v>
          </cell>
        </row>
        <row r="110">
          <cell r="B110" t="str">
            <v>Malaysia</v>
          </cell>
          <cell r="C110">
            <v>71.3</v>
          </cell>
          <cell r="D110" t="str">
            <v>None</v>
          </cell>
          <cell r="E110">
            <v>1067.2960386182713</v>
          </cell>
          <cell r="F110">
            <v>0</v>
          </cell>
          <cell r="G110">
            <v>0</v>
          </cell>
          <cell r="H110">
            <v>72.903719316107711</v>
          </cell>
          <cell r="I110">
            <v>70.450903864972574</v>
          </cell>
          <cell r="J110">
            <v>0</v>
          </cell>
          <cell r="K110">
            <v>1210.6506617993516</v>
          </cell>
        </row>
        <row r="111">
          <cell r="B111" t="str">
            <v>Maldives</v>
          </cell>
          <cell r="C111">
            <v>1.7</v>
          </cell>
          <cell r="D111" t="str">
            <v>None</v>
          </cell>
          <cell r="E111">
            <v>25.447451131150931</v>
          </cell>
          <cell r="F111">
            <v>0</v>
          </cell>
          <cell r="G111">
            <v>0</v>
          </cell>
          <cell r="H111">
            <v>1.7382373469478696</v>
          </cell>
          <cell r="I111">
            <v>1.6797550711143532</v>
          </cell>
          <cell r="J111">
            <v>0</v>
          </cell>
          <cell r="K111">
            <v>28.865443549213154</v>
          </cell>
        </row>
        <row r="112">
          <cell r="B112" t="str">
            <v>Mali</v>
          </cell>
          <cell r="C112">
            <v>1.6</v>
          </cell>
          <cell r="D112" t="str">
            <v>None</v>
          </cell>
          <cell r="E112">
            <v>23.95054224108323</v>
          </cell>
          <cell r="F112">
            <v>0</v>
          </cell>
          <cell r="G112">
            <v>0</v>
          </cell>
          <cell r="H112">
            <v>1.635988091245054</v>
          </cell>
          <cell r="I112">
            <v>1.5809459492840974</v>
          </cell>
          <cell r="J112">
            <v>0</v>
          </cell>
          <cell r="K112">
            <v>27.16747628161238</v>
          </cell>
        </row>
        <row r="113">
          <cell r="B113" t="str">
            <v>Malta</v>
          </cell>
          <cell r="C113">
            <v>1.4</v>
          </cell>
          <cell r="D113" t="str">
            <v>None</v>
          </cell>
          <cell r="E113">
            <v>20.956724460947825</v>
          </cell>
          <cell r="F113">
            <v>0</v>
          </cell>
          <cell r="G113">
            <v>0</v>
          </cell>
          <cell r="H113">
            <v>1.431489579839422</v>
          </cell>
          <cell r="I113">
            <v>1.3833277056235849</v>
          </cell>
          <cell r="J113">
            <v>0</v>
          </cell>
          <cell r="K113">
            <v>23.771541746410833</v>
          </cell>
        </row>
        <row r="114">
          <cell r="B114" t="str">
            <v>Marshall Islands</v>
          </cell>
          <cell r="C114">
            <v>0.1</v>
          </cell>
          <cell r="D114" t="str">
            <v>None</v>
          </cell>
          <cell r="E114">
            <v>1.4969088900677019</v>
          </cell>
          <cell r="F114">
            <v>0</v>
          </cell>
          <cell r="G114">
            <v>0</v>
          </cell>
          <cell r="H114">
            <v>0.10224925570281587</v>
          </cell>
          <cell r="I114">
            <v>9.8809121830256086E-2</v>
          </cell>
          <cell r="J114">
            <v>0</v>
          </cell>
          <cell r="K114">
            <v>1.6979672676007738</v>
          </cell>
        </row>
        <row r="115">
          <cell r="B115" t="str">
            <v>Mauritania</v>
          </cell>
          <cell r="C115">
            <v>1.4</v>
          </cell>
          <cell r="D115" t="str">
            <v>None</v>
          </cell>
          <cell r="E115">
            <v>20.956724460947825</v>
          </cell>
          <cell r="F115">
            <v>0</v>
          </cell>
          <cell r="G115">
            <v>0</v>
          </cell>
          <cell r="H115">
            <v>1.431489579839422</v>
          </cell>
          <cell r="I115">
            <v>1.3833277056235849</v>
          </cell>
          <cell r="J115">
            <v>0</v>
          </cell>
          <cell r="K115">
            <v>23.771541746410833</v>
          </cell>
        </row>
        <row r="116">
          <cell r="B116" t="str">
            <v>Mauritius</v>
          </cell>
          <cell r="C116">
            <v>5.0999999999999996</v>
          </cell>
          <cell r="D116" t="str">
            <v>None</v>
          </cell>
          <cell r="E116">
            <v>76.342353393452782</v>
          </cell>
          <cell r="F116">
            <v>0</v>
          </cell>
          <cell r="G116">
            <v>0</v>
          </cell>
          <cell r="H116">
            <v>5.214712040843609</v>
          </cell>
          <cell r="I116">
            <v>5.0392652133430591</v>
          </cell>
          <cell r="J116">
            <v>0</v>
          </cell>
          <cell r="K116">
            <v>86.596330647639448</v>
          </cell>
        </row>
        <row r="117">
          <cell r="B117" t="str">
            <v>Mexico</v>
          </cell>
          <cell r="C117">
            <v>137</v>
          </cell>
          <cell r="D117" t="str">
            <v>None</v>
          </cell>
          <cell r="E117">
            <v>2050.7651793927516</v>
          </cell>
          <cell r="F117">
            <v>0</v>
          </cell>
          <cell r="G117">
            <v>0</v>
          </cell>
          <cell r="H117">
            <v>140.08148031285774</v>
          </cell>
          <cell r="I117">
            <v>135.36849690745083</v>
          </cell>
          <cell r="J117">
            <v>0</v>
          </cell>
          <cell r="K117">
            <v>2326.2151566130601</v>
          </cell>
        </row>
        <row r="118">
          <cell r="B118" t="str">
            <v>Micronesia (Federated States of)</v>
          </cell>
          <cell r="C118">
            <v>0.3</v>
          </cell>
          <cell r="D118" t="str">
            <v>None</v>
          </cell>
          <cell r="E118">
            <v>4.490726670203105</v>
          </cell>
          <cell r="F118">
            <v>0</v>
          </cell>
          <cell r="G118">
            <v>0</v>
          </cell>
          <cell r="H118">
            <v>0.30674776710844759</v>
          </cell>
          <cell r="I118">
            <v>0.2964273654907682</v>
          </cell>
          <cell r="J118">
            <v>0</v>
          </cell>
          <cell r="K118">
            <v>5.0939018028023204</v>
          </cell>
        </row>
        <row r="119">
          <cell r="B119" t="str">
            <v>Moldova</v>
          </cell>
          <cell r="C119">
            <v>0.8</v>
          </cell>
          <cell r="D119" t="str">
            <v>None</v>
          </cell>
          <cell r="E119">
            <v>11.975271120541615</v>
          </cell>
          <cell r="F119">
            <v>0</v>
          </cell>
          <cell r="G119">
            <v>0</v>
          </cell>
          <cell r="H119">
            <v>0.81799404562252698</v>
          </cell>
          <cell r="I119">
            <v>0.79047297464204869</v>
          </cell>
          <cell r="J119">
            <v>0</v>
          </cell>
          <cell r="K119">
            <v>13.58373814080619</v>
          </cell>
        </row>
        <row r="120">
          <cell r="B120" t="str">
            <v>Monaco</v>
          </cell>
          <cell r="C120">
            <v>2.2000000000000002</v>
          </cell>
          <cell r="D120" t="str">
            <v>Europe</v>
          </cell>
          <cell r="E120">
            <v>32.931995581489446</v>
          </cell>
          <cell r="F120">
            <v>0</v>
          </cell>
          <cell r="G120">
            <v>0</v>
          </cell>
          <cell r="H120">
            <v>2.2494836254619495</v>
          </cell>
          <cell r="I120">
            <v>2.173800680265634</v>
          </cell>
          <cell r="J120">
            <v>0</v>
          </cell>
          <cell r="K120">
            <v>37.35527988721703</v>
          </cell>
        </row>
        <row r="121">
          <cell r="B121" t="str">
            <v>Mongolia</v>
          </cell>
          <cell r="C121">
            <v>0.3</v>
          </cell>
          <cell r="D121" t="str">
            <v>None</v>
          </cell>
          <cell r="E121">
            <v>4.490726670203105</v>
          </cell>
          <cell r="F121">
            <v>0</v>
          </cell>
          <cell r="G121">
            <v>0</v>
          </cell>
          <cell r="H121">
            <v>0.30674776710844759</v>
          </cell>
          <cell r="I121">
            <v>0.2964273654907682</v>
          </cell>
          <cell r="J121">
            <v>0</v>
          </cell>
          <cell r="K121">
            <v>5.0939018028023204</v>
          </cell>
        </row>
        <row r="122">
          <cell r="B122" t="str">
            <v>Montenegro</v>
          </cell>
          <cell r="C122">
            <v>1.3</v>
          </cell>
          <cell r="D122" t="str">
            <v>Europe</v>
          </cell>
          <cell r="E122">
            <v>19.459815570880124</v>
          </cell>
          <cell r="F122">
            <v>0</v>
          </cell>
          <cell r="G122">
            <v>0</v>
          </cell>
          <cell r="H122">
            <v>1.3292403241366064</v>
          </cell>
          <cell r="I122">
            <v>1.2845185837933291</v>
          </cell>
          <cell r="J122">
            <v>0</v>
          </cell>
          <cell r="K122">
            <v>22.073574478810059</v>
          </cell>
        </row>
        <row r="123">
          <cell r="B123" t="str">
            <v>Morocco</v>
          </cell>
          <cell r="C123">
            <v>11.3</v>
          </cell>
          <cell r="D123" t="str">
            <v>None</v>
          </cell>
          <cell r="E123">
            <v>169.15070457765032</v>
          </cell>
          <cell r="F123">
            <v>0</v>
          </cell>
          <cell r="G123">
            <v>0</v>
          </cell>
          <cell r="H123">
            <v>11.554165894418194</v>
          </cell>
          <cell r="I123">
            <v>11.165430766818938</v>
          </cell>
          <cell r="J123">
            <v>0</v>
          </cell>
          <cell r="K123">
            <v>191.87030123888744</v>
          </cell>
        </row>
        <row r="124">
          <cell r="B124" t="str">
            <v>Mozambique</v>
          </cell>
          <cell r="C124">
            <v>2</v>
          </cell>
          <cell r="D124" t="str">
            <v>None</v>
          </cell>
          <cell r="E124">
            <v>29.938177801354037</v>
          </cell>
          <cell r="F124">
            <v>0</v>
          </cell>
          <cell r="G124">
            <v>0</v>
          </cell>
          <cell r="H124">
            <v>2.0449851140563173</v>
          </cell>
          <cell r="I124">
            <v>1.9761824366051215</v>
          </cell>
          <cell r="J124">
            <v>0</v>
          </cell>
          <cell r="K124">
            <v>33.959345352015475</v>
          </cell>
        </row>
        <row r="125">
          <cell r="B125" t="str">
            <v>Myanmar</v>
          </cell>
          <cell r="C125">
            <v>0.2</v>
          </cell>
          <cell r="D125" t="str">
            <v>None</v>
          </cell>
          <cell r="E125">
            <v>2.9938177801354038</v>
          </cell>
          <cell r="F125">
            <v>0</v>
          </cell>
          <cell r="G125">
            <v>0</v>
          </cell>
          <cell r="H125">
            <v>0.20449851140563174</v>
          </cell>
          <cell r="I125">
            <v>0.19761824366051217</v>
          </cell>
          <cell r="J125">
            <v>0</v>
          </cell>
          <cell r="K125">
            <v>3.3959345352015475</v>
          </cell>
        </row>
        <row r="126">
          <cell r="B126" t="str">
            <v>Namibia</v>
          </cell>
          <cell r="C126">
            <v>0.5</v>
          </cell>
          <cell r="D126" t="str">
            <v>None</v>
          </cell>
          <cell r="E126">
            <v>7.4845444503385092</v>
          </cell>
          <cell r="F126">
            <v>0</v>
          </cell>
          <cell r="G126">
            <v>0</v>
          </cell>
          <cell r="H126">
            <v>0.51124627851407933</v>
          </cell>
          <cell r="I126">
            <v>0.49404560915128037</v>
          </cell>
          <cell r="J126">
            <v>0</v>
          </cell>
          <cell r="K126">
            <v>8.4898363380038688</v>
          </cell>
        </row>
        <row r="127">
          <cell r="B127" t="str">
            <v>Nauru</v>
          </cell>
          <cell r="C127">
            <v>0</v>
          </cell>
          <cell r="D127" t="str">
            <v>None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</row>
        <row r="128">
          <cell r="B128" t="str">
            <v>Nepal</v>
          </cell>
          <cell r="C128">
            <v>1.3</v>
          </cell>
          <cell r="D128" t="str">
            <v>None</v>
          </cell>
          <cell r="E128">
            <v>19.459815570880124</v>
          </cell>
          <cell r="F128">
            <v>0</v>
          </cell>
          <cell r="G128">
            <v>0</v>
          </cell>
          <cell r="H128">
            <v>1.3292403241366064</v>
          </cell>
          <cell r="I128">
            <v>1.2845185837933291</v>
          </cell>
          <cell r="J128">
            <v>0</v>
          </cell>
          <cell r="K128">
            <v>22.073574478810059</v>
          </cell>
        </row>
        <row r="129">
          <cell r="B129" t="str">
            <v>Netherlands</v>
          </cell>
          <cell r="C129">
            <v>86.757502373404989</v>
          </cell>
          <cell r="D129" t="str">
            <v>Europe</v>
          </cell>
          <cell r="E129">
            <v>1298.6807658281966</v>
          </cell>
          <cell r="F129">
            <v>0</v>
          </cell>
          <cell r="G129">
            <v>0</v>
          </cell>
          <cell r="H129">
            <v>88.708900443159408</v>
          </cell>
          <cell r="I129">
            <v>85.724326217025038</v>
          </cell>
          <cell r="J129">
            <v>0</v>
          </cell>
          <cell r="K129">
            <v>1473.113992488381</v>
          </cell>
        </row>
        <row r="130">
          <cell r="B130" t="str">
            <v>New Zealand</v>
          </cell>
          <cell r="C130">
            <v>22.9</v>
          </cell>
          <cell r="D130" t="str">
            <v>Other Developed</v>
          </cell>
          <cell r="E130">
            <v>342.79213582550369</v>
          </cell>
          <cell r="F130">
            <v>0</v>
          </cell>
          <cell r="G130">
            <v>0</v>
          </cell>
          <cell r="H130">
            <v>23.415079555944832</v>
          </cell>
          <cell r="I130">
            <v>22.62728889912864</v>
          </cell>
          <cell r="J130">
            <v>0</v>
          </cell>
          <cell r="K130">
            <v>388.83450428057716</v>
          </cell>
        </row>
        <row r="131">
          <cell r="B131" t="str">
            <v>Nicaragua</v>
          </cell>
          <cell r="C131">
            <v>1.1000000000000001</v>
          </cell>
          <cell r="D131" t="str">
            <v>None</v>
          </cell>
          <cell r="E131">
            <v>16.465997790744723</v>
          </cell>
          <cell r="F131">
            <v>0</v>
          </cell>
          <cell r="G131">
            <v>0</v>
          </cell>
          <cell r="H131">
            <v>1.1247418127309747</v>
          </cell>
          <cell r="I131">
            <v>1.086900340132817</v>
          </cell>
          <cell r="J131">
            <v>0</v>
          </cell>
          <cell r="K131">
            <v>18.677639943608515</v>
          </cell>
        </row>
        <row r="132">
          <cell r="B132" t="str">
            <v>Niger</v>
          </cell>
          <cell r="C132">
            <v>1.7</v>
          </cell>
          <cell r="D132" t="str">
            <v>None</v>
          </cell>
          <cell r="E132">
            <v>25.447451131150931</v>
          </cell>
          <cell r="F132">
            <v>0</v>
          </cell>
          <cell r="G132">
            <v>0</v>
          </cell>
          <cell r="H132">
            <v>1.7382373469478696</v>
          </cell>
          <cell r="I132">
            <v>1.6797550711143532</v>
          </cell>
          <cell r="J132">
            <v>0</v>
          </cell>
          <cell r="K132">
            <v>28.865443549213154</v>
          </cell>
        </row>
        <row r="133">
          <cell r="B133" t="str">
            <v>Nigeria</v>
          </cell>
          <cell r="C133">
            <v>22.3</v>
          </cell>
          <cell r="D133" t="str">
            <v>None</v>
          </cell>
          <cell r="E133">
            <v>333.81068248509752</v>
          </cell>
          <cell r="F133">
            <v>0</v>
          </cell>
          <cell r="G133">
            <v>0</v>
          </cell>
          <cell r="H133">
            <v>22.80158402172794</v>
          </cell>
          <cell r="I133">
            <v>22.034434168147104</v>
          </cell>
          <cell r="J133">
            <v>0</v>
          </cell>
          <cell r="K133">
            <v>378.64670067497258</v>
          </cell>
        </row>
        <row r="134">
          <cell r="B134" t="str">
            <v>Niue</v>
          </cell>
          <cell r="C134">
            <v>19.399999999999999</v>
          </cell>
          <cell r="D134" t="str">
            <v>None</v>
          </cell>
          <cell r="E134">
            <v>290.40032467313415</v>
          </cell>
          <cell r="F134">
            <v>0</v>
          </cell>
          <cell r="G134">
            <v>0</v>
          </cell>
          <cell r="H134">
            <v>19.836355606346277</v>
          </cell>
          <cell r="I134">
            <v>19.168969635069676</v>
          </cell>
          <cell r="J134">
            <v>0</v>
          </cell>
          <cell r="K134">
            <v>329.40564991455011</v>
          </cell>
        </row>
        <row r="135">
          <cell r="B135" t="str">
            <v>North Korea</v>
          </cell>
          <cell r="C135">
            <v>85.3</v>
          </cell>
          <cell r="D135" t="str">
            <v>None</v>
          </cell>
          <cell r="E135">
            <v>1276.8632832277497</v>
          </cell>
          <cell r="F135">
            <v>0</v>
          </cell>
          <cell r="G135">
            <v>0</v>
          </cell>
          <cell r="H135">
            <v>87.218615114501929</v>
          </cell>
          <cell r="I135">
            <v>84.284180921208431</v>
          </cell>
          <cell r="J135">
            <v>0</v>
          </cell>
          <cell r="K135">
            <v>1448.3660792634601</v>
          </cell>
        </row>
        <row r="136">
          <cell r="B136" t="str">
            <v>Norway</v>
          </cell>
          <cell r="C136">
            <v>50.6</v>
          </cell>
          <cell r="D136" t="str">
            <v>Europe</v>
          </cell>
          <cell r="E136">
            <v>757.43589837425714</v>
          </cell>
          <cell r="F136">
            <v>0</v>
          </cell>
          <cell r="G136">
            <v>0</v>
          </cell>
          <cell r="H136">
            <v>51.738123385624831</v>
          </cell>
          <cell r="I136">
            <v>49.997415646109573</v>
          </cell>
          <cell r="J136">
            <v>0</v>
          </cell>
          <cell r="K136">
            <v>859.17143740599158</v>
          </cell>
        </row>
        <row r="137">
          <cell r="B137" t="str">
            <v>Oman</v>
          </cell>
          <cell r="C137">
            <v>0.6</v>
          </cell>
          <cell r="D137" t="str">
            <v>None</v>
          </cell>
          <cell r="E137">
            <v>8.98145334040621</v>
          </cell>
          <cell r="F137">
            <v>0</v>
          </cell>
          <cell r="G137">
            <v>0</v>
          </cell>
          <cell r="H137">
            <v>0.61349553421689518</v>
          </cell>
          <cell r="I137">
            <v>0.5928547309815364</v>
          </cell>
          <cell r="J137">
            <v>0</v>
          </cell>
          <cell r="K137">
            <v>10.187803605604641</v>
          </cell>
        </row>
        <row r="138">
          <cell r="B138" t="str">
            <v>Pakistan</v>
          </cell>
          <cell r="C138">
            <v>11.6</v>
          </cell>
          <cell r="D138" t="str">
            <v>None</v>
          </cell>
          <cell r="E138">
            <v>173.6414312478534</v>
          </cell>
          <cell r="F138">
            <v>0</v>
          </cell>
          <cell r="G138">
            <v>0</v>
          </cell>
          <cell r="H138">
            <v>11.86091366152664</v>
          </cell>
          <cell r="I138">
            <v>11.461858132309704</v>
          </cell>
          <cell r="J138">
            <v>0</v>
          </cell>
          <cell r="K138">
            <v>196.96420304168976</v>
          </cell>
        </row>
        <row r="139">
          <cell r="B139" t="str">
            <v>Palau</v>
          </cell>
          <cell r="C139">
            <v>78.3</v>
          </cell>
          <cell r="D139" t="str">
            <v>None</v>
          </cell>
          <cell r="E139">
            <v>1172.0796609230106</v>
          </cell>
          <cell r="F139">
            <v>0</v>
          </cell>
          <cell r="G139">
            <v>0</v>
          </cell>
          <cell r="H139">
            <v>80.06116721530482</v>
          </cell>
          <cell r="I139">
            <v>77.367542393090503</v>
          </cell>
          <cell r="J139">
            <v>0</v>
          </cell>
          <cell r="K139">
            <v>1329.5083705314059</v>
          </cell>
        </row>
        <row r="140">
          <cell r="B140" t="str">
            <v>Panama</v>
          </cell>
          <cell r="C140">
            <v>4.5999999999999996</v>
          </cell>
          <cell r="D140" t="str">
            <v>None</v>
          </cell>
          <cell r="E140">
            <v>68.857808943114279</v>
          </cell>
          <cell r="F140">
            <v>0</v>
          </cell>
          <cell r="G140">
            <v>0</v>
          </cell>
          <cell r="H140">
            <v>4.7034657623295297</v>
          </cell>
          <cell r="I140">
            <v>4.5452196041917787</v>
          </cell>
          <cell r="J140">
            <v>0</v>
          </cell>
          <cell r="K140">
            <v>78.106494309635593</v>
          </cell>
        </row>
        <row r="141">
          <cell r="B141" t="str">
            <v>Papua New Guinea</v>
          </cell>
          <cell r="C141">
            <v>1.1000000000000001</v>
          </cell>
          <cell r="D141" t="str">
            <v>None</v>
          </cell>
          <cell r="E141">
            <v>16.465997790744723</v>
          </cell>
          <cell r="F141">
            <v>0</v>
          </cell>
          <cell r="G141">
            <v>0</v>
          </cell>
          <cell r="H141">
            <v>1.1247418127309747</v>
          </cell>
          <cell r="I141">
            <v>1.086900340132817</v>
          </cell>
          <cell r="J141">
            <v>0</v>
          </cell>
          <cell r="K141">
            <v>18.677639943608515</v>
          </cell>
        </row>
        <row r="142">
          <cell r="B142" t="str">
            <v>Paraguay</v>
          </cell>
          <cell r="C142">
            <v>3.6</v>
          </cell>
          <cell r="D142" t="str">
            <v>None</v>
          </cell>
          <cell r="E142">
            <v>53.888720042437271</v>
          </cell>
          <cell r="F142">
            <v>0</v>
          </cell>
          <cell r="G142">
            <v>0</v>
          </cell>
          <cell r="H142">
            <v>3.6809732053013713</v>
          </cell>
          <cell r="I142">
            <v>3.5571283858892189</v>
          </cell>
          <cell r="J142">
            <v>0</v>
          </cell>
          <cell r="K142">
            <v>61.126821633627863</v>
          </cell>
        </row>
        <row r="143">
          <cell r="B143" t="str">
            <v>Peru</v>
          </cell>
          <cell r="C143">
            <v>10.6</v>
          </cell>
          <cell r="D143" t="str">
            <v>None</v>
          </cell>
          <cell r="E143">
            <v>158.6723423471764</v>
          </cell>
          <cell r="F143">
            <v>0</v>
          </cell>
          <cell r="G143">
            <v>0</v>
          </cell>
          <cell r="H143">
            <v>10.838421104498481</v>
          </cell>
          <cell r="I143">
            <v>10.473766914007143</v>
          </cell>
          <cell r="J143">
            <v>0</v>
          </cell>
          <cell r="K143">
            <v>179.98453036568202</v>
          </cell>
        </row>
        <row r="144">
          <cell r="B144" t="str">
            <v>Philippines</v>
          </cell>
          <cell r="C144">
            <v>47.2</v>
          </cell>
          <cell r="D144" t="str">
            <v>None</v>
          </cell>
          <cell r="E144">
            <v>706.54099611195534</v>
          </cell>
          <cell r="F144">
            <v>0</v>
          </cell>
          <cell r="G144">
            <v>0</v>
          </cell>
          <cell r="H144">
            <v>48.261648691729093</v>
          </cell>
          <cell r="I144">
            <v>46.637905503880873</v>
          </cell>
          <cell r="J144">
            <v>0</v>
          </cell>
          <cell r="K144">
            <v>801.44055030756533</v>
          </cell>
        </row>
        <row r="145">
          <cell r="B145" t="str">
            <v>Poland</v>
          </cell>
          <cell r="C145">
            <v>55</v>
          </cell>
          <cell r="D145" t="str">
            <v>CEITs</v>
          </cell>
          <cell r="E145">
            <v>823.29988953723603</v>
          </cell>
          <cell r="F145">
            <v>0</v>
          </cell>
          <cell r="G145">
            <v>0</v>
          </cell>
          <cell r="H145">
            <v>56.237090636548729</v>
          </cell>
          <cell r="I145">
            <v>54.345017006640845</v>
          </cell>
          <cell r="J145">
            <v>0</v>
          </cell>
          <cell r="K145">
            <v>933.88199718042563</v>
          </cell>
        </row>
        <row r="146">
          <cell r="B146" t="str">
            <v>Portugal</v>
          </cell>
          <cell r="C146">
            <v>20.641985936569746</v>
          </cell>
          <cell r="D146" t="str">
            <v>Europe</v>
          </cell>
          <cell r="E146">
            <v>308.99172257103731</v>
          </cell>
          <cell r="F146">
            <v>0</v>
          </cell>
          <cell r="G146">
            <v>0</v>
          </cell>
          <cell r="H146">
            <v>21.106276982422489</v>
          </cell>
          <cell r="I146">
            <v>20.396165032249527</v>
          </cell>
          <cell r="J146">
            <v>0</v>
          </cell>
          <cell r="K146">
            <v>350.49416458570937</v>
          </cell>
        </row>
        <row r="147">
          <cell r="B147" t="str">
            <v>Qatar</v>
          </cell>
          <cell r="C147">
            <v>6.8</v>
          </cell>
          <cell r="D147" t="str">
            <v>None</v>
          </cell>
          <cell r="E147">
            <v>101.78980452460372</v>
          </cell>
          <cell r="F147">
            <v>0</v>
          </cell>
          <cell r="G147">
            <v>0</v>
          </cell>
          <cell r="H147">
            <v>6.9529493877914783</v>
          </cell>
          <cell r="I147">
            <v>6.7190202844574127</v>
          </cell>
          <cell r="J147">
            <v>0</v>
          </cell>
          <cell r="K147">
            <v>115.46177419685262</v>
          </cell>
        </row>
        <row r="148">
          <cell r="B148" t="str">
            <v>Romania</v>
          </cell>
          <cell r="C148">
            <v>28.5</v>
          </cell>
          <cell r="D148" t="str">
            <v>CEITs</v>
          </cell>
          <cell r="E148">
            <v>426.61903366929505</v>
          </cell>
          <cell r="F148">
            <v>0</v>
          </cell>
          <cell r="G148">
            <v>0</v>
          </cell>
          <cell r="H148">
            <v>29.141037875302523</v>
          </cell>
          <cell r="I148">
            <v>28.16059972162298</v>
          </cell>
          <cell r="J148">
            <v>0</v>
          </cell>
          <cell r="K148">
            <v>483.92067126622055</v>
          </cell>
        </row>
        <row r="149">
          <cell r="B149" t="str">
            <v>Russian Federation</v>
          </cell>
          <cell r="C149">
            <v>1194</v>
          </cell>
          <cell r="D149" t="str">
            <v>CEITs</v>
          </cell>
          <cell r="E149">
            <v>17873.092147408359</v>
          </cell>
          <cell r="F149">
            <v>0</v>
          </cell>
          <cell r="G149">
            <v>0</v>
          </cell>
          <cell r="H149">
            <v>1220.8561130916214</v>
          </cell>
          <cell r="I149">
            <v>1179.7809146532575</v>
          </cell>
          <cell r="J149">
            <v>0</v>
          </cell>
          <cell r="K149">
            <v>20273.729175153236</v>
          </cell>
        </row>
        <row r="150">
          <cell r="B150" t="str">
            <v>Rwanda</v>
          </cell>
          <cell r="C150">
            <v>0.1</v>
          </cell>
          <cell r="D150" t="str">
            <v>None</v>
          </cell>
          <cell r="E150">
            <v>1.4969088900677019</v>
          </cell>
          <cell r="F150">
            <v>0</v>
          </cell>
          <cell r="G150">
            <v>0</v>
          </cell>
          <cell r="H150">
            <v>0.10224925570281587</v>
          </cell>
          <cell r="I150">
            <v>9.8809121830256086E-2</v>
          </cell>
          <cell r="J150">
            <v>0</v>
          </cell>
          <cell r="K150">
            <v>1.6979672676007738</v>
          </cell>
        </row>
        <row r="151">
          <cell r="B151" t="str">
            <v>Saint Kitts and Nevis</v>
          </cell>
          <cell r="C151">
            <v>0.1</v>
          </cell>
          <cell r="D151" t="str">
            <v>None</v>
          </cell>
          <cell r="E151">
            <v>1.4969088900677019</v>
          </cell>
          <cell r="F151">
            <v>0</v>
          </cell>
          <cell r="G151">
            <v>0</v>
          </cell>
          <cell r="H151">
            <v>0.10224925570281587</v>
          </cell>
          <cell r="I151">
            <v>9.8809121830256086E-2</v>
          </cell>
          <cell r="J151">
            <v>0</v>
          </cell>
          <cell r="K151">
            <v>1.6979672676007738</v>
          </cell>
        </row>
        <row r="152">
          <cell r="B152" t="str">
            <v>Saint Lucia</v>
          </cell>
          <cell r="C152">
            <v>0.3</v>
          </cell>
          <cell r="D152" t="str">
            <v>None</v>
          </cell>
          <cell r="E152">
            <v>4.490726670203105</v>
          </cell>
          <cell r="F152">
            <v>0</v>
          </cell>
          <cell r="G152">
            <v>0</v>
          </cell>
          <cell r="H152">
            <v>0.30674776710844759</v>
          </cell>
          <cell r="I152">
            <v>0.2964273654907682</v>
          </cell>
          <cell r="J152">
            <v>0</v>
          </cell>
          <cell r="K152">
            <v>5.0939018028023204</v>
          </cell>
        </row>
        <row r="153">
          <cell r="B153" t="str">
            <v>Saint Vincent and the Grenadines</v>
          </cell>
          <cell r="C153">
            <v>0.1</v>
          </cell>
          <cell r="D153" t="str">
            <v>None</v>
          </cell>
          <cell r="E153">
            <v>1.4969088900677019</v>
          </cell>
          <cell r="F153">
            <v>0</v>
          </cell>
          <cell r="G153">
            <v>0</v>
          </cell>
          <cell r="H153">
            <v>0.10224925570281587</v>
          </cell>
          <cell r="I153">
            <v>9.8809121830256086E-2</v>
          </cell>
          <cell r="J153">
            <v>0</v>
          </cell>
          <cell r="K153">
            <v>1.6979672676007738</v>
          </cell>
        </row>
        <row r="154">
          <cell r="B154" t="str">
            <v>Samoa</v>
          </cell>
          <cell r="C154">
            <v>0.1</v>
          </cell>
          <cell r="D154" t="str">
            <v>None</v>
          </cell>
          <cell r="E154">
            <v>1.4969088900677019</v>
          </cell>
          <cell r="F154">
            <v>0</v>
          </cell>
          <cell r="G154">
            <v>0</v>
          </cell>
          <cell r="H154">
            <v>0.10224925570281587</v>
          </cell>
          <cell r="I154">
            <v>9.8809121830256086E-2</v>
          </cell>
          <cell r="J154">
            <v>0</v>
          </cell>
          <cell r="K154">
            <v>1.6979672676007738</v>
          </cell>
        </row>
        <row r="155">
          <cell r="B155" t="str">
            <v>Sao Tome and Principe</v>
          </cell>
          <cell r="C155">
            <v>0.1</v>
          </cell>
          <cell r="D155" t="str">
            <v>None</v>
          </cell>
          <cell r="E155">
            <v>1.4969088900677019</v>
          </cell>
          <cell r="F155">
            <v>0</v>
          </cell>
          <cell r="G155">
            <v>0</v>
          </cell>
          <cell r="H155">
            <v>0.10224925570281587</v>
          </cell>
          <cell r="I155">
            <v>9.8809121830256086E-2</v>
          </cell>
          <cell r="J155">
            <v>0</v>
          </cell>
          <cell r="K155">
            <v>1.6979672676007738</v>
          </cell>
        </row>
        <row r="156">
          <cell r="B156" t="str">
            <v>Saudi Arabia</v>
          </cell>
          <cell r="C156">
            <v>62.1</v>
          </cell>
          <cell r="D156" t="str">
            <v>None</v>
          </cell>
          <cell r="E156">
            <v>929.58042073204285</v>
          </cell>
          <cell r="F156">
            <v>0</v>
          </cell>
          <cell r="G156">
            <v>0</v>
          </cell>
          <cell r="H156">
            <v>63.496787791448654</v>
          </cell>
          <cell r="I156">
            <v>61.360464656589023</v>
          </cell>
          <cell r="J156">
            <v>0</v>
          </cell>
          <cell r="K156">
            <v>1054.4376731800805</v>
          </cell>
        </row>
        <row r="157">
          <cell r="B157" t="str">
            <v>Senegal</v>
          </cell>
          <cell r="C157">
            <v>0.4</v>
          </cell>
          <cell r="D157" t="str">
            <v>None</v>
          </cell>
          <cell r="E157">
            <v>5.9876355602708076</v>
          </cell>
          <cell r="F157">
            <v>0</v>
          </cell>
          <cell r="G157">
            <v>0</v>
          </cell>
          <cell r="H157">
            <v>0.40899702281126349</v>
          </cell>
          <cell r="I157">
            <v>0.39523648732102434</v>
          </cell>
          <cell r="J157">
            <v>0</v>
          </cell>
          <cell r="K157">
            <v>6.7918690704030951</v>
          </cell>
        </row>
        <row r="158">
          <cell r="B158" t="str">
            <v>Serbia</v>
          </cell>
          <cell r="C158">
            <v>5.2</v>
          </cell>
          <cell r="D158" t="str">
            <v>None</v>
          </cell>
          <cell r="E158">
            <v>77.839262283520497</v>
          </cell>
          <cell r="F158">
            <v>0</v>
          </cell>
          <cell r="G158">
            <v>0</v>
          </cell>
          <cell r="H158">
            <v>5.3169612965464257</v>
          </cell>
          <cell r="I158">
            <v>5.1380743351733162</v>
          </cell>
          <cell r="J158">
            <v>0</v>
          </cell>
          <cell r="K158">
            <v>88.294297915240236</v>
          </cell>
        </row>
        <row r="159">
          <cell r="B159" t="str">
            <v>Seychelles</v>
          </cell>
          <cell r="C159">
            <v>0.1</v>
          </cell>
          <cell r="D159" t="str">
            <v>None</v>
          </cell>
          <cell r="E159">
            <v>1.4969088900677019</v>
          </cell>
          <cell r="F159">
            <v>0</v>
          </cell>
          <cell r="G159">
            <v>0</v>
          </cell>
          <cell r="H159">
            <v>0.10224925570281587</v>
          </cell>
          <cell r="I159">
            <v>9.8809121830256086E-2</v>
          </cell>
          <cell r="J159">
            <v>0</v>
          </cell>
          <cell r="K159">
            <v>1.6979672676007738</v>
          </cell>
        </row>
        <row r="160">
          <cell r="B160" t="str">
            <v>Sierra Leone</v>
          </cell>
          <cell r="C160">
            <v>1.2</v>
          </cell>
          <cell r="D160" t="str">
            <v>None</v>
          </cell>
          <cell r="E160">
            <v>17.96290668081242</v>
          </cell>
          <cell r="F160">
            <v>0</v>
          </cell>
          <cell r="G160">
            <v>0</v>
          </cell>
          <cell r="H160">
            <v>1.2269910684337904</v>
          </cell>
          <cell r="I160">
            <v>1.1857094619630728</v>
          </cell>
          <cell r="J160">
            <v>0</v>
          </cell>
          <cell r="K160">
            <v>20.375607211209282</v>
          </cell>
        </row>
        <row r="161">
          <cell r="B161" t="str">
            <v>Singapore</v>
          </cell>
          <cell r="C161">
            <v>84.7</v>
          </cell>
          <cell r="D161" t="str">
            <v>None</v>
          </cell>
          <cell r="E161">
            <v>1267.8818298873434</v>
          </cell>
          <cell r="F161">
            <v>0</v>
          </cell>
          <cell r="G161">
            <v>0</v>
          </cell>
          <cell r="H161">
            <v>86.605119580285049</v>
          </cell>
          <cell r="I161">
            <v>83.691326190226903</v>
          </cell>
          <cell r="J161">
            <v>0</v>
          </cell>
          <cell r="K161">
            <v>1438.1782756578552</v>
          </cell>
        </row>
        <row r="162">
          <cell r="B162" t="str">
            <v>Slovak Republic</v>
          </cell>
          <cell r="C162">
            <v>2.7</v>
          </cell>
          <cell r="D162" t="str">
            <v>CEITs</v>
          </cell>
          <cell r="E162">
            <v>40.41654003182795</v>
          </cell>
          <cell r="F162">
            <v>0</v>
          </cell>
          <cell r="G162">
            <v>0</v>
          </cell>
          <cell r="H162">
            <v>2.7607299039760287</v>
          </cell>
          <cell r="I162">
            <v>2.6678462894169144</v>
          </cell>
          <cell r="J162">
            <v>0</v>
          </cell>
          <cell r="K162">
            <v>45.845116225220892</v>
          </cell>
        </row>
        <row r="163">
          <cell r="B163" t="str">
            <v>Slovenia</v>
          </cell>
          <cell r="C163">
            <v>1.1000000000000001</v>
          </cell>
          <cell r="D163" t="str">
            <v>CEITs</v>
          </cell>
          <cell r="E163">
            <v>16.465997790744723</v>
          </cell>
          <cell r="F163">
            <v>0</v>
          </cell>
          <cell r="G163">
            <v>0</v>
          </cell>
          <cell r="H163">
            <v>1.1247418127309747</v>
          </cell>
          <cell r="I163">
            <v>1.086900340132817</v>
          </cell>
          <cell r="J163">
            <v>0</v>
          </cell>
          <cell r="K163">
            <v>18.677639943608515</v>
          </cell>
        </row>
        <row r="164">
          <cell r="B164" t="str">
            <v>Solomon Islands</v>
          </cell>
          <cell r="C164">
            <v>0.5</v>
          </cell>
          <cell r="D164" t="str">
            <v>None</v>
          </cell>
          <cell r="E164">
            <v>7.4845444503385092</v>
          </cell>
          <cell r="F164">
            <v>0</v>
          </cell>
          <cell r="G164">
            <v>0</v>
          </cell>
          <cell r="H164">
            <v>0.51124627851407933</v>
          </cell>
          <cell r="I164">
            <v>0.49404560915128037</v>
          </cell>
          <cell r="J164">
            <v>0</v>
          </cell>
          <cell r="K164">
            <v>8.4898363380038688</v>
          </cell>
        </row>
        <row r="165">
          <cell r="B165" t="str">
            <v>Somalia</v>
          </cell>
          <cell r="C165">
            <v>0.7</v>
          </cell>
          <cell r="D165" t="str">
            <v>None</v>
          </cell>
          <cell r="E165">
            <v>10.478362230473913</v>
          </cell>
          <cell r="F165">
            <v>0</v>
          </cell>
          <cell r="G165">
            <v>0</v>
          </cell>
          <cell r="H165">
            <v>0.71574478991971102</v>
          </cell>
          <cell r="I165">
            <v>0.69166385281179243</v>
          </cell>
          <cell r="J165">
            <v>0</v>
          </cell>
          <cell r="K165">
            <v>11.885770873205416</v>
          </cell>
        </row>
        <row r="166">
          <cell r="B166" t="str">
            <v>South Africa</v>
          </cell>
          <cell r="C166">
            <v>89.2</v>
          </cell>
          <cell r="D166" t="str">
            <v>None</v>
          </cell>
          <cell r="E166">
            <v>1335.2427299403901</v>
          </cell>
          <cell r="F166">
            <v>0</v>
          </cell>
          <cell r="G166">
            <v>0</v>
          </cell>
          <cell r="H166">
            <v>91.206336086911762</v>
          </cell>
          <cell r="I166">
            <v>88.137736672588417</v>
          </cell>
          <cell r="J166">
            <v>0</v>
          </cell>
          <cell r="K166">
            <v>1514.5868026998903</v>
          </cell>
        </row>
        <row r="167">
          <cell r="B167" t="str">
            <v>South Korea</v>
          </cell>
          <cell r="C167">
            <v>223.5</v>
          </cell>
          <cell r="D167" t="str">
            <v>None</v>
          </cell>
          <cell r="E167">
            <v>3345.5913693013135</v>
          </cell>
          <cell r="F167">
            <v>0</v>
          </cell>
          <cell r="G167">
            <v>0</v>
          </cell>
          <cell r="H167">
            <v>228.52708649579347</v>
          </cell>
          <cell r="I167">
            <v>220.83838729062234</v>
          </cell>
          <cell r="J167">
            <v>0</v>
          </cell>
          <cell r="K167">
            <v>3794.9568430877293</v>
          </cell>
        </row>
        <row r="168">
          <cell r="B168" t="str">
            <v>Spain</v>
          </cell>
          <cell r="C168">
            <v>151.31340209503276</v>
          </cell>
          <cell r="D168" t="str">
            <v>Europe</v>
          </cell>
          <cell r="E168">
            <v>2265.0237678244334</v>
          </cell>
          <cell r="F168">
            <v>0</v>
          </cell>
          <cell r="G168">
            <v>0</v>
          </cell>
          <cell r="H168">
            <v>154.71682742077999</v>
          </cell>
          <cell r="I168">
            <v>149.51144382158617</v>
          </cell>
          <cell r="J168">
            <v>0</v>
          </cell>
          <cell r="K168">
            <v>2569.2520390667996</v>
          </cell>
        </row>
        <row r="169">
          <cell r="B169" t="str">
            <v>Sri Lanka</v>
          </cell>
          <cell r="C169">
            <v>1.6</v>
          </cell>
          <cell r="D169" t="str">
            <v>None</v>
          </cell>
          <cell r="E169">
            <v>23.95054224108323</v>
          </cell>
          <cell r="F169">
            <v>0</v>
          </cell>
          <cell r="G169">
            <v>0</v>
          </cell>
          <cell r="H169">
            <v>1.635988091245054</v>
          </cell>
          <cell r="I169">
            <v>1.5809459492840974</v>
          </cell>
          <cell r="J169">
            <v>0</v>
          </cell>
          <cell r="K169">
            <v>27.16747628161238</v>
          </cell>
        </row>
        <row r="170">
          <cell r="B170" t="str">
            <v>Sudan</v>
          </cell>
          <cell r="C170">
            <v>8.6</v>
          </cell>
          <cell r="D170" t="str">
            <v>None</v>
          </cell>
          <cell r="E170">
            <v>128.73416454582235</v>
          </cell>
          <cell r="F170">
            <v>0</v>
          </cell>
          <cell r="G170">
            <v>0</v>
          </cell>
          <cell r="H170">
            <v>8.7934359904421644</v>
          </cell>
          <cell r="I170">
            <v>8.4975844774020217</v>
          </cell>
          <cell r="J170">
            <v>0</v>
          </cell>
          <cell r="K170">
            <v>146.02518501366654</v>
          </cell>
        </row>
        <row r="171">
          <cell r="B171" t="str">
            <v>Suriname</v>
          </cell>
          <cell r="C171">
            <v>2.5</v>
          </cell>
          <cell r="D171" t="str">
            <v>None</v>
          </cell>
          <cell r="E171">
            <v>37.422722251692548</v>
          </cell>
          <cell r="F171">
            <v>0</v>
          </cell>
          <cell r="G171">
            <v>0</v>
          </cell>
          <cell r="H171">
            <v>2.5562313925703966</v>
          </cell>
          <cell r="I171">
            <v>2.4702280457564019</v>
          </cell>
          <cell r="J171">
            <v>0</v>
          </cell>
          <cell r="K171">
            <v>42.449181690019344</v>
          </cell>
        </row>
        <row r="172">
          <cell r="B172" t="str">
            <v>Swaziland</v>
          </cell>
          <cell r="C172">
            <v>0.3</v>
          </cell>
          <cell r="D172" t="str">
            <v>None</v>
          </cell>
          <cell r="E172">
            <v>4.490726670203105</v>
          </cell>
          <cell r="F172">
            <v>0</v>
          </cell>
          <cell r="G172">
            <v>0</v>
          </cell>
          <cell r="H172">
            <v>0.30674776710844759</v>
          </cell>
          <cell r="I172">
            <v>0.2964273654907682</v>
          </cell>
          <cell r="J172">
            <v>0</v>
          </cell>
          <cell r="K172">
            <v>5.0939018028023204</v>
          </cell>
        </row>
        <row r="173">
          <cell r="B173" t="str">
            <v>Sweden</v>
          </cell>
          <cell r="C173">
            <v>85.7</v>
          </cell>
          <cell r="D173" t="str">
            <v>Europe</v>
          </cell>
          <cell r="E173">
            <v>1282.8509187880206</v>
          </cell>
          <cell r="F173">
            <v>0</v>
          </cell>
          <cell r="G173">
            <v>0</v>
          </cell>
          <cell r="H173">
            <v>87.627612137313207</v>
          </cell>
          <cell r="I173">
            <v>84.67941740852946</v>
          </cell>
          <cell r="J173">
            <v>0</v>
          </cell>
          <cell r="K173">
            <v>1455.1579483338633</v>
          </cell>
        </row>
        <row r="174">
          <cell r="B174" t="str">
            <v>Switzerland</v>
          </cell>
          <cell r="C174">
            <v>17.899999999999999</v>
          </cell>
          <cell r="D174" t="str">
            <v>Europe</v>
          </cell>
          <cell r="E174">
            <v>267.94669132211862</v>
          </cell>
          <cell r="F174">
            <v>0</v>
          </cell>
          <cell r="G174">
            <v>0</v>
          </cell>
          <cell r="H174">
            <v>18.30261677080404</v>
          </cell>
          <cell r="I174">
            <v>17.686832807615836</v>
          </cell>
          <cell r="J174">
            <v>0</v>
          </cell>
          <cell r="K174">
            <v>303.93614090053848</v>
          </cell>
        </row>
        <row r="175">
          <cell r="B175" t="str">
            <v>Syrian Arab Republic</v>
          </cell>
          <cell r="C175">
            <v>17.3</v>
          </cell>
          <cell r="D175" t="str">
            <v>None</v>
          </cell>
          <cell r="E175">
            <v>258.96523798171245</v>
          </cell>
          <cell r="F175">
            <v>0</v>
          </cell>
          <cell r="G175">
            <v>0</v>
          </cell>
          <cell r="H175">
            <v>17.689121236587145</v>
          </cell>
          <cell r="I175">
            <v>17.093978076634301</v>
          </cell>
          <cell r="J175">
            <v>0</v>
          </cell>
          <cell r="K175">
            <v>293.74833729493389</v>
          </cell>
        </row>
        <row r="176">
          <cell r="B176" t="str">
            <v>Tajikistan</v>
          </cell>
          <cell r="C176">
            <v>0.7</v>
          </cell>
          <cell r="D176" t="str">
            <v>None</v>
          </cell>
          <cell r="E176">
            <v>10.478362230473913</v>
          </cell>
          <cell r="F176">
            <v>0</v>
          </cell>
          <cell r="G176">
            <v>0</v>
          </cell>
          <cell r="H176">
            <v>0.71574478991971102</v>
          </cell>
          <cell r="I176">
            <v>0.69166385281179243</v>
          </cell>
          <cell r="J176">
            <v>0</v>
          </cell>
          <cell r="K176">
            <v>11.885770873205416</v>
          </cell>
        </row>
        <row r="177">
          <cell r="B177" t="str">
            <v>Thailand</v>
          </cell>
          <cell r="C177">
            <v>184.4</v>
          </cell>
          <cell r="D177" t="str">
            <v>None</v>
          </cell>
          <cell r="E177">
            <v>2760.2999932848425</v>
          </cell>
          <cell r="F177">
            <v>0</v>
          </cell>
          <cell r="G177">
            <v>0</v>
          </cell>
          <cell r="H177">
            <v>188.54762751599247</v>
          </cell>
          <cell r="I177">
            <v>182.20402065499221</v>
          </cell>
          <cell r="J177">
            <v>0</v>
          </cell>
          <cell r="K177">
            <v>3131.0516414558274</v>
          </cell>
        </row>
        <row r="178">
          <cell r="B178" t="str">
            <v>Togo</v>
          </cell>
          <cell r="C178">
            <v>0.5</v>
          </cell>
          <cell r="D178" t="str">
            <v>None</v>
          </cell>
          <cell r="E178">
            <v>7.4845444503385092</v>
          </cell>
          <cell r="F178">
            <v>0</v>
          </cell>
          <cell r="G178">
            <v>0</v>
          </cell>
          <cell r="H178">
            <v>0.51124627851407933</v>
          </cell>
          <cell r="I178">
            <v>0.49404560915128037</v>
          </cell>
          <cell r="J178">
            <v>0</v>
          </cell>
          <cell r="K178">
            <v>8.4898363380038688</v>
          </cell>
        </row>
        <row r="179">
          <cell r="B179" t="str">
            <v>Tonga</v>
          </cell>
          <cell r="C179">
            <v>0.2</v>
          </cell>
          <cell r="D179" t="str">
            <v>None</v>
          </cell>
          <cell r="E179">
            <v>2.9938177801354038</v>
          </cell>
          <cell r="F179">
            <v>0</v>
          </cell>
          <cell r="G179">
            <v>0</v>
          </cell>
          <cell r="H179">
            <v>0.20449851140563174</v>
          </cell>
          <cell r="I179">
            <v>0.19761824366051217</v>
          </cell>
          <cell r="J179">
            <v>0</v>
          </cell>
          <cell r="K179">
            <v>3.3959345352015475</v>
          </cell>
        </row>
        <row r="180">
          <cell r="B180" t="str">
            <v>Trinidad and Tobago</v>
          </cell>
          <cell r="C180">
            <v>1.2</v>
          </cell>
          <cell r="D180" t="str">
            <v>None</v>
          </cell>
          <cell r="E180">
            <v>17.96290668081242</v>
          </cell>
          <cell r="F180">
            <v>0</v>
          </cell>
          <cell r="G180">
            <v>0</v>
          </cell>
          <cell r="H180">
            <v>1.2269910684337904</v>
          </cell>
          <cell r="I180">
            <v>1.1857094619630728</v>
          </cell>
          <cell r="J180">
            <v>0</v>
          </cell>
          <cell r="K180">
            <v>20.375607211209282</v>
          </cell>
        </row>
        <row r="181">
          <cell r="B181" t="str">
            <v>Tunisia</v>
          </cell>
          <cell r="C181">
            <v>5.7</v>
          </cell>
          <cell r="D181" t="str">
            <v>None</v>
          </cell>
          <cell r="E181">
            <v>85.323806733859001</v>
          </cell>
          <cell r="F181">
            <v>0</v>
          </cell>
          <cell r="G181">
            <v>0</v>
          </cell>
          <cell r="H181">
            <v>5.8282075750605049</v>
          </cell>
          <cell r="I181">
            <v>5.6321199443245966</v>
          </cell>
          <cell r="J181">
            <v>0</v>
          </cell>
          <cell r="K181">
            <v>96.784134253244105</v>
          </cell>
        </row>
        <row r="182">
          <cell r="B182" t="str">
            <v>Turkey</v>
          </cell>
          <cell r="C182">
            <v>19.8</v>
          </cell>
          <cell r="D182" t="str">
            <v>None</v>
          </cell>
          <cell r="E182">
            <v>296.38796023340495</v>
          </cell>
          <cell r="F182">
            <v>0</v>
          </cell>
          <cell r="G182">
            <v>0</v>
          </cell>
          <cell r="H182">
            <v>20.245352629157541</v>
          </cell>
          <cell r="I182">
            <v>19.564206122390704</v>
          </cell>
          <cell r="J182">
            <v>0</v>
          </cell>
          <cell r="K182">
            <v>336.19751898495321</v>
          </cell>
        </row>
        <row r="183">
          <cell r="B183" t="str">
            <v>Turkmenistan</v>
          </cell>
          <cell r="C183">
            <v>0.8</v>
          </cell>
          <cell r="D183" t="str">
            <v>None</v>
          </cell>
          <cell r="E183">
            <v>11.975271120541615</v>
          </cell>
          <cell r="F183">
            <v>0</v>
          </cell>
          <cell r="G183">
            <v>0</v>
          </cell>
          <cell r="H183">
            <v>0.81799404562252698</v>
          </cell>
          <cell r="I183">
            <v>0.79047297464204869</v>
          </cell>
          <cell r="J183">
            <v>0</v>
          </cell>
          <cell r="K183">
            <v>13.58373814080619</v>
          </cell>
        </row>
        <row r="184">
          <cell r="B184" t="str">
            <v>Tuvalu</v>
          </cell>
          <cell r="C184">
            <v>0</v>
          </cell>
          <cell r="D184" t="str">
            <v>None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</row>
        <row r="185">
          <cell r="B185" t="str">
            <v>Uganda</v>
          </cell>
          <cell r="C185">
            <v>0.9</v>
          </cell>
          <cell r="D185" t="str">
            <v>None</v>
          </cell>
          <cell r="E185">
            <v>13.472180010609318</v>
          </cell>
          <cell r="F185">
            <v>0</v>
          </cell>
          <cell r="G185">
            <v>0</v>
          </cell>
          <cell r="H185">
            <v>0.92024330132534282</v>
          </cell>
          <cell r="I185">
            <v>0.88928209647230472</v>
          </cell>
          <cell r="J185">
            <v>0</v>
          </cell>
          <cell r="K185">
            <v>15.281705408406966</v>
          </cell>
        </row>
        <row r="186">
          <cell r="B186" t="str">
            <v>Ukraine</v>
          </cell>
          <cell r="C186">
            <v>37.700000000000003</v>
          </cell>
          <cell r="D186" t="str">
            <v>CEITs</v>
          </cell>
          <cell r="E186">
            <v>564.33465155552369</v>
          </cell>
          <cell r="F186">
            <v>0</v>
          </cell>
          <cell r="G186">
            <v>0</v>
          </cell>
          <cell r="H186">
            <v>38.547969399961588</v>
          </cell>
          <cell r="I186">
            <v>37.251038930006544</v>
          </cell>
          <cell r="J186">
            <v>0</v>
          </cell>
          <cell r="K186">
            <v>640.13365988549185</v>
          </cell>
        </row>
        <row r="187">
          <cell r="B187" t="str">
            <v>United Arab Emirates</v>
          </cell>
          <cell r="C187">
            <v>30.5</v>
          </cell>
          <cell r="D187" t="str">
            <v>None</v>
          </cell>
          <cell r="E187">
            <v>456.55721147064907</v>
          </cell>
          <cell r="F187">
            <v>0</v>
          </cell>
          <cell r="G187">
            <v>0</v>
          </cell>
          <cell r="H187">
            <v>31.18602298935884</v>
          </cell>
          <cell r="I187">
            <v>30.136782158228101</v>
          </cell>
          <cell r="J187">
            <v>0</v>
          </cell>
          <cell r="K187">
            <v>517.88001661823603</v>
          </cell>
        </row>
        <row r="188">
          <cell r="B188" t="str">
            <v>United Kingdom</v>
          </cell>
          <cell r="C188">
            <v>298.31492268331533</v>
          </cell>
          <cell r="D188" t="str">
            <v>Europe</v>
          </cell>
          <cell r="E188">
            <v>4465.5025980451383</v>
          </cell>
          <cell r="F188">
            <v>0</v>
          </cell>
          <cell r="G188">
            <v>0</v>
          </cell>
          <cell r="H188">
            <v>305.02478809412054</v>
          </cell>
          <cell r="I188">
            <v>294.76235539199126</v>
          </cell>
          <cell r="J188">
            <v>0</v>
          </cell>
          <cell r="K188">
            <v>5065.28974153125</v>
          </cell>
        </row>
        <row r="189">
          <cell r="B189" t="str">
            <v>United Republic of Tanzania</v>
          </cell>
          <cell r="C189">
            <v>0.7</v>
          </cell>
          <cell r="D189" t="str">
            <v>None</v>
          </cell>
          <cell r="E189">
            <v>10.478362230473913</v>
          </cell>
          <cell r="F189">
            <v>0</v>
          </cell>
          <cell r="G189">
            <v>0</v>
          </cell>
          <cell r="H189">
            <v>0.71574478991971102</v>
          </cell>
          <cell r="I189">
            <v>0.69166385281179243</v>
          </cell>
          <cell r="J189">
            <v>0</v>
          </cell>
          <cell r="K189">
            <v>11.885770873205416</v>
          </cell>
        </row>
        <row r="190">
          <cell r="B190" t="str">
            <v>United States</v>
          </cell>
          <cell r="C190">
            <v>3394.48533</v>
          </cell>
          <cell r="D190" t="str">
            <v>None</v>
          </cell>
          <cell r="E190">
            <v>50812.352676813964</v>
          </cell>
          <cell r="F190">
            <v>0</v>
          </cell>
          <cell r="G190">
            <v>0</v>
          </cell>
          <cell r="H190">
            <v>3470.8359848662731</v>
          </cell>
          <cell r="I190">
            <v>3354.0611452298699</v>
          </cell>
          <cell r="J190">
            <v>0</v>
          </cell>
          <cell r="K190">
            <v>57637.249806910106</v>
          </cell>
        </row>
        <row r="191">
          <cell r="B191" t="str">
            <v>Uruguay</v>
          </cell>
          <cell r="C191">
            <v>8.3000000000000007</v>
          </cell>
          <cell r="D191" t="str">
            <v>None</v>
          </cell>
          <cell r="E191">
            <v>124.24343787561926</v>
          </cell>
          <cell r="F191">
            <v>0</v>
          </cell>
          <cell r="G191">
            <v>0</v>
          </cell>
          <cell r="H191">
            <v>8.4866882233337169</v>
          </cell>
          <cell r="I191">
            <v>8.2011571119112556</v>
          </cell>
          <cell r="J191">
            <v>0</v>
          </cell>
          <cell r="K191">
            <v>140.93128321086422</v>
          </cell>
        </row>
        <row r="192">
          <cell r="B192" t="str">
            <v>Uzbekistan</v>
          </cell>
          <cell r="C192">
            <v>6</v>
          </cell>
          <cell r="D192" t="str">
            <v>None</v>
          </cell>
          <cell r="E192">
            <v>89.814533404062104</v>
          </cell>
          <cell r="F192">
            <v>0</v>
          </cell>
          <cell r="G192">
            <v>0</v>
          </cell>
          <cell r="H192">
            <v>6.1349553421689524</v>
          </cell>
          <cell r="I192">
            <v>5.9285473098153645</v>
          </cell>
          <cell r="J192">
            <v>0</v>
          </cell>
          <cell r="K192">
            <v>101.87803605604643</v>
          </cell>
        </row>
        <row r="193">
          <cell r="B193" t="str">
            <v>Vanuatu</v>
          </cell>
          <cell r="C193">
            <v>0</v>
          </cell>
          <cell r="D193" t="str">
            <v>None</v>
          </cell>
          <cell r="E193">
            <v>0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</row>
        <row r="194">
          <cell r="B194" t="str">
            <v>Venezuela</v>
          </cell>
          <cell r="C194">
            <v>74.3</v>
          </cell>
          <cell r="D194" t="str">
            <v>None</v>
          </cell>
          <cell r="E194">
            <v>1112.2033053203024</v>
          </cell>
          <cell r="F194">
            <v>0</v>
          </cell>
          <cell r="G194">
            <v>0</v>
          </cell>
          <cell r="H194">
            <v>75.971196987192187</v>
          </cell>
          <cell r="I194">
            <v>73.41517751988026</v>
          </cell>
          <cell r="J194">
            <v>0</v>
          </cell>
          <cell r="K194">
            <v>1261.5896798273748</v>
          </cell>
        </row>
        <row r="195">
          <cell r="B195" t="str">
            <v>Viet Nam</v>
          </cell>
          <cell r="C195">
            <v>6.6</v>
          </cell>
          <cell r="D195" t="str">
            <v>None</v>
          </cell>
          <cell r="E195">
            <v>98.795986744468323</v>
          </cell>
          <cell r="F195">
            <v>0</v>
          </cell>
          <cell r="G195">
            <v>0</v>
          </cell>
          <cell r="H195">
            <v>6.7484508763858466</v>
          </cell>
          <cell r="I195">
            <v>6.5214020407969002</v>
          </cell>
          <cell r="J195">
            <v>0</v>
          </cell>
          <cell r="K195">
            <v>112.06583966165107</v>
          </cell>
        </row>
        <row r="196">
          <cell r="B196" t="str">
            <v>Yemen</v>
          </cell>
          <cell r="C196">
            <v>20.5</v>
          </cell>
          <cell r="D196" t="str">
            <v>None</v>
          </cell>
          <cell r="E196">
            <v>306.86632246387887</v>
          </cell>
          <cell r="F196">
            <v>0</v>
          </cell>
          <cell r="G196">
            <v>0</v>
          </cell>
          <cell r="H196">
            <v>20.961097419077252</v>
          </cell>
          <cell r="I196">
            <v>20.255869975202494</v>
          </cell>
          <cell r="J196">
            <v>0</v>
          </cell>
          <cell r="K196">
            <v>348.08328985815859</v>
          </cell>
        </row>
        <row r="197">
          <cell r="B197" t="str">
            <v>Zambia</v>
          </cell>
          <cell r="C197">
            <v>1</v>
          </cell>
          <cell r="D197" t="str">
            <v>None</v>
          </cell>
          <cell r="E197">
            <v>14.969088900677018</v>
          </cell>
          <cell r="F197">
            <v>0</v>
          </cell>
          <cell r="G197">
            <v>0</v>
          </cell>
          <cell r="H197">
            <v>1.0224925570281587</v>
          </cell>
          <cell r="I197">
            <v>0.98809121830256075</v>
          </cell>
          <cell r="J197">
            <v>0</v>
          </cell>
          <cell r="K197">
            <v>16.979672676007738</v>
          </cell>
        </row>
        <row r="198">
          <cell r="B198" t="str">
            <v>Zimbabwe</v>
          </cell>
          <cell r="C198">
            <v>18.7</v>
          </cell>
          <cell r="D198" t="str">
            <v>None</v>
          </cell>
          <cell r="E198">
            <v>279.92196244266023</v>
          </cell>
          <cell r="F198">
            <v>0</v>
          </cell>
          <cell r="G198">
            <v>0</v>
          </cell>
          <cell r="H198">
            <v>19.120610816426566</v>
          </cell>
          <cell r="I198">
            <v>18.477305782257886</v>
          </cell>
          <cell r="J198">
            <v>0</v>
          </cell>
          <cell r="K198">
            <v>317.51987904134467</v>
          </cell>
        </row>
      </sheetData>
      <sheetData sheetId="24" refreshError="1">
        <row r="8">
          <cell r="J8" t="str">
            <v>Afghanistan</v>
          </cell>
          <cell r="K8">
            <v>5</v>
          </cell>
          <cell r="L8">
            <v>2.0367526055951726</v>
          </cell>
          <cell r="M8">
            <v>0.37927746944056656</v>
          </cell>
          <cell r="N8">
            <v>0.18621675916783001</v>
          </cell>
          <cell r="P8">
            <v>0.5654942286083966</v>
          </cell>
        </row>
        <row r="9">
          <cell r="J9" t="str">
            <v>Albania</v>
          </cell>
          <cell r="K9">
            <v>5</v>
          </cell>
          <cell r="L9">
            <v>2.0367526055951726</v>
          </cell>
          <cell r="M9">
            <v>0</v>
          </cell>
          <cell r="N9">
            <v>0</v>
          </cell>
          <cell r="P9">
            <v>0</v>
          </cell>
        </row>
        <row r="10">
          <cell r="J10" t="str">
            <v>Algeria</v>
          </cell>
          <cell r="K10">
            <v>5</v>
          </cell>
          <cell r="L10">
            <v>2.0367526055951726</v>
          </cell>
          <cell r="M10">
            <v>1.2642582314685551</v>
          </cell>
          <cell r="N10">
            <v>0.62072253055943338</v>
          </cell>
          <cell r="P10">
            <v>1.8849807620279884</v>
          </cell>
        </row>
        <row r="11">
          <cell r="J11" t="str">
            <v>Angola</v>
          </cell>
          <cell r="K11">
            <v>5</v>
          </cell>
          <cell r="L11">
            <v>2.0367526055951726</v>
          </cell>
          <cell r="M11">
            <v>0</v>
          </cell>
          <cell r="N11">
            <v>0</v>
          </cell>
          <cell r="P11">
            <v>0</v>
          </cell>
        </row>
        <row r="12">
          <cell r="J12" t="str">
            <v>Antigua and Barbuda</v>
          </cell>
          <cell r="K12">
            <v>5</v>
          </cell>
          <cell r="L12">
            <v>2.0367526055951726</v>
          </cell>
          <cell r="M12">
            <v>0.29077939323776769</v>
          </cell>
          <cell r="N12">
            <v>0.14276618202866967</v>
          </cell>
          <cell r="P12">
            <v>0.43354557526643733</v>
          </cell>
        </row>
        <row r="13">
          <cell r="J13" t="str">
            <v>Argentina</v>
          </cell>
          <cell r="K13">
            <v>5</v>
          </cell>
          <cell r="L13">
            <v>2.0367526055951726</v>
          </cell>
          <cell r="M13">
            <v>19.596002587762605</v>
          </cell>
          <cell r="N13">
            <v>9.6211992236712174</v>
          </cell>
          <cell r="P13">
            <v>29.217201811433824</v>
          </cell>
        </row>
        <row r="14">
          <cell r="J14" t="str">
            <v>Armenia</v>
          </cell>
          <cell r="K14">
            <v>5</v>
          </cell>
          <cell r="L14">
            <v>2.0367526055951726</v>
          </cell>
          <cell r="M14">
            <v>2.4400183867343115</v>
          </cell>
          <cell r="N14">
            <v>1.1979944839797063</v>
          </cell>
          <cell r="P14">
            <v>3.638012870714018</v>
          </cell>
        </row>
        <row r="15">
          <cell r="J15" t="str">
            <v>Australia</v>
          </cell>
          <cell r="K15">
            <v>2</v>
          </cell>
          <cell r="L15">
            <v>2.5343734763529984</v>
          </cell>
          <cell r="M15">
            <v>614.76456902282291</v>
          </cell>
          <cell r="N15">
            <v>242.5706292931531</v>
          </cell>
          <cell r="P15">
            <v>857.33519831597596</v>
          </cell>
        </row>
        <row r="16">
          <cell r="J16" t="str">
            <v>Austria</v>
          </cell>
          <cell r="K16">
            <v>2</v>
          </cell>
          <cell r="L16">
            <v>2.5343734763529984</v>
          </cell>
          <cell r="M16">
            <v>70.546753822291151</v>
          </cell>
          <cell r="N16">
            <v>27.835973853312652</v>
          </cell>
          <cell r="P16">
            <v>98.382727675603803</v>
          </cell>
        </row>
        <row r="17">
          <cell r="J17" t="str">
            <v>Azerbaijan</v>
          </cell>
          <cell r="K17">
            <v>4</v>
          </cell>
          <cell r="L17">
            <v>1.6293859649122806</v>
          </cell>
          <cell r="M17">
            <v>358.85947856827215</v>
          </cell>
          <cell r="N17">
            <v>220.24215642951833</v>
          </cell>
          <cell r="P17">
            <v>579.10163499779048</v>
          </cell>
        </row>
        <row r="18">
          <cell r="J18" t="str">
            <v>Bahamas</v>
          </cell>
          <cell r="K18">
            <v>5</v>
          </cell>
          <cell r="L18">
            <v>2.0367526055951726</v>
          </cell>
          <cell r="M18">
            <v>0.11378324083216997</v>
          </cell>
          <cell r="N18">
            <v>5.5865027750349003E-2</v>
          </cell>
          <cell r="P18">
            <v>0.16964826858251897</v>
          </cell>
        </row>
        <row r="19">
          <cell r="J19" t="str">
            <v>Bahrain</v>
          </cell>
          <cell r="K19">
            <v>5</v>
          </cell>
          <cell r="L19">
            <v>2.0367526055951726</v>
          </cell>
          <cell r="M19">
            <v>4.3869760631958865</v>
          </cell>
          <cell r="N19">
            <v>2.1539071810412338</v>
          </cell>
          <cell r="P19">
            <v>6.5408832442371203</v>
          </cell>
        </row>
        <row r="20">
          <cell r="J20" t="str">
            <v>Bangladesh</v>
          </cell>
          <cell r="K20">
            <v>5</v>
          </cell>
          <cell r="L20">
            <v>2.0367526055951726</v>
          </cell>
          <cell r="M20">
            <v>0.11378324083216997</v>
          </cell>
          <cell r="N20">
            <v>5.5865027750349003E-2</v>
          </cell>
          <cell r="P20">
            <v>0.16964826858251897</v>
          </cell>
        </row>
        <row r="21">
          <cell r="J21" t="str">
            <v>Barbados</v>
          </cell>
          <cell r="K21">
            <v>5</v>
          </cell>
          <cell r="L21">
            <v>2.0367526055951726</v>
          </cell>
          <cell r="M21">
            <v>0.46777554564336543</v>
          </cell>
          <cell r="N21">
            <v>0.22966733630699035</v>
          </cell>
          <cell r="P21">
            <v>0.69744288195035575</v>
          </cell>
        </row>
        <row r="22">
          <cell r="J22" t="str">
            <v>Belarus</v>
          </cell>
          <cell r="K22">
            <v>4</v>
          </cell>
          <cell r="L22">
            <v>1.6293859649122806</v>
          </cell>
          <cell r="M22">
            <v>35.152688172043</v>
          </cell>
          <cell r="N22">
            <v>21.574193548387097</v>
          </cell>
          <cell r="P22">
            <v>56.7268817204301</v>
          </cell>
        </row>
        <row r="23">
          <cell r="J23" t="str">
            <v>Belgium</v>
          </cell>
          <cell r="K23">
            <v>2</v>
          </cell>
          <cell r="L23">
            <v>2.5343734763529984</v>
          </cell>
          <cell r="M23">
            <v>226.70496241745238</v>
          </cell>
          <cell r="N23">
            <v>89.452073474065955</v>
          </cell>
          <cell r="P23">
            <v>316.15703589151832</v>
          </cell>
        </row>
        <row r="24">
          <cell r="J24" t="str">
            <v>Belize</v>
          </cell>
          <cell r="K24">
            <v>5</v>
          </cell>
          <cell r="L24">
            <v>2.0367526055951726</v>
          </cell>
          <cell r="M24">
            <v>3.3123565664476144</v>
          </cell>
          <cell r="N24">
            <v>1.6262930300657152</v>
          </cell>
          <cell r="P24">
            <v>4.9386495965133292</v>
          </cell>
        </row>
        <row r="25">
          <cell r="J25" t="str">
            <v>Benin</v>
          </cell>
          <cell r="K25">
            <v>5</v>
          </cell>
          <cell r="L25">
            <v>2.0367526055951726</v>
          </cell>
          <cell r="M25">
            <v>6.321291157342776E-2</v>
          </cell>
          <cell r="N25">
            <v>3.1036126527971667E-2</v>
          </cell>
          <cell r="P25">
            <v>9.4249038101399424E-2</v>
          </cell>
        </row>
        <row r="26">
          <cell r="J26" t="str">
            <v>Bhutan</v>
          </cell>
          <cell r="K26">
            <v>5</v>
          </cell>
          <cell r="L26">
            <v>2.0367526055951726</v>
          </cell>
          <cell r="M26">
            <v>0.10114065851748442</v>
          </cell>
          <cell r="N26">
            <v>4.9657802444754671E-2</v>
          </cell>
          <cell r="P26">
            <v>0.15079846096223909</v>
          </cell>
        </row>
        <row r="27">
          <cell r="J27" t="str">
            <v>Bolivia</v>
          </cell>
          <cell r="K27">
            <v>5</v>
          </cell>
          <cell r="L27">
            <v>2.0367526055951726</v>
          </cell>
          <cell r="M27">
            <v>2.5285164629371106E-2</v>
          </cell>
          <cell r="N27">
            <v>1.2414450611188668E-2</v>
          </cell>
          <cell r="P27">
            <v>3.7699615240559772E-2</v>
          </cell>
        </row>
        <row r="28">
          <cell r="J28" t="str">
            <v>Bosnia and Herzegovina</v>
          </cell>
          <cell r="K28">
            <v>5</v>
          </cell>
          <cell r="L28">
            <v>2.0367526055951726</v>
          </cell>
          <cell r="M28">
            <v>0.5183458749021076</v>
          </cell>
          <cell r="N28">
            <v>0.25449623752936767</v>
          </cell>
          <cell r="P28">
            <v>0.77284211243147527</v>
          </cell>
        </row>
        <row r="29">
          <cell r="J29" t="str">
            <v>Botswana</v>
          </cell>
          <cell r="K29">
            <v>5</v>
          </cell>
          <cell r="L29">
            <v>2.0367526055951726</v>
          </cell>
          <cell r="M29">
            <v>1.0493343321189008</v>
          </cell>
          <cell r="N29">
            <v>0.51519970036432972</v>
          </cell>
          <cell r="P29">
            <v>1.5645340324832304</v>
          </cell>
        </row>
        <row r="30">
          <cell r="J30" t="str">
            <v>Brazil</v>
          </cell>
          <cell r="K30">
            <v>5</v>
          </cell>
          <cell r="L30">
            <v>2.0367526055951726</v>
          </cell>
          <cell r="M30">
            <v>46.651128741189687</v>
          </cell>
          <cell r="N30">
            <v>22.904661377643091</v>
          </cell>
          <cell r="P30">
            <v>69.555790118832775</v>
          </cell>
        </row>
        <row r="31">
          <cell r="J31" t="str">
            <v>Brunei Darussalam</v>
          </cell>
          <cell r="K31">
            <v>5</v>
          </cell>
          <cell r="L31">
            <v>2.0367526055951726</v>
          </cell>
          <cell r="M31">
            <v>2.4020906397902548</v>
          </cell>
          <cell r="N31">
            <v>1.1793728080629233</v>
          </cell>
          <cell r="P31">
            <v>3.5814634478531779</v>
          </cell>
        </row>
        <row r="32">
          <cell r="J32" t="str">
            <v>Bulgaria</v>
          </cell>
          <cell r="K32">
            <v>2</v>
          </cell>
          <cell r="L32">
            <v>2.5343734763529984</v>
          </cell>
          <cell r="M32">
            <v>5.7589186793707068</v>
          </cell>
          <cell r="N32">
            <v>2.2723243961887878</v>
          </cell>
          <cell r="P32">
            <v>8.0312430755594946</v>
          </cell>
        </row>
        <row r="33">
          <cell r="J33" t="str">
            <v>Burkina Faso</v>
          </cell>
          <cell r="K33">
            <v>5</v>
          </cell>
          <cell r="L33">
            <v>2.0367526055951726</v>
          </cell>
          <cell r="M33">
            <v>0.42984779869930873</v>
          </cell>
          <cell r="N33">
            <v>0.21104566039020733</v>
          </cell>
          <cell r="P33">
            <v>0.64089345908951612</v>
          </cell>
        </row>
        <row r="34">
          <cell r="J34" t="str">
            <v>Burundi</v>
          </cell>
          <cell r="K34">
            <v>5</v>
          </cell>
          <cell r="L34">
            <v>2.0367526055951726</v>
          </cell>
          <cell r="M34">
            <v>0</v>
          </cell>
          <cell r="N34">
            <v>0</v>
          </cell>
          <cell r="P34">
            <v>0</v>
          </cell>
        </row>
        <row r="35">
          <cell r="J35" t="str">
            <v>Cambodia</v>
          </cell>
          <cell r="K35">
            <v>5</v>
          </cell>
          <cell r="L35">
            <v>2.0367526055951726</v>
          </cell>
          <cell r="M35">
            <v>0</v>
          </cell>
          <cell r="N35">
            <v>0</v>
          </cell>
          <cell r="P35">
            <v>0</v>
          </cell>
        </row>
        <row r="36">
          <cell r="J36" t="str">
            <v>Cameroon</v>
          </cell>
          <cell r="K36">
            <v>5</v>
          </cell>
          <cell r="L36">
            <v>2.0367526055951726</v>
          </cell>
          <cell r="M36">
            <v>1.0619769144335864</v>
          </cell>
          <cell r="N36">
            <v>0.52140692566992408</v>
          </cell>
          <cell r="P36">
            <v>1.5833838401035105</v>
          </cell>
        </row>
        <row r="37">
          <cell r="J37" t="str">
            <v>Canada</v>
          </cell>
          <cell r="K37">
            <v>1</v>
          </cell>
          <cell r="L37">
            <v>1.3036863662960796</v>
          </cell>
          <cell r="M37">
            <v>259.31168503407082</v>
          </cell>
          <cell r="N37">
            <v>198.90649448977877</v>
          </cell>
          <cell r="P37">
            <v>458.21817952384959</v>
          </cell>
        </row>
        <row r="38">
          <cell r="J38" t="str">
            <v>Cape Verde</v>
          </cell>
          <cell r="K38">
            <v>5</v>
          </cell>
          <cell r="L38">
            <v>2.0367526055951726</v>
          </cell>
          <cell r="M38">
            <v>0</v>
          </cell>
          <cell r="N38">
            <v>0</v>
          </cell>
          <cell r="P38">
            <v>0</v>
          </cell>
        </row>
        <row r="39">
          <cell r="J39" t="str">
            <v>Central African Republic</v>
          </cell>
          <cell r="K39">
            <v>5</v>
          </cell>
          <cell r="L39">
            <v>2.0367526055951726</v>
          </cell>
          <cell r="M39">
            <v>0</v>
          </cell>
          <cell r="N39">
            <v>0</v>
          </cell>
          <cell r="P39">
            <v>0</v>
          </cell>
        </row>
        <row r="40">
          <cell r="J40" t="str">
            <v>Chad</v>
          </cell>
          <cell r="K40">
            <v>5</v>
          </cell>
          <cell r="L40">
            <v>2.0367526055951726</v>
          </cell>
          <cell r="M40">
            <v>0</v>
          </cell>
          <cell r="N40">
            <v>0</v>
          </cell>
          <cell r="P40">
            <v>0</v>
          </cell>
        </row>
        <row r="41">
          <cell r="J41" t="str">
            <v>Chile</v>
          </cell>
          <cell r="K41">
            <v>5</v>
          </cell>
          <cell r="L41">
            <v>2.0367526055951726</v>
          </cell>
          <cell r="M41">
            <v>28.306741802580952</v>
          </cell>
          <cell r="N41">
            <v>13.897977459225713</v>
          </cell>
          <cell r="P41">
            <v>42.204719261806666</v>
          </cell>
        </row>
        <row r="42">
          <cell r="J42" t="str">
            <v>China</v>
          </cell>
          <cell r="K42">
            <v>5</v>
          </cell>
          <cell r="L42">
            <v>2.0367526055951726</v>
          </cell>
          <cell r="M42">
            <v>2376.8054751608838</v>
          </cell>
          <cell r="N42">
            <v>1166.9583574517346</v>
          </cell>
          <cell r="P42">
            <v>3543.7638326126184</v>
          </cell>
        </row>
        <row r="43">
          <cell r="J43" t="str">
            <v>Colombia</v>
          </cell>
          <cell r="K43">
            <v>5</v>
          </cell>
          <cell r="L43">
            <v>2.0367526055951726</v>
          </cell>
          <cell r="M43">
            <v>4.7915386972658238</v>
          </cell>
          <cell r="N43">
            <v>2.3525383908202522</v>
          </cell>
          <cell r="P43">
            <v>7.1440770880860764</v>
          </cell>
        </row>
        <row r="44">
          <cell r="J44" t="str">
            <v>Comoros</v>
          </cell>
          <cell r="K44">
            <v>5</v>
          </cell>
          <cell r="L44">
            <v>2.0367526055951726</v>
          </cell>
          <cell r="M44">
            <v>0</v>
          </cell>
          <cell r="N44">
            <v>0</v>
          </cell>
          <cell r="P44">
            <v>0</v>
          </cell>
        </row>
        <row r="45">
          <cell r="J45" t="str">
            <v>Congo</v>
          </cell>
          <cell r="K45">
            <v>5</v>
          </cell>
          <cell r="L45">
            <v>2.0367526055951726</v>
          </cell>
          <cell r="M45">
            <v>0.79648268582518977</v>
          </cell>
          <cell r="N45">
            <v>0.39105519425244301</v>
          </cell>
          <cell r="P45">
            <v>1.1875378800776328</v>
          </cell>
        </row>
        <row r="46">
          <cell r="J46" t="str">
            <v>Cook Islands</v>
          </cell>
          <cell r="K46">
            <v>5</v>
          </cell>
          <cell r="L46">
            <v>2.0367526055951726</v>
          </cell>
          <cell r="M46">
            <v>0.12642582314685552</v>
          </cell>
          <cell r="N46">
            <v>6.2072253055943334E-2</v>
          </cell>
          <cell r="P46">
            <v>0.18849807620279885</v>
          </cell>
        </row>
        <row r="47">
          <cell r="J47" t="str">
            <v>Costa Rica</v>
          </cell>
          <cell r="K47">
            <v>5</v>
          </cell>
          <cell r="L47">
            <v>2.0367526055951726</v>
          </cell>
          <cell r="M47">
            <v>0.36663488712588099</v>
          </cell>
          <cell r="N47">
            <v>0.18000953386223567</v>
          </cell>
          <cell r="P47">
            <v>0.54664442098811672</v>
          </cell>
        </row>
        <row r="48">
          <cell r="J48" t="str">
            <v>Côte d'Ivoire</v>
          </cell>
          <cell r="K48">
            <v>5</v>
          </cell>
          <cell r="L48">
            <v>2.0367526055951726</v>
          </cell>
          <cell r="M48">
            <v>63.21291157342776</v>
          </cell>
          <cell r="N48">
            <v>31.036126527971668</v>
          </cell>
          <cell r="P48">
            <v>94.249038101399435</v>
          </cell>
        </row>
        <row r="49">
          <cell r="J49" t="str">
            <v>Croatia</v>
          </cell>
          <cell r="K49">
            <v>5</v>
          </cell>
          <cell r="L49">
            <v>2.0367526055951726</v>
          </cell>
          <cell r="M49">
            <v>35.399230481119545</v>
          </cell>
          <cell r="N49">
            <v>17.380230855664134</v>
          </cell>
          <cell r="P49">
            <v>52.779461336783683</v>
          </cell>
        </row>
        <row r="50">
          <cell r="J50" t="str">
            <v>Cuba</v>
          </cell>
          <cell r="K50">
            <v>5</v>
          </cell>
          <cell r="L50">
            <v>2.0367526055951726</v>
          </cell>
          <cell r="M50">
            <v>0.48041812795805094</v>
          </cell>
          <cell r="N50">
            <v>0.23587456161258466</v>
          </cell>
          <cell r="P50">
            <v>0.71629268957063563</v>
          </cell>
        </row>
        <row r="51">
          <cell r="J51" t="str">
            <v>Cyprus</v>
          </cell>
          <cell r="K51">
            <v>2</v>
          </cell>
          <cell r="L51">
            <v>2.5343734763529984</v>
          </cell>
          <cell r="M51">
            <v>2.0732107245734546</v>
          </cell>
          <cell r="N51">
            <v>0.81803678262796364</v>
          </cell>
          <cell r="P51">
            <v>2.8912475072014181</v>
          </cell>
        </row>
        <row r="52">
          <cell r="J52" t="str">
            <v>Czech Republic</v>
          </cell>
          <cell r="K52">
            <v>2</v>
          </cell>
          <cell r="L52">
            <v>2.5343734763529984</v>
          </cell>
          <cell r="M52">
            <v>13.231115665854199</v>
          </cell>
          <cell r="N52">
            <v>5.2206653002437404</v>
          </cell>
          <cell r="P52">
            <v>18.451780966097939</v>
          </cell>
        </row>
        <row r="53">
          <cell r="J53" t="str">
            <v>Democratic Republic of Congo (Kinshasa)</v>
          </cell>
          <cell r="K53">
            <v>5</v>
          </cell>
          <cell r="L53">
            <v>2.0367526055951726</v>
          </cell>
          <cell r="M53">
            <v>1.6435357009091218</v>
          </cell>
          <cell r="N53">
            <v>0.80693928972726336</v>
          </cell>
          <cell r="P53">
            <v>2.4504749906363852</v>
          </cell>
        </row>
        <row r="54">
          <cell r="J54" t="str">
            <v>Denmark</v>
          </cell>
          <cell r="K54">
            <v>2</v>
          </cell>
          <cell r="L54">
            <v>2.5343734763529984</v>
          </cell>
          <cell r="M54">
            <v>149.32454412292398</v>
          </cell>
          <cell r="N54">
            <v>58.919707579091401</v>
          </cell>
          <cell r="P54">
            <v>208.24425170201539</v>
          </cell>
        </row>
        <row r="55">
          <cell r="J55" t="str">
            <v>Djibouti</v>
          </cell>
          <cell r="K55">
            <v>5</v>
          </cell>
          <cell r="L55">
            <v>2.0367526055951726</v>
          </cell>
          <cell r="M55">
            <v>0</v>
          </cell>
          <cell r="N55">
            <v>0</v>
          </cell>
          <cell r="P55">
            <v>0</v>
          </cell>
        </row>
        <row r="56">
          <cell r="J56" t="str">
            <v>Dominica</v>
          </cell>
          <cell r="K56">
            <v>5</v>
          </cell>
          <cell r="L56">
            <v>2.0367526055951726</v>
          </cell>
          <cell r="M56">
            <v>0</v>
          </cell>
          <cell r="N56">
            <v>0</v>
          </cell>
          <cell r="P56">
            <v>0</v>
          </cell>
        </row>
        <row r="57">
          <cell r="J57" t="str">
            <v>Dominican Republic</v>
          </cell>
          <cell r="K57">
            <v>5</v>
          </cell>
          <cell r="L57">
            <v>2.0367526055951726</v>
          </cell>
          <cell r="M57">
            <v>0.77119752119581864</v>
          </cell>
          <cell r="N57">
            <v>0.37864074364125433</v>
          </cell>
          <cell r="P57">
            <v>1.1498382648370731</v>
          </cell>
        </row>
        <row r="58">
          <cell r="J58" t="str">
            <v>Ecuador</v>
          </cell>
          <cell r="K58">
            <v>5</v>
          </cell>
          <cell r="L58">
            <v>2.0367526055951726</v>
          </cell>
          <cell r="M58">
            <v>5.6891620416084985</v>
          </cell>
          <cell r="N58">
            <v>2.7932513875174503</v>
          </cell>
          <cell r="P58">
            <v>8.4824134291259483</v>
          </cell>
        </row>
        <row r="59">
          <cell r="J59" t="str">
            <v>Egypt</v>
          </cell>
          <cell r="K59">
            <v>5</v>
          </cell>
          <cell r="L59">
            <v>2.0367526055951726</v>
          </cell>
          <cell r="M59">
            <v>265.49422860839661</v>
          </cell>
          <cell r="N59">
            <v>130.35173141748101</v>
          </cell>
          <cell r="P59">
            <v>395.84596002587762</v>
          </cell>
        </row>
        <row r="60">
          <cell r="J60" t="str">
            <v>El Salvador</v>
          </cell>
          <cell r="K60">
            <v>5</v>
          </cell>
          <cell r="L60">
            <v>2.0367526055951726</v>
          </cell>
          <cell r="M60">
            <v>0.46777554564336543</v>
          </cell>
          <cell r="N60">
            <v>0.22966733630699035</v>
          </cell>
          <cell r="P60">
            <v>0.69744288195035575</v>
          </cell>
        </row>
        <row r="61">
          <cell r="J61" t="str">
            <v>Equatorial Guinea</v>
          </cell>
          <cell r="K61">
            <v>5</v>
          </cell>
          <cell r="L61">
            <v>2.0367526055951726</v>
          </cell>
          <cell r="M61">
            <v>0.63212911573427755</v>
          </cell>
          <cell r="N61">
            <v>0.31036126527971669</v>
          </cell>
          <cell r="P61">
            <v>0.94249038101399418</v>
          </cell>
        </row>
        <row r="62">
          <cell r="J62" t="str">
            <v>Eritrea</v>
          </cell>
          <cell r="K62">
            <v>5</v>
          </cell>
          <cell r="L62">
            <v>2.0367526055951726</v>
          </cell>
          <cell r="M62">
            <v>3.7927746944056658E-2</v>
          </cell>
          <cell r="N62">
            <v>1.8621675916783001E-2</v>
          </cell>
          <cell r="P62">
            <v>5.6549422860839658E-2</v>
          </cell>
        </row>
        <row r="63">
          <cell r="J63" t="str">
            <v>Estonia</v>
          </cell>
          <cell r="K63">
            <v>4</v>
          </cell>
          <cell r="L63">
            <v>1.6293859649122806</v>
          </cell>
          <cell r="M63">
            <v>14.238370894093384</v>
          </cell>
          <cell r="N63">
            <v>8.7384887317719837</v>
          </cell>
          <cell r="P63">
            <v>22.976859625865366</v>
          </cell>
        </row>
        <row r="64">
          <cell r="J64" t="str">
            <v>Ethiopia</v>
          </cell>
          <cell r="K64">
            <v>5</v>
          </cell>
          <cell r="L64">
            <v>2.0367526055951726</v>
          </cell>
          <cell r="M64">
            <v>1.8963873472028328</v>
          </cell>
          <cell r="N64">
            <v>0.93108379583915002</v>
          </cell>
          <cell r="P64">
            <v>2.8274711430419828</v>
          </cell>
        </row>
        <row r="65">
          <cell r="J65" t="str">
            <v>European Community</v>
          </cell>
          <cell r="K65">
            <v>2</v>
          </cell>
          <cell r="L65">
            <v>2.5343734763529984</v>
          </cell>
          <cell r="M65">
            <v>7188.2822955905158</v>
          </cell>
          <cell r="N65">
            <v>2836.315311322845</v>
          </cell>
          <cell r="P65">
            <v>10024.597606913361</v>
          </cell>
        </row>
        <row r="66">
          <cell r="J66" t="str">
            <v>Fiji</v>
          </cell>
          <cell r="K66">
            <v>5</v>
          </cell>
          <cell r="L66">
            <v>2.0367526055951726</v>
          </cell>
          <cell r="M66">
            <v>0.46777554564336543</v>
          </cell>
          <cell r="N66">
            <v>0.22966733630699035</v>
          </cell>
          <cell r="P66">
            <v>0.69744288195035575</v>
          </cell>
        </row>
        <row r="67">
          <cell r="J67" t="str">
            <v>Finland</v>
          </cell>
          <cell r="K67">
            <v>2</v>
          </cell>
          <cell r="L67">
            <v>2.5343734763529984</v>
          </cell>
          <cell r="M67">
            <v>127.57444604475958</v>
          </cell>
          <cell r="N67">
            <v>50.337666186572122</v>
          </cell>
          <cell r="P67">
            <v>177.91211223133172</v>
          </cell>
        </row>
        <row r="68">
          <cell r="J68" t="str">
            <v>France</v>
          </cell>
          <cell r="K68">
            <v>2</v>
          </cell>
          <cell r="L68">
            <v>2.5343734763529984</v>
          </cell>
          <cell r="M68">
            <v>1382.6689391521559</v>
          </cell>
          <cell r="N68">
            <v>545.56637056580837</v>
          </cell>
          <cell r="P68">
            <v>1928.2353097179644</v>
          </cell>
        </row>
        <row r="69">
          <cell r="J69" t="str">
            <v>Gabon</v>
          </cell>
          <cell r="K69">
            <v>5</v>
          </cell>
          <cell r="L69">
            <v>2.0367526055951726</v>
          </cell>
          <cell r="M69">
            <v>0</v>
          </cell>
          <cell r="N69">
            <v>0</v>
          </cell>
          <cell r="P69">
            <v>0</v>
          </cell>
        </row>
        <row r="70">
          <cell r="J70" t="str">
            <v>Gambia</v>
          </cell>
          <cell r="K70">
            <v>5</v>
          </cell>
          <cell r="L70">
            <v>2.0367526055951726</v>
          </cell>
          <cell r="M70">
            <v>0.18963873472028328</v>
          </cell>
          <cell r="N70">
            <v>9.3108379583915005E-2</v>
          </cell>
          <cell r="P70">
            <v>0.2827471143041983</v>
          </cell>
        </row>
        <row r="71">
          <cell r="J71" t="str">
            <v>Georgia</v>
          </cell>
          <cell r="K71">
            <v>5</v>
          </cell>
          <cell r="L71">
            <v>2.0367526055951726</v>
          </cell>
          <cell r="M71">
            <v>5.4995233068882152</v>
          </cell>
          <cell r="N71">
            <v>2.7001430079335349</v>
          </cell>
          <cell r="P71">
            <v>8.1996663148217497</v>
          </cell>
        </row>
        <row r="72">
          <cell r="J72" t="str">
            <v>Germany</v>
          </cell>
          <cell r="K72">
            <v>2</v>
          </cell>
          <cell r="L72">
            <v>2.5343734763529984</v>
          </cell>
          <cell r="M72">
            <v>1897.0347390860388</v>
          </cell>
          <cell r="N72">
            <v>748.5221719633447</v>
          </cell>
          <cell r="P72">
            <v>2645.5569110493834</v>
          </cell>
        </row>
        <row r="73">
          <cell r="J73" t="str">
            <v>Ghana</v>
          </cell>
          <cell r="K73">
            <v>5</v>
          </cell>
          <cell r="L73">
            <v>2.0367526055951726</v>
          </cell>
          <cell r="M73">
            <v>0.56891620416084987</v>
          </cell>
          <cell r="N73">
            <v>0.27932513875174503</v>
          </cell>
          <cell r="P73">
            <v>0.8482413429125949</v>
          </cell>
        </row>
        <row r="74">
          <cell r="J74" t="str">
            <v>Greece</v>
          </cell>
          <cell r="K74">
            <v>2</v>
          </cell>
          <cell r="L74">
            <v>2.5343734763529984</v>
          </cell>
          <cell r="M74">
            <v>95.88694583881022</v>
          </cell>
          <cell r="N74">
            <v>37.834575974490143</v>
          </cell>
          <cell r="P74">
            <v>133.72152181330037</v>
          </cell>
        </row>
        <row r="75">
          <cell r="J75" t="str">
            <v>Grenada</v>
          </cell>
          <cell r="K75">
            <v>5</v>
          </cell>
          <cell r="L75">
            <v>2.0367526055951726</v>
          </cell>
          <cell r="M75">
            <v>0</v>
          </cell>
          <cell r="N75">
            <v>0</v>
          </cell>
          <cell r="P75">
            <v>0</v>
          </cell>
        </row>
        <row r="76">
          <cell r="J76" t="str">
            <v>Guatemala</v>
          </cell>
          <cell r="K76">
            <v>5</v>
          </cell>
          <cell r="L76">
            <v>2.0367526055951726</v>
          </cell>
          <cell r="M76">
            <v>0.26549422860839661</v>
          </cell>
          <cell r="N76">
            <v>0.13035173141748102</v>
          </cell>
          <cell r="P76">
            <v>0.39584596002587763</v>
          </cell>
        </row>
        <row r="77">
          <cell r="J77" t="str">
            <v>Guinea</v>
          </cell>
          <cell r="K77">
            <v>5</v>
          </cell>
          <cell r="L77">
            <v>2.0367526055951726</v>
          </cell>
          <cell r="M77">
            <v>1.6941060301678641</v>
          </cell>
          <cell r="N77">
            <v>0.83176819094964072</v>
          </cell>
          <cell r="P77">
            <v>2.5258742211175047</v>
          </cell>
        </row>
        <row r="78">
          <cell r="J78" t="str">
            <v>Guinea-Bissau</v>
          </cell>
          <cell r="K78">
            <v>5</v>
          </cell>
          <cell r="L78">
            <v>2.0367526055951726</v>
          </cell>
          <cell r="M78">
            <v>0</v>
          </cell>
          <cell r="N78">
            <v>0</v>
          </cell>
          <cell r="P78">
            <v>0</v>
          </cell>
        </row>
        <row r="79">
          <cell r="J79" t="str">
            <v>Guyana</v>
          </cell>
          <cell r="K79">
            <v>5</v>
          </cell>
          <cell r="L79">
            <v>2.0367526055951726</v>
          </cell>
          <cell r="M79">
            <v>1.2642582314685553E-2</v>
          </cell>
          <cell r="N79">
            <v>6.2072253055943339E-3</v>
          </cell>
          <cell r="P79">
            <v>1.8849807620279886E-2</v>
          </cell>
        </row>
        <row r="80">
          <cell r="J80" t="str">
            <v>Haiti</v>
          </cell>
          <cell r="K80">
            <v>5</v>
          </cell>
          <cell r="L80">
            <v>2.0367526055951726</v>
          </cell>
          <cell r="M80">
            <v>0.18963873472028328</v>
          </cell>
          <cell r="N80">
            <v>9.3108379583915005E-2</v>
          </cell>
          <cell r="P80">
            <v>0.2827471143041983</v>
          </cell>
        </row>
        <row r="81">
          <cell r="J81" t="str">
            <v>Honduras</v>
          </cell>
          <cell r="K81">
            <v>5</v>
          </cell>
          <cell r="L81">
            <v>2.0367526055951726</v>
          </cell>
          <cell r="M81">
            <v>0</v>
          </cell>
          <cell r="N81">
            <v>0</v>
          </cell>
          <cell r="P81">
            <v>0</v>
          </cell>
        </row>
        <row r="82">
          <cell r="J82" t="str">
            <v>Hungary</v>
          </cell>
          <cell r="K82">
            <v>2</v>
          </cell>
          <cell r="L82">
            <v>2.5343734763529984</v>
          </cell>
          <cell r="M82">
            <v>187.16485707954797</v>
          </cell>
          <cell r="N82">
            <v>73.850542876135606</v>
          </cell>
          <cell r="P82">
            <v>261.01539995568356</v>
          </cell>
        </row>
        <row r="83">
          <cell r="J83" t="str">
            <v>Iceland</v>
          </cell>
          <cell r="K83">
            <v>2</v>
          </cell>
          <cell r="L83">
            <v>2.5343734763529984</v>
          </cell>
          <cell r="M83">
            <v>11.013931974296476</v>
          </cell>
          <cell r="N83">
            <v>4.3458204077110567</v>
          </cell>
          <cell r="P83">
            <v>15.359752382007532</v>
          </cell>
        </row>
        <row r="84">
          <cell r="J84" t="str">
            <v>India</v>
          </cell>
          <cell r="K84">
            <v>5</v>
          </cell>
          <cell r="L84">
            <v>2.0367526055951726</v>
          </cell>
          <cell r="M84">
            <v>24.02090639790255</v>
          </cell>
          <cell r="N84">
            <v>11.793728080629235</v>
          </cell>
          <cell r="P84">
            <v>35.814634478531786</v>
          </cell>
        </row>
        <row r="85">
          <cell r="J85" t="str">
            <v>Indonesia</v>
          </cell>
          <cell r="K85">
            <v>5</v>
          </cell>
          <cell r="L85">
            <v>2.0367526055951726</v>
          </cell>
          <cell r="M85">
            <v>39.394286492560184</v>
          </cell>
          <cell r="N85">
            <v>19.341714052231946</v>
          </cell>
          <cell r="P85">
            <v>58.736000544792134</v>
          </cell>
        </row>
        <row r="86">
          <cell r="J86" t="str">
            <v>Iran (Islamic Republic of)</v>
          </cell>
          <cell r="K86">
            <v>5</v>
          </cell>
          <cell r="L86">
            <v>2.0367526055951726</v>
          </cell>
          <cell r="M86">
            <v>384.3345023664408</v>
          </cell>
          <cell r="N86">
            <v>188.69964929006775</v>
          </cell>
          <cell r="P86">
            <v>573.03415165650858</v>
          </cell>
        </row>
        <row r="87">
          <cell r="J87" t="str">
            <v>Ireland</v>
          </cell>
          <cell r="K87">
            <v>2</v>
          </cell>
          <cell r="L87">
            <v>2.5343734763529984</v>
          </cell>
          <cell r="M87">
            <v>52.62793770405144</v>
          </cell>
          <cell r="N87">
            <v>20.76565991362245</v>
          </cell>
          <cell r="P87">
            <v>73.39359761767389</v>
          </cell>
        </row>
        <row r="88">
          <cell r="J88" t="str">
            <v>Israel</v>
          </cell>
          <cell r="K88">
            <v>2</v>
          </cell>
          <cell r="L88">
            <v>2.5343734763529984</v>
          </cell>
          <cell r="M88">
            <v>346.25498559716374</v>
          </cell>
          <cell r="N88">
            <v>136.62350432085086</v>
          </cell>
          <cell r="P88">
            <v>482.87848991801457</v>
          </cell>
        </row>
        <row r="89">
          <cell r="J89" t="str">
            <v>Italy</v>
          </cell>
          <cell r="K89">
            <v>2</v>
          </cell>
          <cell r="L89">
            <v>2.5343734763529984</v>
          </cell>
          <cell r="M89">
            <v>1265.2681550431182</v>
          </cell>
          <cell r="N89">
            <v>499.24297537388134</v>
          </cell>
          <cell r="P89">
            <v>1764.5111304169995</v>
          </cell>
        </row>
        <row r="90">
          <cell r="J90" t="str">
            <v>Jamaica</v>
          </cell>
          <cell r="K90">
            <v>5</v>
          </cell>
          <cell r="L90">
            <v>2.0367526055951726</v>
          </cell>
          <cell r="M90">
            <v>1.7952466886853482</v>
          </cell>
          <cell r="N90">
            <v>0.88142599339439531</v>
          </cell>
          <cell r="P90">
            <v>2.6766726820797437</v>
          </cell>
        </row>
        <row r="91">
          <cell r="J91" t="str">
            <v>Japan</v>
          </cell>
          <cell r="K91">
            <v>3</v>
          </cell>
          <cell r="L91">
            <v>0.54352596927578645</v>
          </cell>
          <cell r="M91">
            <v>1662.7563305868296</v>
          </cell>
          <cell r="N91">
            <v>3059.2031008239514</v>
          </cell>
          <cell r="P91">
            <v>4721.9594314107808</v>
          </cell>
        </row>
        <row r="92">
          <cell r="J92" t="str">
            <v>Jordan</v>
          </cell>
          <cell r="K92">
            <v>5</v>
          </cell>
          <cell r="L92">
            <v>2.0367526055951726</v>
          </cell>
          <cell r="M92">
            <v>30.721475024685891</v>
          </cell>
          <cell r="N92">
            <v>15.083557492594231</v>
          </cell>
          <cell r="P92">
            <v>45.805032517280125</v>
          </cell>
        </row>
        <row r="93">
          <cell r="J93" t="str">
            <v>Kazakhstan</v>
          </cell>
          <cell r="K93">
            <v>4</v>
          </cell>
          <cell r="L93">
            <v>1.6293859649122806</v>
          </cell>
          <cell r="M93">
            <v>119.1163941670349</v>
          </cell>
          <cell r="N93">
            <v>73.105081749889536</v>
          </cell>
          <cell r="P93">
            <v>192.22147591692442</v>
          </cell>
        </row>
        <row r="94">
          <cell r="J94" t="str">
            <v>Kenya</v>
          </cell>
          <cell r="K94">
            <v>5</v>
          </cell>
          <cell r="L94">
            <v>2.0367526055951726</v>
          </cell>
          <cell r="M94">
            <v>3.1606455786713878</v>
          </cell>
          <cell r="N94">
            <v>1.5518063263985833</v>
          </cell>
          <cell r="P94">
            <v>4.7124519050699707</v>
          </cell>
        </row>
        <row r="95">
          <cell r="J95" t="str">
            <v>Kiribati</v>
          </cell>
          <cell r="K95">
            <v>5</v>
          </cell>
          <cell r="L95">
            <v>2.0367526055951726</v>
          </cell>
          <cell r="M95">
            <v>0</v>
          </cell>
          <cell r="N95">
            <v>0</v>
          </cell>
          <cell r="P95">
            <v>0</v>
          </cell>
        </row>
        <row r="96">
          <cell r="J96" t="str">
            <v>Kuwait</v>
          </cell>
          <cell r="K96">
            <v>5</v>
          </cell>
          <cell r="L96">
            <v>2.0367526055951726</v>
          </cell>
          <cell r="M96">
            <v>67.460819231162105</v>
          </cell>
          <cell r="N96">
            <v>33.121754230651362</v>
          </cell>
          <cell r="P96">
            <v>100.58257346181347</v>
          </cell>
        </row>
        <row r="97">
          <cell r="J97" t="str">
            <v>Kyrgyzstan</v>
          </cell>
          <cell r="K97">
            <v>5</v>
          </cell>
          <cell r="L97">
            <v>2.0367526055951726</v>
          </cell>
          <cell r="M97">
            <v>0.30342197555245326</v>
          </cell>
          <cell r="N97">
            <v>0.14897340733426401</v>
          </cell>
          <cell r="P97">
            <v>0.45239538288671727</v>
          </cell>
        </row>
        <row r="98">
          <cell r="J98" t="str">
            <v>Laos</v>
          </cell>
          <cell r="K98">
            <v>5</v>
          </cell>
          <cell r="L98">
            <v>2.0367526055951726</v>
          </cell>
          <cell r="M98">
            <v>0</v>
          </cell>
          <cell r="N98">
            <v>0</v>
          </cell>
          <cell r="P98">
            <v>0</v>
          </cell>
        </row>
        <row r="99">
          <cell r="J99" t="str">
            <v>Latvia</v>
          </cell>
          <cell r="K99">
            <v>4</v>
          </cell>
          <cell r="L99">
            <v>1.6293859649122806</v>
          </cell>
          <cell r="M99">
            <v>6.6978347326557657</v>
          </cell>
          <cell r="N99">
            <v>4.1106495802032699</v>
          </cell>
          <cell r="P99">
            <v>10.808484312859036</v>
          </cell>
        </row>
        <row r="100">
          <cell r="J100" t="str">
            <v>Lebanon</v>
          </cell>
          <cell r="K100">
            <v>5</v>
          </cell>
          <cell r="L100">
            <v>2.0367526055951726</v>
          </cell>
          <cell r="M100">
            <v>0.56891620416084987</v>
          </cell>
          <cell r="N100">
            <v>0.27932513875174503</v>
          </cell>
          <cell r="P100">
            <v>0.8482413429125949</v>
          </cell>
        </row>
        <row r="101">
          <cell r="J101" t="str">
            <v>Lesotho</v>
          </cell>
          <cell r="K101">
            <v>5</v>
          </cell>
          <cell r="L101">
            <v>2.0367526055951726</v>
          </cell>
          <cell r="M101">
            <v>0.45513296332867986</v>
          </cell>
          <cell r="N101">
            <v>0.22346011100139601</v>
          </cell>
          <cell r="P101">
            <v>0.67859307433007587</v>
          </cell>
        </row>
        <row r="102">
          <cell r="J102" t="str">
            <v>Liberia</v>
          </cell>
          <cell r="K102">
            <v>5</v>
          </cell>
          <cell r="L102">
            <v>2.0367526055951726</v>
          </cell>
          <cell r="M102">
            <v>2.4653035513636827</v>
          </cell>
          <cell r="N102">
            <v>1.210408934590895</v>
          </cell>
          <cell r="P102">
            <v>3.6757124859545778</v>
          </cell>
        </row>
        <row r="103">
          <cell r="J103" t="str">
            <v>Libyan Arab Jamahiriya</v>
          </cell>
          <cell r="K103">
            <v>5</v>
          </cell>
          <cell r="L103">
            <v>2.0367526055951726</v>
          </cell>
          <cell r="M103">
            <v>57.119186897749323</v>
          </cell>
          <cell r="N103">
            <v>28.044243930675201</v>
          </cell>
          <cell r="P103">
            <v>85.163430828424524</v>
          </cell>
        </row>
        <row r="104">
          <cell r="J104" t="str">
            <v>Liechtenstein</v>
          </cell>
          <cell r="K104">
            <v>2</v>
          </cell>
          <cell r="L104">
            <v>2.5343734763529984</v>
          </cell>
          <cell r="M104">
            <v>0.863837801905606</v>
          </cell>
          <cell r="N104">
            <v>0.34084865942831816</v>
          </cell>
          <cell r="P104">
            <v>1.2046864613339241</v>
          </cell>
        </row>
        <row r="105">
          <cell r="J105" t="str">
            <v>Lithuania</v>
          </cell>
          <cell r="K105">
            <v>4</v>
          </cell>
          <cell r="L105">
            <v>1.6293859649122806</v>
          </cell>
          <cell r="M105">
            <v>4.3338930623066716</v>
          </cell>
          <cell r="N105">
            <v>2.6598320813079983</v>
          </cell>
          <cell r="P105">
            <v>6.9937251436146699</v>
          </cell>
        </row>
        <row r="106">
          <cell r="J106" t="str">
            <v>Luxembourg</v>
          </cell>
          <cell r="K106">
            <v>2</v>
          </cell>
          <cell r="L106">
            <v>2.5343734763529984</v>
          </cell>
          <cell r="M106">
            <v>11.913577106631426</v>
          </cell>
          <cell r="N106">
            <v>4.7007977386881592</v>
          </cell>
          <cell r="P106">
            <v>16.614374845319585</v>
          </cell>
        </row>
        <row r="107">
          <cell r="J107" t="str">
            <v>Macedonia</v>
          </cell>
          <cell r="K107">
            <v>5</v>
          </cell>
          <cell r="L107">
            <v>2.0367526055951726</v>
          </cell>
          <cell r="M107">
            <v>5.4363103953147869</v>
          </cell>
          <cell r="N107">
            <v>2.6691068814055634</v>
          </cell>
          <cell r="P107">
            <v>8.1054172767203507</v>
          </cell>
        </row>
        <row r="108">
          <cell r="J108" t="str">
            <v>Madagascar</v>
          </cell>
          <cell r="K108">
            <v>5</v>
          </cell>
          <cell r="L108">
            <v>2.0367526055951726</v>
          </cell>
          <cell r="M108">
            <v>0</v>
          </cell>
          <cell r="N108">
            <v>0</v>
          </cell>
          <cell r="P108">
            <v>0</v>
          </cell>
        </row>
        <row r="109">
          <cell r="J109" t="str">
            <v>Malawi</v>
          </cell>
          <cell r="K109">
            <v>5</v>
          </cell>
          <cell r="L109">
            <v>2.0367526055951726</v>
          </cell>
          <cell r="M109">
            <v>0.45513296332867986</v>
          </cell>
          <cell r="N109">
            <v>0.22346011100139601</v>
          </cell>
          <cell r="P109">
            <v>0.67859307433007587</v>
          </cell>
        </row>
        <row r="110">
          <cell r="J110" t="str">
            <v>Malaysia</v>
          </cell>
          <cell r="K110">
            <v>5</v>
          </cell>
          <cell r="L110">
            <v>2.0367526055951726</v>
          </cell>
          <cell r="M110">
            <v>169.15775137049269</v>
          </cell>
          <cell r="N110">
            <v>83.052674588852184</v>
          </cell>
          <cell r="P110">
            <v>252.21042595934489</v>
          </cell>
        </row>
        <row r="111">
          <cell r="J111" t="str">
            <v>Maldives</v>
          </cell>
          <cell r="K111">
            <v>5</v>
          </cell>
          <cell r="L111">
            <v>2.0367526055951726</v>
          </cell>
          <cell r="M111">
            <v>0.12642582314685552</v>
          </cell>
          <cell r="N111">
            <v>6.2072253055943334E-2</v>
          </cell>
          <cell r="P111">
            <v>0.18849807620279885</v>
          </cell>
        </row>
        <row r="112">
          <cell r="J112" t="str">
            <v>Mali</v>
          </cell>
          <cell r="K112">
            <v>5</v>
          </cell>
          <cell r="L112">
            <v>2.0367526055951726</v>
          </cell>
          <cell r="M112">
            <v>0.72062719193707647</v>
          </cell>
          <cell r="N112">
            <v>0.35381184241887703</v>
          </cell>
          <cell r="P112">
            <v>1.0744390343559536</v>
          </cell>
        </row>
        <row r="113">
          <cell r="J113" t="str">
            <v>Malta</v>
          </cell>
          <cell r="K113">
            <v>2</v>
          </cell>
          <cell r="L113">
            <v>2.5343734763529984</v>
          </cell>
          <cell r="M113">
            <v>1.9004431641923332</v>
          </cell>
          <cell r="N113">
            <v>0.74986705074229998</v>
          </cell>
          <cell r="P113">
            <v>2.6503102149346329</v>
          </cell>
        </row>
        <row r="114">
          <cell r="J114" t="str">
            <v>Marshall Islands</v>
          </cell>
          <cell r="K114">
            <v>5</v>
          </cell>
          <cell r="L114">
            <v>2.0367526055951726</v>
          </cell>
          <cell r="M114">
            <v>0</v>
          </cell>
          <cell r="N114">
            <v>0</v>
          </cell>
          <cell r="P114">
            <v>0</v>
          </cell>
        </row>
        <row r="115">
          <cell r="J115" t="str">
            <v>Mauritania</v>
          </cell>
          <cell r="K115">
            <v>5</v>
          </cell>
          <cell r="L115">
            <v>2.0367526055951726</v>
          </cell>
          <cell r="M115">
            <v>0</v>
          </cell>
          <cell r="N115">
            <v>0</v>
          </cell>
          <cell r="P115">
            <v>0</v>
          </cell>
        </row>
        <row r="116">
          <cell r="J116" t="str">
            <v>Mauritius</v>
          </cell>
          <cell r="K116">
            <v>5</v>
          </cell>
          <cell r="L116">
            <v>2.0367526055951726</v>
          </cell>
          <cell r="M116">
            <v>0.29077939323776769</v>
          </cell>
          <cell r="N116">
            <v>0.14276618202866967</v>
          </cell>
          <cell r="P116">
            <v>0.43354557526643733</v>
          </cell>
        </row>
        <row r="117">
          <cell r="J117" t="str">
            <v>Mexico</v>
          </cell>
          <cell r="K117">
            <v>5</v>
          </cell>
          <cell r="L117">
            <v>2.0367526055951726</v>
          </cell>
          <cell r="M117">
            <v>112.87297490551261</v>
          </cell>
          <cell r="N117">
            <v>55.418107528346205</v>
          </cell>
          <cell r="P117">
            <v>168.2910824338588</v>
          </cell>
        </row>
        <row r="118">
          <cell r="J118" t="str">
            <v>Micronesia (Federated States of)</v>
          </cell>
          <cell r="K118">
            <v>5</v>
          </cell>
          <cell r="L118">
            <v>2.0367526055951726</v>
          </cell>
          <cell r="M118">
            <v>0</v>
          </cell>
          <cell r="N118">
            <v>0</v>
          </cell>
          <cell r="P118">
            <v>0</v>
          </cell>
        </row>
        <row r="119">
          <cell r="J119" t="str">
            <v>Moldova</v>
          </cell>
          <cell r="K119">
            <v>5</v>
          </cell>
          <cell r="L119">
            <v>2.0367526055951726</v>
          </cell>
          <cell r="M119">
            <v>0.15171098777622663</v>
          </cell>
          <cell r="N119">
            <v>7.4486703667132004E-2</v>
          </cell>
          <cell r="P119">
            <v>0.22619769144335863</v>
          </cell>
        </row>
        <row r="120">
          <cell r="J120" t="str">
            <v>Monaco</v>
          </cell>
          <cell r="K120">
            <v>2</v>
          </cell>
          <cell r="L120">
            <v>2.5343734763529984</v>
          </cell>
          <cell r="M120">
            <v>0</v>
          </cell>
          <cell r="N120">
            <v>0</v>
          </cell>
          <cell r="P120">
            <v>0</v>
          </cell>
        </row>
        <row r="121">
          <cell r="J121" t="str">
            <v>Mongolia</v>
          </cell>
          <cell r="K121">
            <v>5</v>
          </cell>
          <cell r="L121">
            <v>2.0367526055951726</v>
          </cell>
          <cell r="M121">
            <v>0</v>
          </cell>
          <cell r="N121">
            <v>0</v>
          </cell>
          <cell r="P121">
            <v>0</v>
          </cell>
        </row>
        <row r="122">
          <cell r="J122" t="str">
            <v>Montenegro</v>
          </cell>
          <cell r="K122">
            <v>5</v>
          </cell>
          <cell r="L122">
            <v>2.0367526055951726</v>
          </cell>
          <cell r="M122">
            <v>1.4538969661888386</v>
          </cell>
          <cell r="N122">
            <v>0.71383091014334832</v>
          </cell>
          <cell r="P122">
            <v>2.167727876332187</v>
          </cell>
        </row>
        <row r="123">
          <cell r="J123" t="str">
            <v>Morocco</v>
          </cell>
          <cell r="K123">
            <v>5</v>
          </cell>
          <cell r="L123">
            <v>2.0367526055951726</v>
          </cell>
          <cell r="M123">
            <v>1.2642582314685551</v>
          </cell>
          <cell r="N123">
            <v>0.62072253055943338</v>
          </cell>
          <cell r="P123">
            <v>1.8849807620279884</v>
          </cell>
        </row>
        <row r="124">
          <cell r="J124" t="str">
            <v>Mozambique</v>
          </cell>
          <cell r="K124">
            <v>5</v>
          </cell>
          <cell r="L124">
            <v>2.0367526055951726</v>
          </cell>
          <cell r="M124">
            <v>3.7927746944056655</v>
          </cell>
          <cell r="N124">
            <v>1.8621675916783</v>
          </cell>
          <cell r="P124">
            <v>5.6549422860839655</v>
          </cell>
        </row>
        <row r="125">
          <cell r="J125" t="str">
            <v>Myanmar</v>
          </cell>
          <cell r="K125">
            <v>5</v>
          </cell>
          <cell r="L125">
            <v>2.0367526055951726</v>
          </cell>
          <cell r="M125">
            <v>3.5019953011678977</v>
          </cell>
          <cell r="N125">
            <v>1.7194014096496304</v>
          </cell>
          <cell r="P125">
            <v>5.2213967108175279</v>
          </cell>
        </row>
        <row r="126">
          <cell r="J126" t="str">
            <v>Namibia</v>
          </cell>
          <cell r="K126">
            <v>5</v>
          </cell>
          <cell r="L126">
            <v>2.0367526055951726</v>
          </cell>
          <cell r="M126">
            <v>0.93555109128673086</v>
          </cell>
          <cell r="N126">
            <v>0.4593346726139807</v>
          </cell>
          <cell r="P126">
            <v>1.3948857639007115</v>
          </cell>
        </row>
        <row r="127">
          <cell r="J127" t="str">
            <v>Nauru</v>
          </cell>
          <cell r="K127">
            <v>5</v>
          </cell>
          <cell r="L127">
            <v>2.0367526055951726</v>
          </cell>
          <cell r="M127">
            <v>0</v>
          </cell>
          <cell r="N127">
            <v>0</v>
          </cell>
          <cell r="P127">
            <v>0</v>
          </cell>
        </row>
        <row r="128">
          <cell r="J128" t="str">
            <v>Nepal</v>
          </cell>
          <cell r="K128">
            <v>5</v>
          </cell>
          <cell r="L128">
            <v>2.0367526055951726</v>
          </cell>
          <cell r="M128">
            <v>0.37927746944056656</v>
          </cell>
          <cell r="N128">
            <v>0.18621675916783001</v>
          </cell>
          <cell r="P128">
            <v>0.5654942286083966</v>
          </cell>
        </row>
        <row r="129">
          <cell r="J129" t="str">
            <v>Netherlands</v>
          </cell>
          <cell r="K129">
            <v>2</v>
          </cell>
          <cell r="L129">
            <v>2.5343734763529984</v>
          </cell>
          <cell r="M129">
            <v>328.14386651954709</v>
          </cell>
          <cell r="N129">
            <v>129.47731247241074</v>
          </cell>
          <cell r="P129">
            <v>457.62117899195783</v>
          </cell>
        </row>
        <row r="130">
          <cell r="J130" t="str">
            <v>New Zealand</v>
          </cell>
          <cell r="K130">
            <v>2</v>
          </cell>
          <cell r="L130">
            <v>2.5343734763529984</v>
          </cell>
          <cell r="M130">
            <v>134.75869709727453</v>
          </cell>
          <cell r="N130">
            <v>53.172390870817637</v>
          </cell>
          <cell r="P130">
            <v>187.93108796809219</v>
          </cell>
        </row>
        <row r="131">
          <cell r="J131" t="str">
            <v>Nicaragua</v>
          </cell>
          <cell r="K131">
            <v>5</v>
          </cell>
          <cell r="L131">
            <v>2.0367526055951726</v>
          </cell>
          <cell r="M131">
            <v>0</v>
          </cell>
          <cell r="N131">
            <v>0</v>
          </cell>
          <cell r="P131">
            <v>0</v>
          </cell>
        </row>
        <row r="132">
          <cell r="J132" t="str">
            <v>Niger</v>
          </cell>
          <cell r="K132">
            <v>5</v>
          </cell>
          <cell r="L132">
            <v>2.0367526055951726</v>
          </cell>
          <cell r="M132">
            <v>2.5285164629371106E-2</v>
          </cell>
          <cell r="N132">
            <v>1.2414450611188668E-2</v>
          </cell>
          <cell r="P132">
            <v>3.7699615240559772E-2</v>
          </cell>
        </row>
        <row r="133">
          <cell r="J133" t="str">
            <v>Nigeria</v>
          </cell>
          <cell r="K133">
            <v>5</v>
          </cell>
          <cell r="L133">
            <v>2.0367526055951726</v>
          </cell>
          <cell r="M133">
            <v>2.5285164629371102</v>
          </cell>
          <cell r="N133">
            <v>1.2414450611188668</v>
          </cell>
          <cell r="P133">
            <v>3.7699615240559767</v>
          </cell>
        </row>
        <row r="134">
          <cell r="J134" t="str">
            <v>Niue</v>
          </cell>
          <cell r="K134">
            <v>5</v>
          </cell>
          <cell r="L134">
            <v>2.0367526055951726</v>
          </cell>
          <cell r="M134">
            <v>0</v>
          </cell>
          <cell r="N134">
            <v>0</v>
          </cell>
          <cell r="P134">
            <v>0</v>
          </cell>
        </row>
        <row r="135">
          <cell r="J135" t="str">
            <v>North Korea</v>
          </cell>
          <cell r="K135">
            <v>5</v>
          </cell>
          <cell r="L135">
            <v>2.0367526055951726</v>
          </cell>
          <cell r="M135">
            <v>36.663488712588098</v>
          </cell>
          <cell r="N135">
            <v>18.000953386223568</v>
          </cell>
          <cell r="P135">
            <v>54.664442098811662</v>
          </cell>
        </row>
        <row r="136">
          <cell r="J136" t="str">
            <v>Norway</v>
          </cell>
          <cell r="K136">
            <v>2</v>
          </cell>
          <cell r="L136">
            <v>2.5343734763529984</v>
          </cell>
          <cell r="M136">
            <v>125.5444272102814</v>
          </cell>
          <cell r="N136">
            <v>49.536671836915573</v>
          </cell>
          <cell r="P136">
            <v>175.08109904719697</v>
          </cell>
        </row>
        <row r="137">
          <cell r="J137" t="str">
            <v>Oman</v>
          </cell>
          <cell r="K137">
            <v>5</v>
          </cell>
          <cell r="L137">
            <v>2.0367526055951726</v>
          </cell>
          <cell r="M137">
            <v>51.670233920119848</v>
          </cell>
          <cell r="N137">
            <v>25.368929823964042</v>
          </cell>
          <cell r="P137">
            <v>77.039163744083893</v>
          </cell>
        </row>
        <row r="138">
          <cell r="J138" t="str">
            <v>Pakistan</v>
          </cell>
          <cell r="K138">
            <v>5</v>
          </cell>
          <cell r="L138">
            <v>2.0367526055951726</v>
          </cell>
          <cell r="M138">
            <v>33.022425005958659</v>
          </cell>
          <cell r="N138">
            <v>16.213272498212397</v>
          </cell>
          <cell r="P138">
            <v>49.235697504171057</v>
          </cell>
        </row>
        <row r="139">
          <cell r="J139" t="str">
            <v>Palau</v>
          </cell>
          <cell r="K139">
            <v>5</v>
          </cell>
          <cell r="L139">
            <v>2.0367526055951726</v>
          </cell>
          <cell r="M139">
            <v>0</v>
          </cell>
          <cell r="N139">
            <v>0</v>
          </cell>
          <cell r="P139">
            <v>0</v>
          </cell>
        </row>
        <row r="140">
          <cell r="J140" t="str">
            <v>Panama</v>
          </cell>
          <cell r="K140">
            <v>5</v>
          </cell>
          <cell r="L140">
            <v>2.0367526055951726</v>
          </cell>
          <cell r="M140">
            <v>1.807889271000034</v>
          </cell>
          <cell r="N140">
            <v>0.88763321869998979</v>
          </cell>
          <cell r="P140">
            <v>2.6955224897000241</v>
          </cell>
        </row>
        <row r="141">
          <cell r="J141" t="str">
            <v>Papua New Guinea</v>
          </cell>
          <cell r="K141">
            <v>5</v>
          </cell>
          <cell r="L141">
            <v>2.0367526055951726</v>
          </cell>
          <cell r="M141">
            <v>3.4640675542238411</v>
          </cell>
          <cell r="N141">
            <v>1.7007797337328474</v>
          </cell>
          <cell r="P141">
            <v>5.1648472879566887</v>
          </cell>
        </row>
        <row r="142">
          <cell r="J142" t="str">
            <v>Paraguay</v>
          </cell>
          <cell r="K142">
            <v>5</v>
          </cell>
          <cell r="L142">
            <v>2.0367526055951726</v>
          </cell>
          <cell r="M142">
            <v>0</v>
          </cell>
          <cell r="N142">
            <v>0</v>
          </cell>
          <cell r="P142">
            <v>0</v>
          </cell>
        </row>
        <row r="143">
          <cell r="J143" t="str">
            <v>Peru</v>
          </cell>
          <cell r="K143">
            <v>5</v>
          </cell>
          <cell r="L143">
            <v>2.0367526055951726</v>
          </cell>
          <cell r="M143">
            <v>5.1455310020770195</v>
          </cell>
          <cell r="N143">
            <v>2.526340699376894</v>
          </cell>
          <cell r="P143">
            <v>7.6718717014539131</v>
          </cell>
        </row>
        <row r="144">
          <cell r="J144" t="str">
            <v>Philippines</v>
          </cell>
          <cell r="K144">
            <v>5</v>
          </cell>
          <cell r="L144">
            <v>2.0367526055951726</v>
          </cell>
          <cell r="M144">
            <v>23.38877728216827</v>
          </cell>
          <cell r="N144">
            <v>11.483366815349518</v>
          </cell>
          <cell r="P144">
            <v>34.87214409751779</v>
          </cell>
        </row>
        <row r="145">
          <cell r="J145" t="str">
            <v>Poland</v>
          </cell>
          <cell r="K145">
            <v>2</v>
          </cell>
          <cell r="L145">
            <v>2.5343734763529984</v>
          </cell>
          <cell r="M145">
            <v>561.49457123864386</v>
          </cell>
          <cell r="N145">
            <v>221.5516286284068</v>
          </cell>
          <cell r="P145">
            <v>783.04619986705063</v>
          </cell>
        </row>
        <row r="146">
          <cell r="J146" t="str">
            <v>Portugal</v>
          </cell>
          <cell r="K146">
            <v>2</v>
          </cell>
          <cell r="L146">
            <v>2.5343734763529984</v>
          </cell>
          <cell r="M146">
            <v>78.074413077438948</v>
          </cell>
          <cell r="N146">
            <v>30.806198772956378</v>
          </cell>
          <cell r="P146">
            <v>108.88061185039533</v>
          </cell>
        </row>
        <row r="147">
          <cell r="J147" t="str">
            <v>Qatar</v>
          </cell>
          <cell r="K147">
            <v>5</v>
          </cell>
          <cell r="L147">
            <v>2.0367526055951726</v>
          </cell>
          <cell r="M147">
            <v>0.49306071027273651</v>
          </cell>
          <cell r="N147">
            <v>0.242081786918179</v>
          </cell>
          <cell r="P147">
            <v>0.73514249719091551</v>
          </cell>
        </row>
        <row r="148">
          <cell r="J148" t="str">
            <v>Romania</v>
          </cell>
          <cell r="K148">
            <v>2</v>
          </cell>
          <cell r="L148">
            <v>2.5343734763529984</v>
          </cell>
          <cell r="M148">
            <v>1.727675603811212</v>
          </cell>
          <cell r="N148">
            <v>0.68169731885663631</v>
          </cell>
          <cell r="P148">
            <v>2.4093729226678482</v>
          </cell>
        </row>
        <row r="149">
          <cell r="J149" t="str">
            <v>Russian Federation</v>
          </cell>
          <cell r="K149">
            <v>4</v>
          </cell>
          <cell r="L149">
            <v>1.6293859649122806</v>
          </cell>
          <cell r="M149">
            <v>1667.8921785240827</v>
          </cell>
          <cell r="N149">
            <v>1023.6323464427751</v>
          </cell>
          <cell r="P149">
            <v>2691.5245249668578</v>
          </cell>
        </row>
        <row r="150">
          <cell r="J150" t="str">
            <v>Rwanda</v>
          </cell>
          <cell r="K150">
            <v>5</v>
          </cell>
          <cell r="L150">
            <v>2.0367526055951726</v>
          </cell>
          <cell r="M150">
            <v>0</v>
          </cell>
          <cell r="N150">
            <v>0</v>
          </cell>
          <cell r="P150">
            <v>0</v>
          </cell>
        </row>
        <row r="151">
          <cell r="J151" t="str">
            <v>Saint Kitts and Nevis</v>
          </cell>
          <cell r="K151">
            <v>5</v>
          </cell>
          <cell r="L151">
            <v>2.0367526055951726</v>
          </cell>
          <cell r="M151">
            <v>0.63212911573427755</v>
          </cell>
          <cell r="N151">
            <v>0.31036126527971669</v>
          </cell>
          <cell r="P151">
            <v>0.94249038101399418</v>
          </cell>
        </row>
        <row r="152">
          <cell r="J152" t="str">
            <v>Saint Lucia</v>
          </cell>
          <cell r="K152">
            <v>5</v>
          </cell>
          <cell r="L152">
            <v>2.0367526055951726</v>
          </cell>
          <cell r="M152">
            <v>0.22756648166433993</v>
          </cell>
          <cell r="N152">
            <v>0.11173005550069801</v>
          </cell>
          <cell r="P152">
            <v>0.33929653716503794</v>
          </cell>
        </row>
        <row r="153">
          <cell r="J153" t="str">
            <v>Saint Vincent and the Grenadines</v>
          </cell>
          <cell r="K153">
            <v>5</v>
          </cell>
          <cell r="L153">
            <v>2.0367526055951726</v>
          </cell>
          <cell r="M153">
            <v>0</v>
          </cell>
          <cell r="N153">
            <v>0</v>
          </cell>
          <cell r="P153">
            <v>0</v>
          </cell>
        </row>
        <row r="154">
          <cell r="J154" t="str">
            <v>Samoa</v>
          </cell>
          <cell r="K154">
            <v>5</v>
          </cell>
          <cell r="L154">
            <v>2.0367526055951726</v>
          </cell>
          <cell r="M154">
            <v>0</v>
          </cell>
          <cell r="N154">
            <v>0</v>
          </cell>
          <cell r="P154">
            <v>0</v>
          </cell>
        </row>
        <row r="155">
          <cell r="J155" t="str">
            <v>Sao Tome and Principe</v>
          </cell>
          <cell r="K155">
            <v>5</v>
          </cell>
          <cell r="L155">
            <v>2.0367526055951726</v>
          </cell>
          <cell r="M155">
            <v>0</v>
          </cell>
          <cell r="N155">
            <v>0</v>
          </cell>
          <cell r="P155">
            <v>0</v>
          </cell>
        </row>
        <row r="156">
          <cell r="J156" t="str">
            <v>Saudi Arabia</v>
          </cell>
          <cell r="K156">
            <v>5</v>
          </cell>
          <cell r="L156">
            <v>2.0367526055951726</v>
          </cell>
          <cell r="M156">
            <v>310.24897000238343</v>
          </cell>
          <cell r="N156">
            <v>152.32530899928494</v>
          </cell>
          <cell r="P156">
            <v>462.5742790016684</v>
          </cell>
        </row>
        <row r="157">
          <cell r="J157" t="str">
            <v>Senegal</v>
          </cell>
          <cell r="K157">
            <v>5</v>
          </cell>
          <cell r="L157">
            <v>2.0367526055951726</v>
          </cell>
          <cell r="M157">
            <v>0</v>
          </cell>
          <cell r="N157">
            <v>0</v>
          </cell>
          <cell r="P157">
            <v>0</v>
          </cell>
        </row>
        <row r="158">
          <cell r="J158" t="str">
            <v>Serbia</v>
          </cell>
          <cell r="K158">
            <v>5</v>
          </cell>
          <cell r="L158">
            <v>2.0367526055951726</v>
          </cell>
          <cell r="M158">
            <v>11.757601552657563</v>
          </cell>
          <cell r="N158">
            <v>5.7727195342027304</v>
          </cell>
          <cell r="P158">
            <v>17.530321086860294</v>
          </cell>
        </row>
        <row r="159">
          <cell r="J159" t="str">
            <v>Seychelles</v>
          </cell>
          <cell r="K159">
            <v>5</v>
          </cell>
          <cell r="L159">
            <v>2.0367526055951726</v>
          </cell>
          <cell r="M159">
            <v>6.321291157342776E-2</v>
          </cell>
          <cell r="N159">
            <v>3.1036126527971667E-2</v>
          </cell>
          <cell r="P159">
            <v>9.4249038101399424E-2</v>
          </cell>
        </row>
        <row r="160">
          <cell r="J160" t="str">
            <v>Sierra Leone</v>
          </cell>
          <cell r="K160">
            <v>5</v>
          </cell>
          <cell r="L160">
            <v>2.0367526055951726</v>
          </cell>
          <cell r="M160">
            <v>2.389448057475569</v>
          </cell>
          <cell r="N160">
            <v>1.1731655827573289</v>
          </cell>
          <cell r="P160">
            <v>3.5626136402328976</v>
          </cell>
        </row>
        <row r="161">
          <cell r="J161" t="str">
            <v>Singapore</v>
          </cell>
          <cell r="K161">
            <v>5</v>
          </cell>
          <cell r="L161">
            <v>2.0367526055951726</v>
          </cell>
          <cell r="M161">
            <v>102.65776839524668</v>
          </cell>
          <cell r="N161">
            <v>50.402669481425988</v>
          </cell>
          <cell r="P161">
            <v>153.06043787667267</v>
          </cell>
        </row>
        <row r="162">
          <cell r="J162" t="str">
            <v>Slovak Republic</v>
          </cell>
          <cell r="K162">
            <v>2</v>
          </cell>
          <cell r="L162">
            <v>2.5343734763529984</v>
          </cell>
          <cell r="M162">
            <v>6.7667294482605804</v>
          </cell>
          <cell r="N162">
            <v>2.6699811655218255</v>
          </cell>
          <cell r="P162">
            <v>9.4367106137824059</v>
          </cell>
        </row>
        <row r="163">
          <cell r="J163" t="str">
            <v>Slovenia</v>
          </cell>
          <cell r="K163">
            <v>2</v>
          </cell>
          <cell r="L163">
            <v>2.5343734763529984</v>
          </cell>
          <cell r="M163">
            <v>2.7354863727010859</v>
          </cell>
          <cell r="N163">
            <v>1.0793540881896742</v>
          </cell>
          <cell r="P163">
            <v>3.81484046089076</v>
          </cell>
        </row>
        <row r="164">
          <cell r="J164" t="str">
            <v>Solomon Islands</v>
          </cell>
          <cell r="K164">
            <v>5</v>
          </cell>
          <cell r="L164">
            <v>2.0367526055951726</v>
          </cell>
          <cell r="M164">
            <v>0</v>
          </cell>
          <cell r="N164">
            <v>0</v>
          </cell>
          <cell r="P164">
            <v>0</v>
          </cell>
        </row>
        <row r="165">
          <cell r="J165" t="str">
            <v>Somalia</v>
          </cell>
          <cell r="K165">
            <v>5</v>
          </cell>
          <cell r="L165">
            <v>2.0367526055951726</v>
          </cell>
          <cell r="M165">
            <v>8.571670809356803</v>
          </cell>
          <cell r="N165">
            <v>4.2084987571929577</v>
          </cell>
          <cell r="P165">
            <v>12.780169566549761</v>
          </cell>
        </row>
        <row r="166">
          <cell r="J166" t="str">
            <v>South Africa</v>
          </cell>
          <cell r="K166">
            <v>5</v>
          </cell>
          <cell r="L166">
            <v>2.0367526055951726</v>
          </cell>
          <cell r="M166">
            <v>481.30310872007897</v>
          </cell>
          <cell r="N166">
            <v>236.30906738397627</v>
          </cell>
          <cell r="P166">
            <v>717.61217610405527</v>
          </cell>
        </row>
        <row r="167">
          <cell r="J167" t="str">
            <v>South Korea</v>
          </cell>
          <cell r="K167">
            <v>5</v>
          </cell>
          <cell r="L167">
            <v>2.0367526055951726</v>
          </cell>
          <cell r="M167">
            <v>371.18621675916779</v>
          </cell>
          <cell r="N167">
            <v>182.24413497224964</v>
          </cell>
          <cell r="P167">
            <v>553.43035173141743</v>
          </cell>
        </row>
        <row r="168">
          <cell r="J168" t="str">
            <v>Spain</v>
          </cell>
          <cell r="K168">
            <v>2</v>
          </cell>
          <cell r="L168">
            <v>2.5343734763529984</v>
          </cell>
          <cell r="M168">
            <v>572.31436430691542</v>
          </cell>
          <cell r="N168">
            <v>225.82084670901955</v>
          </cell>
          <cell r="P168">
            <v>798.13521101593494</v>
          </cell>
        </row>
        <row r="169">
          <cell r="J169" t="str">
            <v>Sri Lanka</v>
          </cell>
          <cell r="K169">
            <v>5</v>
          </cell>
          <cell r="L169">
            <v>2.0367526055951726</v>
          </cell>
          <cell r="M169">
            <v>3.7295617828322376</v>
          </cell>
          <cell r="N169">
            <v>1.8311314651503283</v>
          </cell>
          <cell r="P169">
            <v>5.5606932479825657</v>
          </cell>
        </row>
        <row r="170">
          <cell r="J170" t="str">
            <v>Sudan</v>
          </cell>
          <cell r="K170">
            <v>5</v>
          </cell>
          <cell r="L170">
            <v>2.0367526055951726</v>
          </cell>
          <cell r="M170">
            <v>3.1606455786713878</v>
          </cell>
          <cell r="N170">
            <v>1.5518063263985833</v>
          </cell>
          <cell r="P170">
            <v>4.7124519050699707</v>
          </cell>
        </row>
        <row r="171">
          <cell r="J171" t="str">
            <v>Suriname</v>
          </cell>
          <cell r="K171">
            <v>5</v>
          </cell>
          <cell r="L171">
            <v>2.0367526055951726</v>
          </cell>
          <cell r="M171">
            <v>0</v>
          </cell>
          <cell r="N171">
            <v>0</v>
          </cell>
          <cell r="P171">
            <v>0</v>
          </cell>
        </row>
        <row r="172">
          <cell r="J172" t="str">
            <v>Swaziland</v>
          </cell>
          <cell r="K172">
            <v>5</v>
          </cell>
          <cell r="L172">
            <v>2.0367526055951726</v>
          </cell>
          <cell r="M172">
            <v>0.36663488712588099</v>
          </cell>
          <cell r="N172">
            <v>0.18000953386223567</v>
          </cell>
          <cell r="P172">
            <v>0.54664442098811672</v>
          </cell>
        </row>
        <row r="173">
          <cell r="J173" t="str">
            <v>Sweden</v>
          </cell>
          <cell r="K173">
            <v>2</v>
          </cell>
          <cell r="L173">
            <v>2.5343734763529984</v>
          </cell>
          <cell r="M173">
            <v>57.013294925769998</v>
          </cell>
          <cell r="N173">
            <v>22.496011522269001</v>
          </cell>
          <cell r="P173">
            <v>79.509306448038998</v>
          </cell>
        </row>
        <row r="174">
          <cell r="J174" t="str">
            <v>Switzerland</v>
          </cell>
          <cell r="K174">
            <v>2</v>
          </cell>
          <cell r="L174">
            <v>2.5343734763529984</v>
          </cell>
          <cell r="M174">
            <v>101.64491469089297</v>
          </cell>
          <cell r="N174">
            <v>40.106525592732105</v>
          </cell>
          <cell r="P174">
            <v>141.75144028362507</v>
          </cell>
        </row>
        <row r="175">
          <cell r="J175" t="str">
            <v>Syrian Arab Republic</v>
          </cell>
          <cell r="K175">
            <v>5</v>
          </cell>
          <cell r="L175">
            <v>2.0367526055951726</v>
          </cell>
          <cell r="M175">
            <v>58.977646498008099</v>
          </cell>
          <cell r="N175">
            <v>28.956706050597568</v>
          </cell>
          <cell r="P175">
            <v>87.934352548605659</v>
          </cell>
        </row>
        <row r="176">
          <cell r="J176" t="str">
            <v>Tajikistan</v>
          </cell>
          <cell r="K176">
            <v>4</v>
          </cell>
          <cell r="L176">
            <v>1.6293859649122806</v>
          </cell>
          <cell r="M176">
            <v>0</v>
          </cell>
          <cell r="N176">
            <v>0</v>
          </cell>
          <cell r="P176">
            <v>0</v>
          </cell>
        </row>
        <row r="177">
          <cell r="J177" t="str">
            <v>Thailand</v>
          </cell>
          <cell r="K177">
            <v>5</v>
          </cell>
          <cell r="L177">
            <v>2.0367526055951726</v>
          </cell>
          <cell r="M177">
            <v>15.171098777622662</v>
          </cell>
          <cell r="N177">
            <v>7.4486703667132002</v>
          </cell>
          <cell r="P177">
            <v>22.619769144335862</v>
          </cell>
        </row>
        <row r="178">
          <cell r="J178" t="str">
            <v>Togo</v>
          </cell>
          <cell r="K178">
            <v>5</v>
          </cell>
          <cell r="L178">
            <v>2.0367526055951726</v>
          </cell>
          <cell r="M178">
            <v>0</v>
          </cell>
          <cell r="N178">
            <v>0</v>
          </cell>
          <cell r="P178">
            <v>0</v>
          </cell>
        </row>
        <row r="179">
          <cell r="J179" t="str">
            <v>Tonga</v>
          </cell>
          <cell r="K179">
            <v>5</v>
          </cell>
          <cell r="L179">
            <v>2.0367526055951726</v>
          </cell>
          <cell r="M179">
            <v>0</v>
          </cell>
          <cell r="N179">
            <v>0</v>
          </cell>
          <cell r="P179">
            <v>0</v>
          </cell>
        </row>
        <row r="180">
          <cell r="J180" t="str">
            <v>Trinidad and Tobago</v>
          </cell>
          <cell r="K180">
            <v>5</v>
          </cell>
          <cell r="L180">
            <v>2.0367526055951726</v>
          </cell>
          <cell r="M180">
            <v>7.8131158704756709</v>
          </cell>
          <cell r="N180">
            <v>3.836065238857298</v>
          </cell>
          <cell r="P180">
            <v>11.649181109332968</v>
          </cell>
        </row>
        <row r="181">
          <cell r="J181" t="str">
            <v>Tunisia</v>
          </cell>
          <cell r="K181">
            <v>5</v>
          </cell>
          <cell r="L181">
            <v>2.0367526055951726</v>
          </cell>
          <cell r="M181">
            <v>1.5171098777622662</v>
          </cell>
          <cell r="N181">
            <v>0.74486703667132004</v>
          </cell>
          <cell r="P181">
            <v>2.2619769144335864</v>
          </cell>
        </row>
        <row r="182">
          <cell r="J182" t="str">
            <v>Turkey</v>
          </cell>
          <cell r="K182">
            <v>5</v>
          </cell>
          <cell r="L182">
            <v>2.0367526055951726</v>
          </cell>
          <cell r="M182">
            <v>15.80322789335694</v>
          </cell>
          <cell r="N182">
            <v>7.7590316319929169</v>
          </cell>
          <cell r="P182">
            <v>23.562259525349859</v>
          </cell>
        </row>
        <row r="183">
          <cell r="J183" t="str">
            <v>Turkmenistan</v>
          </cell>
          <cell r="K183">
            <v>5</v>
          </cell>
          <cell r="L183">
            <v>2.0367526055951726</v>
          </cell>
          <cell r="M183">
            <v>0</v>
          </cell>
          <cell r="N183">
            <v>0</v>
          </cell>
          <cell r="P183">
            <v>0</v>
          </cell>
        </row>
        <row r="184">
          <cell r="J184" t="str">
            <v>Tuvalu</v>
          </cell>
          <cell r="K184">
            <v>5</v>
          </cell>
          <cell r="L184">
            <v>2.0367526055951726</v>
          </cell>
          <cell r="M184">
            <v>0</v>
          </cell>
          <cell r="N184">
            <v>0</v>
          </cell>
          <cell r="P184">
            <v>0</v>
          </cell>
        </row>
        <row r="185">
          <cell r="J185" t="str">
            <v>Uganda</v>
          </cell>
          <cell r="K185">
            <v>5</v>
          </cell>
          <cell r="L185">
            <v>2.0367526055951726</v>
          </cell>
          <cell r="M185">
            <v>0</v>
          </cell>
          <cell r="N185">
            <v>0</v>
          </cell>
          <cell r="P185">
            <v>0</v>
          </cell>
        </row>
        <row r="186">
          <cell r="J186" t="str">
            <v>Ukraine</v>
          </cell>
          <cell r="K186">
            <v>4</v>
          </cell>
          <cell r="L186">
            <v>1.6293859649122806</v>
          </cell>
          <cell r="M186">
            <v>28.235969951391951</v>
          </cell>
          <cell r="N186">
            <v>17.329209014582414</v>
          </cell>
          <cell r="P186">
            <v>45.565178965974368</v>
          </cell>
        </row>
        <row r="187">
          <cell r="J187" t="str">
            <v>United Arab Emirates</v>
          </cell>
          <cell r="K187">
            <v>5</v>
          </cell>
          <cell r="L187">
            <v>2.0367526055951726</v>
          </cell>
          <cell r="M187">
            <v>49.672705914399529</v>
          </cell>
          <cell r="N187">
            <v>24.388188225680135</v>
          </cell>
          <cell r="P187">
            <v>74.060894140079668</v>
          </cell>
        </row>
        <row r="188">
          <cell r="J188" t="str">
            <v>United Kingdom</v>
          </cell>
          <cell r="K188">
            <v>2</v>
          </cell>
          <cell r="L188">
            <v>2.5343734763529984</v>
          </cell>
          <cell r="M188">
            <v>1128.3198512154324</v>
          </cell>
          <cell r="N188">
            <v>445.20662078546593</v>
          </cell>
          <cell r="P188">
            <v>1573.5264720008984</v>
          </cell>
        </row>
        <row r="189">
          <cell r="J189" t="str">
            <v>United Republic of Tanzania</v>
          </cell>
          <cell r="K189">
            <v>5</v>
          </cell>
          <cell r="L189">
            <v>2.0367526055951726</v>
          </cell>
          <cell r="M189">
            <v>6.321291157342776E-2</v>
          </cell>
          <cell r="N189">
            <v>3.1036126527971667E-2</v>
          </cell>
          <cell r="P189">
            <v>9.4249038101399424E-2</v>
          </cell>
        </row>
        <row r="190">
          <cell r="J190" t="str">
            <v>United States</v>
          </cell>
          <cell r="K190">
            <v>1</v>
          </cell>
          <cell r="L190">
            <v>1.3036863662960796</v>
          </cell>
          <cell r="M190">
            <v>3828.5669353074791</v>
          </cell>
          <cell r="N190">
            <v>2936.7239194077565</v>
          </cell>
          <cell r="P190">
            <v>6765.2908547152356</v>
          </cell>
        </row>
        <row r="191">
          <cell r="J191" t="str">
            <v>Uruguay</v>
          </cell>
          <cell r="K191">
            <v>5</v>
          </cell>
          <cell r="L191">
            <v>2.0367526055951726</v>
          </cell>
          <cell r="M191">
            <v>3.7674895297762947</v>
          </cell>
          <cell r="N191">
            <v>1.8497531410671115</v>
          </cell>
          <cell r="P191">
            <v>5.6172426708434067</v>
          </cell>
        </row>
        <row r="192">
          <cell r="J192" t="str">
            <v>Uzbekistan</v>
          </cell>
          <cell r="K192">
            <v>2</v>
          </cell>
          <cell r="L192">
            <v>2.5343734763529984</v>
          </cell>
          <cell r="M192">
            <v>4.6071349434965656</v>
          </cell>
          <cell r="N192">
            <v>1.8178595169510303</v>
          </cell>
          <cell r="P192">
            <v>6.4249944604475964</v>
          </cell>
        </row>
        <row r="193">
          <cell r="J193" t="str">
            <v>Vanuatu</v>
          </cell>
          <cell r="K193">
            <v>5</v>
          </cell>
          <cell r="L193">
            <v>2.0367526055951726</v>
          </cell>
          <cell r="M193">
            <v>2.0101705880350029</v>
          </cell>
          <cell r="N193">
            <v>0.98694882358949909</v>
          </cell>
          <cell r="P193">
            <v>2.9971194116245021</v>
          </cell>
        </row>
        <row r="194">
          <cell r="J194" t="str">
            <v>Venezuela</v>
          </cell>
          <cell r="K194">
            <v>5</v>
          </cell>
          <cell r="L194">
            <v>2.0367526055951726</v>
          </cell>
          <cell r="M194">
            <v>35.652082127413259</v>
          </cell>
          <cell r="N194">
            <v>17.50437536177602</v>
          </cell>
          <cell r="P194">
            <v>53.156457489189279</v>
          </cell>
        </row>
        <row r="195">
          <cell r="J195" t="str">
            <v>Viet Nam</v>
          </cell>
          <cell r="K195">
            <v>5</v>
          </cell>
          <cell r="L195">
            <v>2.0367526055951726</v>
          </cell>
          <cell r="M195">
            <v>3.0342197555245325</v>
          </cell>
          <cell r="N195">
            <v>1.4897340733426401</v>
          </cell>
          <cell r="P195">
            <v>4.5239538288671728</v>
          </cell>
        </row>
        <row r="196">
          <cell r="J196" t="str">
            <v>Yemen</v>
          </cell>
          <cell r="K196">
            <v>5</v>
          </cell>
          <cell r="L196">
            <v>2.0367526055951726</v>
          </cell>
          <cell r="M196">
            <v>17.952466886853482</v>
          </cell>
          <cell r="N196">
            <v>8.8142599339439531</v>
          </cell>
          <cell r="P196">
            <v>26.766726820797437</v>
          </cell>
        </row>
        <row r="197">
          <cell r="J197" t="str">
            <v>Zambia</v>
          </cell>
          <cell r="K197">
            <v>5</v>
          </cell>
          <cell r="L197">
            <v>2.0367526055951726</v>
          </cell>
          <cell r="M197">
            <v>0</v>
          </cell>
          <cell r="N197">
            <v>0</v>
          </cell>
          <cell r="P197">
            <v>0</v>
          </cell>
        </row>
        <row r="198">
          <cell r="J198" t="str">
            <v>Zimbabwe</v>
          </cell>
          <cell r="K198">
            <v>5</v>
          </cell>
          <cell r="L198">
            <v>2.0367526055951726</v>
          </cell>
          <cell r="M198">
            <v>16.435357009091216</v>
          </cell>
          <cell r="N198">
            <v>8.0693928972726336</v>
          </cell>
          <cell r="P198">
            <v>24.504749906363848</v>
          </cell>
        </row>
      </sheetData>
      <sheetData sheetId="25" refreshError="1">
        <row r="8">
          <cell r="B8" t="str">
            <v>Afghanistan</v>
          </cell>
          <cell r="C8">
            <v>0.9</v>
          </cell>
          <cell r="D8">
            <v>0.81818181818181812</v>
          </cell>
        </row>
        <row r="9">
          <cell r="B9" t="str">
            <v>Albania</v>
          </cell>
          <cell r="C9">
            <v>3.5</v>
          </cell>
          <cell r="D9">
            <v>3.1818181818181817</v>
          </cell>
        </row>
        <row r="10">
          <cell r="B10" t="str">
            <v>Algeria</v>
          </cell>
          <cell r="C10">
            <v>20.9</v>
          </cell>
          <cell r="D10">
            <v>18.999999999999996</v>
          </cell>
        </row>
        <row r="11">
          <cell r="B11" t="str">
            <v>Angola</v>
          </cell>
          <cell r="C11">
            <v>0</v>
          </cell>
          <cell r="D11">
            <v>0</v>
          </cell>
        </row>
        <row r="12">
          <cell r="B12" t="str">
            <v>Antigua and Barbuda</v>
          </cell>
          <cell r="C12">
            <v>0</v>
          </cell>
          <cell r="D12">
            <v>0</v>
          </cell>
        </row>
        <row r="13">
          <cell r="B13" t="str">
            <v>Argentina</v>
          </cell>
          <cell r="C13">
            <v>5291</v>
          </cell>
          <cell r="D13">
            <v>4810</v>
          </cell>
        </row>
        <row r="14">
          <cell r="B14" t="str">
            <v>Armenia</v>
          </cell>
          <cell r="C14">
            <v>0</v>
          </cell>
          <cell r="D14">
            <v>0</v>
          </cell>
        </row>
        <row r="15">
          <cell r="B15" t="str">
            <v>Australia</v>
          </cell>
          <cell r="C15">
            <v>5.8</v>
          </cell>
          <cell r="D15">
            <v>5.2727272727272725</v>
          </cell>
        </row>
        <row r="16">
          <cell r="B16" t="str">
            <v>Austria</v>
          </cell>
          <cell r="C16">
            <v>139.5</v>
          </cell>
          <cell r="D16">
            <v>126.81818181818181</v>
          </cell>
        </row>
        <row r="17">
          <cell r="B17" t="str">
            <v>Azerbaijan</v>
          </cell>
          <cell r="C17">
            <v>0</v>
          </cell>
          <cell r="D17">
            <v>0</v>
          </cell>
        </row>
        <row r="18">
          <cell r="B18" t="str">
            <v>Bahamas</v>
          </cell>
          <cell r="C18">
            <v>0.1</v>
          </cell>
          <cell r="D18">
            <v>9.0909090909090912E-2</v>
          </cell>
        </row>
        <row r="19">
          <cell r="B19" t="str">
            <v>Bahrain</v>
          </cell>
          <cell r="C19">
            <v>1.3</v>
          </cell>
          <cell r="D19">
            <v>1.1818181818181817</v>
          </cell>
        </row>
        <row r="20">
          <cell r="B20" t="str">
            <v>Bangladesh</v>
          </cell>
          <cell r="C20">
            <v>2.6</v>
          </cell>
          <cell r="D20">
            <v>2.3636363636363633</v>
          </cell>
        </row>
        <row r="21">
          <cell r="B21" t="str">
            <v>Barbados</v>
          </cell>
          <cell r="C21">
            <v>0</v>
          </cell>
          <cell r="D21">
            <v>0</v>
          </cell>
        </row>
        <row r="22">
          <cell r="B22" t="str">
            <v>Belarus</v>
          </cell>
          <cell r="C22">
            <v>9.9</v>
          </cell>
          <cell r="D22">
            <v>9</v>
          </cell>
        </row>
        <row r="23">
          <cell r="B23" t="str">
            <v>Belgium</v>
          </cell>
          <cell r="C23">
            <v>1589.7234621140203</v>
          </cell>
          <cell r="D23">
            <v>1445.203147376382</v>
          </cell>
        </row>
        <row r="24">
          <cell r="B24" t="str">
            <v>Belize</v>
          </cell>
          <cell r="C24">
            <v>0</v>
          </cell>
          <cell r="D24">
            <v>0</v>
          </cell>
        </row>
        <row r="25">
          <cell r="B25" t="str">
            <v>Benin</v>
          </cell>
          <cell r="C25">
            <v>0</v>
          </cell>
          <cell r="D25">
            <v>0</v>
          </cell>
        </row>
        <row r="26">
          <cell r="B26" t="str">
            <v>Bhutan</v>
          </cell>
          <cell r="C26">
            <v>0</v>
          </cell>
          <cell r="D26">
            <v>0</v>
          </cell>
        </row>
        <row r="27">
          <cell r="B27" t="str">
            <v>Bolivia</v>
          </cell>
          <cell r="C27">
            <v>1.3</v>
          </cell>
          <cell r="D27">
            <v>1.1818181818181817</v>
          </cell>
        </row>
        <row r="28">
          <cell r="B28" t="str">
            <v>Bosnia and Herzegovina</v>
          </cell>
          <cell r="C28">
            <v>12</v>
          </cell>
          <cell r="D28">
            <v>10.909090909090908</v>
          </cell>
        </row>
        <row r="29">
          <cell r="B29" t="str">
            <v>Botswana</v>
          </cell>
          <cell r="C29">
            <v>0</v>
          </cell>
          <cell r="D29">
            <v>0</v>
          </cell>
        </row>
        <row r="30">
          <cell r="B30" t="str">
            <v>Brazil</v>
          </cell>
          <cell r="C30">
            <v>13431</v>
          </cell>
          <cell r="D30">
            <v>12209.999999999998</v>
          </cell>
        </row>
        <row r="31">
          <cell r="B31" t="str">
            <v>Brunei Darussalam</v>
          </cell>
          <cell r="C31">
            <v>0</v>
          </cell>
          <cell r="D31">
            <v>0</v>
          </cell>
        </row>
        <row r="32">
          <cell r="B32" t="str">
            <v>Bulgaria</v>
          </cell>
          <cell r="C32">
            <v>275</v>
          </cell>
          <cell r="D32">
            <v>249.99999999999997</v>
          </cell>
        </row>
        <row r="33">
          <cell r="B33" t="str">
            <v>Burkina Faso</v>
          </cell>
          <cell r="C33">
            <v>0</v>
          </cell>
          <cell r="D33">
            <v>0</v>
          </cell>
        </row>
        <row r="34">
          <cell r="B34" t="str">
            <v>Burundi</v>
          </cell>
          <cell r="C34">
            <v>0</v>
          </cell>
          <cell r="D34">
            <v>0</v>
          </cell>
        </row>
        <row r="35">
          <cell r="B35" t="str">
            <v>Cambodia</v>
          </cell>
          <cell r="C35">
            <v>0</v>
          </cell>
          <cell r="D35">
            <v>0</v>
          </cell>
        </row>
        <row r="36">
          <cell r="B36" t="str">
            <v>Cameroon</v>
          </cell>
          <cell r="C36">
            <v>1.1000000000000001</v>
          </cell>
          <cell r="D36">
            <v>1</v>
          </cell>
        </row>
        <row r="37">
          <cell r="B37" t="str">
            <v>Canada</v>
          </cell>
          <cell r="C37">
            <v>6167.7</v>
          </cell>
          <cell r="D37">
            <v>5606.9999999999991</v>
          </cell>
        </row>
        <row r="38">
          <cell r="B38" t="str">
            <v>Cape Verde</v>
          </cell>
          <cell r="C38">
            <v>0</v>
          </cell>
          <cell r="D38">
            <v>0</v>
          </cell>
        </row>
        <row r="39">
          <cell r="B39" t="str">
            <v>Central African Republic</v>
          </cell>
          <cell r="C39">
            <v>0</v>
          </cell>
          <cell r="D39">
            <v>0</v>
          </cell>
        </row>
        <row r="40">
          <cell r="B40" t="str">
            <v>Chad</v>
          </cell>
          <cell r="C40">
            <v>0.2</v>
          </cell>
          <cell r="D40">
            <v>0.18181818181818182</v>
          </cell>
        </row>
        <row r="41">
          <cell r="B41" t="str">
            <v>Chile</v>
          </cell>
          <cell r="C41">
            <v>20.100000000000001</v>
          </cell>
          <cell r="D41">
            <v>18.272727272727273</v>
          </cell>
        </row>
        <row r="42">
          <cell r="B42" t="str">
            <v>China</v>
          </cell>
          <cell r="C42">
            <v>29940.9</v>
          </cell>
          <cell r="D42">
            <v>27219</v>
          </cell>
        </row>
        <row r="43">
          <cell r="B43" t="str">
            <v>Colombia</v>
          </cell>
          <cell r="C43">
            <v>49</v>
          </cell>
          <cell r="D43">
            <v>44.54545454545454</v>
          </cell>
        </row>
        <row r="44">
          <cell r="B44" t="str">
            <v>Comoros</v>
          </cell>
          <cell r="C44">
            <v>0</v>
          </cell>
          <cell r="D44">
            <v>0</v>
          </cell>
        </row>
        <row r="45">
          <cell r="B45" t="str">
            <v>Congo</v>
          </cell>
          <cell r="C45">
            <v>0.3</v>
          </cell>
          <cell r="D45">
            <v>0.27272727272727271</v>
          </cell>
        </row>
        <row r="46">
          <cell r="B46" t="str">
            <v>Cook Islands</v>
          </cell>
          <cell r="C46">
            <v>0</v>
          </cell>
          <cell r="D46">
            <v>0</v>
          </cell>
        </row>
        <row r="47">
          <cell r="B47" t="str">
            <v>Costa Rica</v>
          </cell>
          <cell r="C47">
            <v>0.8</v>
          </cell>
          <cell r="D47">
            <v>0.72727272727272729</v>
          </cell>
        </row>
        <row r="48">
          <cell r="B48" t="str">
            <v>Côte d'Ivoire</v>
          </cell>
          <cell r="C48">
            <v>0</v>
          </cell>
          <cell r="D48">
            <v>0</v>
          </cell>
        </row>
        <row r="49">
          <cell r="B49" t="str">
            <v>Croatia</v>
          </cell>
          <cell r="C49">
            <v>333.3</v>
          </cell>
          <cell r="D49">
            <v>303</v>
          </cell>
        </row>
        <row r="50">
          <cell r="B50" t="str">
            <v>Cuba</v>
          </cell>
          <cell r="C50">
            <v>86.7</v>
          </cell>
          <cell r="D50">
            <v>78.818181818181813</v>
          </cell>
        </row>
        <row r="51">
          <cell r="B51" t="str">
            <v>Cyprus</v>
          </cell>
          <cell r="C51">
            <v>49.5</v>
          </cell>
          <cell r="D51">
            <v>44.999999999999993</v>
          </cell>
        </row>
        <row r="52">
          <cell r="B52" t="str">
            <v>Czech Republic</v>
          </cell>
          <cell r="C52">
            <v>3077.8</v>
          </cell>
          <cell r="D52">
            <v>2798</v>
          </cell>
        </row>
        <row r="53">
          <cell r="B53" t="str">
            <v>Democratic Republic of Congo (Kinshasa)</v>
          </cell>
          <cell r="C53">
            <v>24.2</v>
          </cell>
          <cell r="D53">
            <v>21.999999999999996</v>
          </cell>
        </row>
        <row r="54">
          <cell r="B54" t="str">
            <v>Denmark</v>
          </cell>
          <cell r="C54">
            <v>1047.1086681577551</v>
          </cell>
          <cell r="D54">
            <v>951.91697105250455</v>
          </cell>
        </row>
        <row r="55">
          <cell r="B55" t="str">
            <v>Djibouti</v>
          </cell>
          <cell r="C55">
            <v>0</v>
          </cell>
          <cell r="D55">
            <v>0</v>
          </cell>
        </row>
        <row r="56">
          <cell r="B56" t="str">
            <v>Dominica</v>
          </cell>
          <cell r="C56">
            <v>0</v>
          </cell>
          <cell r="D56">
            <v>0</v>
          </cell>
        </row>
        <row r="57">
          <cell r="B57" t="str">
            <v>Dominican Republic</v>
          </cell>
          <cell r="C57">
            <v>4.2</v>
          </cell>
          <cell r="D57">
            <v>3.8181818181818179</v>
          </cell>
        </row>
        <row r="58">
          <cell r="B58" t="str">
            <v>Ecuador</v>
          </cell>
          <cell r="C58">
            <v>112.2</v>
          </cell>
          <cell r="D58">
            <v>102</v>
          </cell>
        </row>
        <row r="59">
          <cell r="B59" t="str">
            <v>Egypt</v>
          </cell>
          <cell r="C59">
            <v>220</v>
          </cell>
          <cell r="D59">
            <v>199.99999999999997</v>
          </cell>
        </row>
        <row r="60">
          <cell r="B60" t="str">
            <v>El Salvador</v>
          </cell>
          <cell r="C60">
            <v>67.900000000000006</v>
          </cell>
          <cell r="D60">
            <v>61.727272727272727</v>
          </cell>
        </row>
        <row r="61">
          <cell r="B61" t="str">
            <v>Equatorial Guinea</v>
          </cell>
          <cell r="C61">
            <v>1.1000000000000001</v>
          </cell>
          <cell r="D61">
            <v>1</v>
          </cell>
        </row>
        <row r="62">
          <cell r="B62" t="str">
            <v>Eritrea</v>
          </cell>
          <cell r="C62">
            <v>2.2000000000000002</v>
          </cell>
        </row>
        <row r="63">
          <cell r="B63" t="str">
            <v>Estonia</v>
          </cell>
          <cell r="C63">
            <v>0.3</v>
          </cell>
          <cell r="D63">
            <v>0.27272727272727271</v>
          </cell>
        </row>
        <row r="64">
          <cell r="B64" t="str">
            <v>Ethiopia</v>
          </cell>
          <cell r="C64">
            <v>1.7</v>
          </cell>
          <cell r="D64">
            <v>1.5454545454545452</v>
          </cell>
        </row>
        <row r="65">
          <cell r="B65" t="str">
            <v>European Community</v>
          </cell>
          <cell r="C65">
            <v>50406.400000000001</v>
          </cell>
          <cell r="D65">
            <v>45824</v>
          </cell>
        </row>
        <row r="66">
          <cell r="B66" t="str">
            <v>Fiji</v>
          </cell>
          <cell r="C66">
            <v>0.2</v>
          </cell>
          <cell r="D66">
            <v>0.18181818181818182</v>
          </cell>
        </row>
        <row r="67">
          <cell r="B67" t="str">
            <v>Finland</v>
          </cell>
          <cell r="C67">
            <v>88</v>
          </cell>
          <cell r="D67">
            <v>80</v>
          </cell>
        </row>
        <row r="68">
          <cell r="B68" t="str">
            <v>France</v>
          </cell>
          <cell r="C68">
            <v>9695.6909520974477</v>
          </cell>
          <cell r="D68">
            <v>8814.2645019067695</v>
          </cell>
        </row>
        <row r="69">
          <cell r="B69" t="str">
            <v>Gabon</v>
          </cell>
          <cell r="C69">
            <v>0</v>
          </cell>
          <cell r="D69">
            <v>0</v>
          </cell>
        </row>
        <row r="70">
          <cell r="B70" t="str">
            <v>Gambia</v>
          </cell>
          <cell r="C70">
            <v>0</v>
          </cell>
          <cell r="D70">
            <v>0</v>
          </cell>
        </row>
        <row r="71">
          <cell r="B71" t="str">
            <v>Georgia</v>
          </cell>
          <cell r="C71">
            <v>0</v>
          </cell>
          <cell r="D71">
            <v>0</v>
          </cell>
        </row>
        <row r="72">
          <cell r="B72" t="str">
            <v>Germany</v>
          </cell>
          <cell r="C72">
            <v>13302.57882761839</v>
          </cell>
          <cell r="D72">
            <v>12093.253479653082</v>
          </cell>
        </row>
        <row r="73">
          <cell r="B73" t="str">
            <v>Ghana</v>
          </cell>
          <cell r="C73">
            <v>2.2000000000000002</v>
          </cell>
          <cell r="D73">
            <v>2</v>
          </cell>
        </row>
        <row r="74">
          <cell r="B74" t="str">
            <v>Greece</v>
          </cell>
          <cell r="C74">
            <v>672.38813780230748</v>
          </cell>
          <cell r="D74">
            <v>611.26194345664317</v>
          </cell>
        </row>
        <row r="75">
          <cell r="B75" t="str">
            <v>Grenada</v>
          </cell>
          <cell r="C75">
            <v>0</v>
          </cell>
          <cell r="D75">
            <v>0</v>
          </cell>
        </row>
        <row r="76">
          <cell r="B76" t="str">
            <v>Guatemala</v>
          </cell>
          <cell r="C76">
            <v>9.1999999999999993</v>
          </cell>
          <cell r="D76">
            <v>8.3636363636363615</v>
          </cell>
        </row>
        <row r="77">
          <cell r="B77" t="str">
            <v>Guinea</v>
          </cell>
          <cell r="C77">
            <v>0</v>
          </cell>
          <cell r="D77">
            <v>0</v>
          </cell>
        </row>
        <row r="78">
          <cell r="B78" t="str">
            <v>Guinea-Bissau</v>
          </cell>
          <cell r="C78">
            <v>0</v>
          </cell>
          <cell r="D78">
            <v>0</v>
          </cell>
        </row>
        <row r="79">
          <cell r="B79" t="str">
            <v>Guyana</v>
          </cell>
          <cell r="C79">
            <v>0.8</v>
          </cell>
          <cell r="D79">
            <v>0.72727272727272729</v>
          </cell>
        </row>
        <row r="80">
          <cell r="B80" t="str">
            <v>Haiti</v>
          </cell>
          <cell r="C80">
            <v>0</v>
          </cell>
          <cell r="D80">
            <v>0</v>
          </cell>
        </row>
        <row r="81">
          <cell r="B81" t="str">
            <v>Honduras</v>
          </cell>
          <cell r="C81">
            <v>0.3</v>
          </cell>
          <cell r="D81">
            <v>0.27272727272727271</v>
          </cell>
        </row>
        <row r="82">
          <cell r="B82" t="str">
            <v>Hungary</v>
          </cell>
          <cell r="C82">
            <v>825</v>
          </cell>
          <cell r="D82">
            <v>749.99999999999989</v>
          </cell>
        </row>
        <row r="83">
          <cell r="B83" t="str">
            <v>Iceland</v>
          </cell>
          <cell r="C83">
            <v>0.1</v>
          </cell>
          <cell r="D83">
            <v>9.0909090909090912E-2</v>
          </cell>
        </row>
        <row r="84">
          <cell r="B84" t="str">
            <v>India</v>
          </cell>
          <cell r="C84">
            <v>4757.5</v>
          </cell>
          <cell r="D84">
            <v>4325</v>
          </cell>
        </row>
        <row r="85">
          <cell r="B85" t="str">
            <v>Indonesia</v>
          </cell>
          <cell r="C85">
            <v>126.5</v>
          </cell>
          <cell r="D85">
            <v>114.99999999999999</v>
          </cell>
        </row>
        <row r="86">
          <cell r="B86" t="str">
            <v>Iran (Islamic Republic of)</v>
          </cell>
          <cell r="C86">
            <v>49.5</v>
          </cell>
          <cell r="D86">
            <v>44.999999999999993</v>
          </cell>
        </row>
        <row r="87">
          <cell r="B87" t="str">
            <v>Ireland</v>
          </cell>
          <cell r="C87">
            <v>369.04294656218326</v>
          </cell>
          <cell r="D87">
            <v>335.49358778380292</v>
          </cell>
        </row>
        <row r="88">
          <cell r="B88" t="str">
            <v>Israel</v>
          </cell>
          <cell r="C88">
            <v>473</v>
          </cell>
          <cell r="D88">
            <v>429.99999999999994</v>
          </cell>
        </row>
        <row r="89">
          <cell r="B89" t="str">
            <v>Italy</v>
          </cell>
          <cell r="C89">
            <v>8872.4413020741158</v>
          </cell>
          <cell r="D89">
            <v>8065.8557291582865</v>
          </cell>
        </row>
        <row r="90">
          <cell r="B90" t="str">
            <v>Jamaica</v>
          </cell>
          <cell r="C90">
            <v>8.5</v>
          </cell>
          <cell r="D90">
            <v>7.7272727272727266</v>
          </cell>
        </row>
        <row r="91">
          <cell r="B91" t="str">
            <v>Japan</v>
          </cell>
          <cell r="C91">
            <v>74879.199999999997</v>
          </cell>
          <cell r="D91">
            <v>68071.999999999985</v>
          </cell>
        </row>
        <row r="92">
          <cell r="B92" t="str">
            <v>Jordan</v>
          </cell>
          <cell r="C92">
            <v>13.2</v>
          </cell>
          <cell r="D92">
            <v>11.999999999999998</v>
          </cell>
        </row>
        <row r="93">
          <cell r="B93" t="str">
            <v>Kazakhstan</v>
          </cell>
          <cell r="C93">
            <v>54.6</v>
          </cell>
          <cell r="D93">
            <v>49.636363636363633</v>
          </cell>
        </row>
        <row r="94">
          <cell r="B94" t="str">
            <v>Kenya</v>
          </cell>
          <cell r="C94">
            <v>5.5</v>
          </cell>
          <cell r="D94">
            <v>5</v>
          </cell>
        </row>
        <row r="95">
          <cell r="B95" t="str">
            <v>Kiribati</v>
          </cell>
          <cell r="C95">
            <v>0</v>
          </cell>
          <cell r="D95">
            <v>0</v>
          </cell>
        </row>
        <row r="96">
          <cell r="B96" t="str">
            <v>Kuwait</v>
          </cell>
          <cell r="C96">
            <v>23.1</v>
          </cell>
          <cell r="D96">
            <v>21</v>
          </cell>
        </row>
        <row r="97">
          <cell r="B97" t="str">
            <v>Kyrgyzstan</v>
          </cell>
          <cell r="C97">
            <v>0</v>
          </cell>
          <cell r="D97">
            <v>0</v>
          </cell>
        </row>
        <row r="98">
          <cell r="B98" t="str">
            <v>Laos</v>
          </cell>
          <cell r="C98">
            <v>0</v>
          </cell>
          <cell r="D98">
            <v>0</v>
          </cell>
        </row>
        <row r="99">
          <cell r="B99" t="str">
            <v>Latvia</v>
          </cell>
          <cell r="C99">
            <v>19.8</v>
          </cell>
          <cell r="D99">
            <v>18</v>
          </cell>
        </row>
        <row r="100">
          <cell r="B100" t="str">
            <v>Lebanon</v>
          </cell>
          <cell r="C100">
            <v>0.1</v>
          </cell>
          <cell r="D100">
            <v>9.0909090909090912E-2</v>
          </cell>
        </row>
        <row r="101">
          <cell r="B101" t="str">
            <v>Lesotho</v>
          </cell>
          <cell r="C101">
            <v>0</v>
          </cell>
          <cell r="D101">
            <v>0</v>
          </cell>
        </row>
        <row r="102">
          <cell r="B102" t="str">
            <v>Liberia</v>
          </cell>
          <cell r="C102">
            <v>0.3</v>
          </cell>
          <cell r="D102">
            <v>0.27272727272727271</v>
          </cell>
        </row>
        <row r="103">
          <cell r="B103" t="str">
            <v>Libyan Arab Jamahiriya</v>
          </cell>
          <cell r="C103">
            <v>0</v>
          </cell>
          <cell r="D103">
            <v>0</v>
          </cell>
        </row>
        <row r="104">
          <cell r="B104" t="str">
            <v>Liechtenstein</v>
          </cell>
          <cell r="C104">
            <v>0.2</v>
          </cell>
          <cell r="D104">
            <v>0.18181818181818182</v>
          </cell>
        </row>
        <row r="105">
          <cell r="B105" t="str">
            <v>Lithuania</v>
          </cell>
          <cell r="C105">
            <v>75.599999999999994</v>
          </cell>
          <cell r="D105">
            <v>68.72727272727272</v>
          </cell>
        </row>
        <row r="106">
          <cell r="B106" t="str">
            <v>Luxembourg</v>
          </cell>
          <cell r="C106">
            <v>83.541590100889835</v>
          </cell>
          <cell r="D106">
            <v>75.946900091718021</v>
          </cell>
        </row>
        <row r="107">
          <cell r="B107" t="str">
            <v>Macedonia</v>
          </cell>
          <cell r="C107">
            <v>0.1</v>
          </cell>
          <cell r="D107">
            <v>9.0909090909090912E-2</v>
          </cell>
        </row>
        <row r="108">
          <cell r="B108" t="str">
            <v>Madagascar</v>
          </cell>
          <cell r="C108">
            <v>0</v>
          </cell>
          <cell r="D108">
            <v>0</v>
          </cell>
        </row>
        <row r="109">
          <cell r="B109" t="str">
            <v>Malawi</v>
          </cell>
          <cell r="C109">
            <v>3.3</v>
          </cell>
          <cell r="D109">
            <v>2.9999999999999996</v>
          </cell>
        </row>
        <row r="110">
          <cell r="B110" t="str">
            <v>Malaysia</v>
          </cell>
          <cell r="C110">
            <v>20.9</v>
          </cell>
          <cell r="D110">
            <v>18.999999999999996</v>
          </cell>
        </row>
        <row r="111">
          <cell r="B111" t="str">
            <v>Maldives</v>
          </cell>
          <cell r="C111">
            <v>0</v>
          </cell>
          <cell r="D111">
            <v>0</v>
          </cell>
        </row>
        <row r="112">
          <cell r="B112" t="str">
            <v>Mali</v>
          </cell>
          <cell r="C112">
            <v>0</v>
          </cell>
          <cell r="D112">
            <v>0</v>
          </cell>
        </row>
        <row r="113">
          <cell r="B113" t="str">
            <v>Malta</v>
          </cell>
          <cell r="C113">
            <v>0</v>
          </cell>
          <cell r="D113">
            <v>0</v>
          </cell>
        </row>
        <row r="114">
          <cell r="B114" t="str">
            <v>Marshall Islands</v>
          </cell>
          <cell r="C114">
            <v>0.2</v>
          </cell>
          <cell r="D114">
            <v>0.18181818181818182</v>
          </cell>
        </row>
        <row r="115">
          <cell r="B115" t="str">
            <v>Mauritania</v>
          </cell>
          <cell r="C115">
            <v>0</v>
          </cell>
          <cell r="D115">
            <v>0</v>
          </cell>
        </row>
        <row r="116">
          <cell r="B116" t="str">
            <v>Mauritius</v>
          </cell>
          <cell r="C116">
            <v>0.1</v>
          </cell>
          <cell r="D116">
            <v>9.0909090909090912E-2</v>
          </cell>
        </row>
        <row r="117">
          <cell r="B117" t="str">
            <v>Mexico</v>
          </cell>
          <cell r="C117">
            <v>18409.599999999999</v>
          </cell>
          <cell r="D117">
            <v>16735.999999999996</v>
          </cell>
        </row>
        <row r="118">
          <cell r="B118" t="str">
            <v>Micronesia (Federated States of)</v>
          </cell>
          <cell r="C118">
            <v>0</v>
          </cell>
          <cell r="D118">
            <v>0</v>
          </cell>
        </row>
        <row r="119">
          <cell r="B119" t="str">
            <v>Moldova</v>
          </cell>
          <cell r="C119">
            <v>0</v>
          </cell>
          <cell r="D119">
            <v>0</v>
          </cell>
        </row>
        <row r="120">
          <cell r="B120" t="str">
            <v>Monaco</v>
          </cell>
          <cell r="C120">
            <v>0</v>
          </cell>
          <cell r="D120">
            <v>0</v>
          </cell>
        </row>
        <row r="121">
          <cell r="B121" t="str">
            <v>Mongolia</v>
          </cell>
          <cell r="C121">
            <v>0</v>
          </cell>
          <cell r="D121">
            <v>0</v>
          </cell>
        </row>
        <row r="122">
          <cell r="B122" t="str">
            <v>Montenegro</v>
          </cell>
          <cell r="C122">
            <v>1.1000000000000001</v>
          </cell>
          <cell r="D122">
            <v>1</v>
          </cell>
        </row>
        <row r="123">
          <cell r="B123" t="str">
            <v>Morocco</v>
          </cell>
          <cell r="C123">
            <v>5.5</v>
          </cell>
          <cell r="D123">
            <v>5</v>
          </cell>
        </row>
        <row r="124">
          <cell r="B124" t="str">
            <v>Mozambique</v>
          </cell>
          <cell r="C124">
            <v>0.1</v>
          </cell>
          <cell r="D124">
            <v>9.0909090909090912E-2</v>
          </cell>
        </row>
        <row r="125">
          <cell r="B125" t="str">
            <v>Myanmar</v>
          </cell>
          <cell r="C125">
            <v>0.7</v>
          </cell>
          <cell r="D125">
            <v>0.63636363636363624</v>
          </cell>
        </row>
        <row r="126">
          <cell r="B126" t="str">
            <v>Namibia</v>
          </cell>
          <cell r="C126">
            <v>0</v>
          </cell>
          <cell r="D126">
            <v>0</v>
          </cell>
        </row>
        <row r="127">
          <cell r="B127" t="str">
            <v>Nauru</v>
          </cell>
          <cell r="C127">
            <v>0</v>
          </cell>
          <cell r="D127">
            <v>0</v>
          </cell>
        </row>
        <row r="128">
          <cell r="B128" t="str">
            <v>Nepal</v>
          </cell>
          <cell r="C128">
            <v>0.9</v>
          </cell>
          <cell r="D128">
            <v>0.81818181818181812</v>
          </cell>
        </row>
        <row r="129">
          <cell r="B129" t="str">
            <v>Netherlands</v>
          </cell>
          <cell r="C129">
            <v>2301.0436030701403</v>
          </cell>
          <cell r="D129">
            <v>2091.8578209728548</v>
          </cell>
        </row>
        <row r="130">
          <cell r="B130" t="str">
            <v>New Zealand</v>
          </cell>
          <cell r="C130">
            <v>3.3</v>
          </cell>
          <cell r="D130">
            <v>2.9999999999999996</v>
          </cell>
        </row>
        <row r="131">
          <cell r="B131" t="str">
            <v>Nicaragua</v>
          </cell>
          <cell r="C131">
            <v>0</v>
          </cell>
          <cell r="D131">
            <v>0</v>
          </cell>
        </row>
        <row r="132">
          <cell r="B132" t="str">
            <v>Niger</v>
          </cell>
          <cell r="C132">
            <v>0</v>
          </cell>
          <cell r="D132">
            <v>0</v>
          </cell>
        </row>
        <row r="133">
          <cell r="B133" t="str">
            <v>Nigeria</v>
          </cell>
          <cell r="C133">
            <v>100.3</v>
          </cell>
          <cell r="D133">
            <v>91.181818181818173</v>
          </cell>
        </row>
        <row r="134">
          <cell r="B134" t="str">
            <v>Niue</v>
          </cell>
          <cell r="C134">
            <v>0</v>
          </cell>
          <cell r="D134">
            <v>0</v>
          </cell>
        </row>
        <row r="135">
          <cell r="B135" t="str">
            <v>North Korea</v>
          </cell>
          <cell r="C135">
            <v>440</v>
          </cell>
          <cell r="D135">
            <v>399.99999999999994</v>
          </cell>
        </row>
        <row r="136">
          <cell r="B136" t="str">
            <v>Norway</v>
          </cell>
          <cell r="C136">
            <v>3.3</v>
          </cell>
          <cell r="D136">
            <v>2.9999999999999996</v>
          </cell>
        </row>
        <row r="137">
          <cell r="B137" t="str">
            <v>Oman</v>
          </cell>
          <cell r="C137">
            <v>0.1</v>
          </cell>
          <cell r="D137">
            <v>9.0909090909090912E-2</v>
          </cell>
        </row>
        <row r="138">
          <cell r="B138" t="str">
            <v>Pakistan</v>
          </cell>
          <cell r="C138">
            <v>110</v>
          </cell>
          <cell r="D138">
            <v>99.999999999999986</v>
          </cell>
        </row>
        <row r="139">
          <cell r="B139" t="str">
            <v>Palau</v>
          </cell>
          <cell r="C139">
            <v>0</v>
          </cell>
          <cell r="D139">
            <v>0</v>
          </cell>
        </row>
        <row r="140">
          <cell r="B140" t="str">
            <v>Panama</v>
          </cell>
          <cell r="C140">
            <v>0</v>
          </cell>
          <cell r="D140">
            <v>0</v>
          </cell>
        </row>
        <row r="141">
          <cell r="B141" t="str">
            <v>Papua New Guinea</v>
          </cell>
          <cell r="C141">
            <v>0</v>
          </cell>
          <cell r="D141">
            <v>0</v>
          </cell>
        </row>
        <row r="142">
          <cell r="B142" t="str">
            <v>Paraguay</v>
          </cell>
          <cell r="C142">
            <v>0.8</v>
          </cell>
          <cell r="D142">
            <v>0.72727272727272729</v>
          </cell>
        </row>
        <row r="143">
          <cell r="B143" t="str">
            <v>Peru</v>
          </cell>
          <cell r="C143">
            <v>52.8</v>
          </cell>
          <cell r="D143">
            <v>47.999999999999993</v>
          </cell>
        </row>
        <row r="144">
          <cell r="B144" t="str">
            <v>Philippines</v>
          </cell>
          <cell r="C144">
            <v>220</v>
          </cell>
          <cell r="D144">
            <v>199.99999999999997</v>
          </cell>
        </row>
        <row r="145">
          <cell r="B145" t="str">
            <v>Poland</v>
          </cell>
          <cell r="C145">
            <v>962.5</v>
          </cell>
          <cell r="D145">
            <v>874.99999999999989</v>
          </cell>
        </row>
        <row r="146">
          <cell r="B146" t="str">
            <v>Portugal</v>
          </cell>
          <cell r="C146">
            <v>547.48129435049157</v>
          </cell>
          <cell r="D146">
            <v>497.71026759135594</v>
          </cell>
        </row>
        <row r="147">
          <cell r="B147" t="str">
            <v>Qatar</v>
          </cell>
          <cell r="C147">
            <v>0.2</v>
          </cell>
          <cell r="D147">
            <v>0.18181818181818182</v>
          </cell>
        </row>
        <row r="148">
          <cell r="B148" t="str">
            <v>Romania</v>
          </cell>
          <cell r="C148">
            <v>2264.5</v>
          </cell>
          <cell r="D148">
            <v>2058.6363636363635</v>
          </cell>
        </row>
        <row r="149">
          <cell r="B149" t="str">
            <v>Russian Federation</v>
          </cell>
          <cell r="C149">
            <v>103290</v>
          </cell>
          <cell r="D149">
            <v>93899.999999999985</v>
          </cell>
        </row>
        <row r="150">
          <cell r="B150" t="str">
            <v>Rwanda</v>
          </cell>
          <cell r="C150">
            <v>0</v>
          </cell>
          <cell r="D150">
            <v>0</v>
          </cell>
        </row>
        <row r="151">
          <cell r="B151" t="str">
            <v>Saint Kitts and Nevis</v>
          </cell>
          <cell r="C151">
            <v>0</v>
          </cell>
          <cell r="D151">
            <v>0</v>
          </cell>
        </row>
        <row r="152">
          <cell r="B152" t="str">
            <v>Saint Lucia</v>
          </cell>
          <cell r="C152">
            <v>0.1</v>
          </cell>
          <cell r="D152">
            <v>9.0909090909090912E-2</v>
          </cell>
        </row>
        <row r="153">
          <cell r="B153" t="str">
            <v>Saint Vincent and the Grenadines</v>
          </cell>
          <cell r="C153">
            <v>0.1</v>
          </cell>
          <cell r="D153">
            <v>9.0909090909090912E-2</v>
          </cell>
        </row>
        <row r="154">
          <cell r="B154" t="str">
            <v>Samoa</v>
          </cell>
          <cell r="C154">
            <v>0</v>
          </cell>
          <cell r="D154">
            <v>0</v>
          </cell>
        </row>
        <row r="155">
          <cell r="B155" t="str">
            <v>Sao Tome and Principe</v>
          </cell>
          <cell r="C155">
            <v>0</v>
          </cell>
          <cell r="D155">
            <v>0</v>
          </cell>
        </row>
        <row r="156">
          <cell r="B156" t="str">
            <v>Saudi Arabia</v>
          </cell>
          <cell r="C156">
            <v>542.70000000000005</v>
          </cell>
          <cell r="D156">
            <v>493.36363636363637</v>
          </cell>
        </row>
        <row r="157">
          <cell r="B157" t="str">
            <v>Senegal</v>
          </cell>
          <cell r="C157">
            <v>607.29999999999995</v>
          </cell>
          <cell r="D157">
            <v>552.09090909090901</v>
          </cell>
        </row>
        <row r="158">
          <cell r="B158" t="str">
            <v>Serbia</v>
          </cell>
          <cell r="C158">
            <v>37.5</v>
          </cell>
          <cell r="D158">
            <v>34.090909090909086</v>
          </cell>
        </row>
        <row r="159">
          <cell r="B159" t="str">
            <v>Seychelles</v>
          </cell>
          <cell r="C159">
            <v>0</v>
          </cell>
          <cell r="D159">
            <v>0</v>
          </cell>
        </row>
        <row r="160">
          <cell r="B160" t="str">
            <v>Sierra Leone</v>
          </cell>
          <cell r="C160">
            <v>0.5</v>
          </cell>
          <cell r="D160">
            <v>0.45454545454545453</v>
          </cell>
        </row>
        <row r="161">
          <cell r="B161" t="str">
            <v>Singapore</v>
          </cell>
          <cell r="C161">
            <v>25.3</v>
          </cell>
          <cell r="D161">
            <v>23</v>
          </cell>
        </row>
        <row r="162">
          <cell r="B162" t="str">
            <v>Slovak Republic</v>
          </cell>
          <cell r="C162">
            <v>100.1</v>
          </cell>
          <cell r="D162">
            <v>90.999999999999986</v>
          </cell>
        </row>
        <row r="163">
          <cell r="B163" t="str">
            <v>Slovenia</v>
          </cell>
          <cell r="C163">
            <v>32</v>
          </cell>
          <cell r="D163">
            <v>29.09090909090909</v>
          </cell>
        </row>
        <row r="164">
          <cell r="B164" t="str">
            <v>Solomon Islands</v>
          </cell>
          <cell r="C164">
            <v>0</v>
          </cell>
          <cell r="D164">
            <v>0</v>
          </cell>
        </row>
        <row r="165">
          <cell r="B165" t="str">
            <v>Somalia</v>
          </cell>
          <cell r="C165">
            <v>0</v>
          </cell>
          <cell r="D165">
            <v>0</v>
          </cell>
        </row>
        <row r="166">
          <cell r="B166" t="str">
            <v>South Africa</v>
          </cell>
          <cell r="C166">
            <v>8919.5</v>
          </cell>
          <cell r="D166">
            <v>8108.6363636363631</v>
          </cell>
        </row>
        <row r="167">
          <cell r="B167" t="str">
            <v>South Korea</v>
          </cell>
          <cell r="C167">
            <v>10624.9</v>
          </cell>
          <cell r="D167">
            <v>9658.9999999999982</v>
          </cell>
        </row>
        <row r="168">
          <cell r="B168" t="str">
            <v>Spain</v>
          </cell>
          <cell r="C168">
            <v>4013.2406584388627</v>
          </cell>
          <cell r="D168">
            <v>3648.4005985807839</v>
          </cell>
        </row>
        <row r="169">
          <cell r="B169" t="str">
            <v>Sri Lanka</v>
          </cell>
          <cell r="C169">
            <v>4.3</v>
          </cell>
          <cell r="D169">
            <v>3.9090909090909087</v>
          </cell>
        </row>
        <row r="170">
          <cell r="B170" t="str">
            <v>Sudan</v>
          </cell>
          <cell r="C170">
            <v>4.4000000000000004</v>
          </cell>
          <cell r="D170">
            <v>4</v>
          </cell>
        </row>
        <row r="171">
          <cell r="B171" t="str">
            <v>Suriname</v>
          </cell>
          <cell r="C171">
            <v>0</v>
          </cell>
          <cell r="D171">
            <v>0</v>
          </cell>
        </row>
        <row r="172">
          <cell r="B172" t="str">
            <v>Swaziland</v>
          </cell>
          <cell r="C172">
            <v>0</v>
          </cell>
          <cell r="D172">
            <v>0</v>
          </cell>
        </row>
        <row r="173">
          <cell r="B173" t="str">
            <v>Sweden</v>
          </cell>
          <cell r="C173">
            <v>176</v>
          </cell>
          <cell r="D173">
            <v>160</v>
          </cell>
        </row>
        <row r="174">
          <cell r="B174" t="str">
            <v>Switzerland</v>
          </cell>
          <cell r="C174">
            <v>4.7</v>
          </cell>
          <cell r="D174">
            <v>4.2727272727272725</v>
          </cell>
        </row>
        <row r="175">
          <cell r="B175" t="str">
            <v>Syrian Arab Republic</v>
          </cell>
          <cell r="C175">
            <v>39.299999999999997</v>
          </cell>
          <cell r="D175">
            <v>35.72727272727272</v>
          </cell>
        </row>
        <row r="176">
          <cell r="B176" t="str">
            <v>Tajikistan</v>
          </cell>
          <cell r="C176">
            <v>0.3</v>
          </cell>
          <cell r="D176">
            <v>0.27272727272727271</v>
          </cell>
        </row>
        <row r="177">
          <cell r="B177" t="str">
            <v>Thailand</v>
          </cell>
          <cell r="C177">
            <v>68.2</v>
          </cell>
          <cell r="D177">
            <v>62</v>
          </cell>
        </row>
        <row r="178">
          <cell r="B178" t="str">
            <v>Togo</v>
          </cell>
          <cell r="C178">
            <v>0</v>
          </cell>
          <cell r="D178">
            <v>0</v>
          </cell>
        </row>
        <row r="179">
          <cell r="B179" t="str">
            <v>Tonga</v>
          </cell>
          <cell r="C179">
            <v>0</v>
          </cell>
          <cell r="D179">
            <v>0</v>
          </cell>
        </row>
        <row r="180">
          <cell r="B180" t="str">
            <v>Trinidad and Tobago</v>
          </cell>
          <cell r="C180">
            <v>0.1</v>
          </cell>
          <cell r="D180">
            <v>9.0909090909090912E-2</v>
          </cell>
        </row>
        <row r="181">
          <cell r="B181" t="str">
            <v>Tunisia</v>
          </cell>
          <cell r="C181">
            <v>11.6</v>
          </cell>
          <cell r="D181">
            <v>10.545454545454545</v>
          </cell>
        </row>
        <row r="182">
          <cell r="B182" t="str">
            <v>Turkey</v>
          </cell>
          <cell r="C182">
            <v>242</v>
          </cell>
          <cell r="D182">
            <v>219.99999999999997</v>
          </cell>
        </row>
        <row r="183">
          <cell r="B183" t="str">
            <v>Turkmenistan</v>
          </cell>
          <cell r="C183">
            <v>6.3</v>
          </cell>
          <cell r="D183">
            <v>5.7272727272727266</v>
          </cell>
        </row>
        <row r="184">
          <cell r="B184" t="str">
            <v>Tuvalu</v>
          </cell>
          <cell r="C184">
            <v>0</v>
          </cell>
        </row>
        <row r="185">
          <cell r="B185" t="str">
            <v>Uganda</v>
          </cell>
          <cell r="C185">
            <v>0.2</v>
          </cell>
        </row>
        <row r="186">
          <cell r="B186" t="str">
            <v>Ukraine</v>
          </cell>
          <cell r="C186">
            <v>14.3</v>
          </cell>
        </row>
        <row r="187">
          <cell r="B187" t="str">
            <v>United Arab Emirates</v>
          </cell>
          <cell r="C187">
            <v>0</v>
          </cell>
        </row>
        <row r="188">
          <cell r="B188" t="str">
            <v>United Kingdom</v>
          </cell>
          <cell r="C188">
            <v>7912.1185576134003</v>
          </cell>
        </row>
        <row r="189">
          <cell r="B189" t="str">
            <v>United Republic of Tanzania</v>
          </cell>
          <cell r="C189">
            <v>1</v>
          </cell>
        </row>
        <row r="190">
          <cell r="B190" t="str">
            <v>United States</v>
          </cell>
          <cell r="C190">
            <v>5129.8940000000002</v>
          </cell>
          <cell r="D190">
            <v>4663.54</v>
          </cell>
        </row>
        <row r="191">
          <cell r="B191" t="str">
            <v>Uruguay</v>
          </cell>
          <cell r="C191">
            <v>27.5</v>
          </cell>
          <cell r="D191">
            <v>24.999999999999996</v>
          </cell>
        </row>
        <row r="192">
          <cell r="B192" t="str">
            <v>Uzbekistan</v>
          </cell>
          <cell r="C192">
            <v>75.8</v>
          </cell>
          <cell r="D192">
            <v>68.909090909090907</v>
          </cell>
        </row>
        <row r="193">
          <cell r="B193" t="str">
            <v>Vanuatu</v>
          </cell>
          <cell r="C193">
            <v>0</v>
          </cell>
          <cell r="D193">
            <v>0</v>
          </cell>
        </row>
        <row r="194">
          <cell r="B194" t="str">
            <v>Venezuela</v>
          </cell>
          <cell r="C194">
            <v>62</v>
          </cell>
          <cell r="D194">
            <v>56.36363636363636</v>
          </cell>
        </row>
        <row r="195">
          <cell r="B195" t="str">
            <v>Viet Nam</v>
          </cell>
          <cell r="C195">
            <v>0.2</v>
          </cell>
          <cell r="D195">
            <v>0.18181818181818182</v>
          </cell>
        </row>
        <row r="196">
          <cell r="B196" t="str">
            <v>Yemen</v>
          </cell>
          <cell r="C196">
            <v>0</v>
          </cell>
          <cell r="D196">
            <v>0</v>
          </cell>
        </row>
        <row r="197">
          <cell r="B197" t="str">
            <v>Zambia</v>
          </cell>
          <cell r="C197">
            <v>1.5</v>
          </cell>
          <cell r="D197">
            <v>1.3636363636363635</v>
          </cell>
        </row>
        <row r="198">
          <cell r="B198" t="str">
            <v>Zimbabwe</v>
          </cell>
          <cell r="C198">
            <v>33.6</v>
          </cell>
          <cell r="D198">
            <v>30.545454545454543</v>
          </cell>
        </row>
      </sheetData>
      <sheetData sheetId="26" refreshError="1">
        <row r="8">
          <cell r="B8" t="str">
            <v>Afghanistan</v>
          </cell>
          <cell r="C8">
            <v>0</v>
          </cell>
          <cell r="D8">
            <v>0</v>
          </cell>
        </row>
        <row r="9">
          <cell r="B9" t="str">
            <v>Albania</v>
          </cell>
          <cell r="C9">
            <v>0.2</v>
          </cell>
          <cell r="D9">
            <v>2</v>
          </cell>
        </row>
        <row r="10">
          <cell r="B10" t="str">
            <v>Algeria</v>
          </cell>
          <cell r="C10">
            <v>15.4</v>
          </cell>
          <cell r="D10">
            <v>154</v>
          </cell>
        </row>
        <row r="11">
          <cell r="B11" t="str">
            <v>Angola</v>
          </cell>
          <cell r="C11">
            <v>0</v>
          </cell>
          <cell r="D11">
            <v>0</v>
          </cell>
        </row>
        <row r="12">
          <cell r="B12" t="str">
            <v>Antigua and Barbuda</v>
          </cell>
          <cell r="C12">
            <v>0</v>
          </cell>
          <cell r="D12">
            <v>0</v>
          </cell>
        </row>
        <row r="13">
          <cell r="B13" t="str">
            <v>Argentina</v>
          </cell>
          <cell r="C13">
            <v>106.3</v>
          </cell>
          <cell r="D13">
            <v>1063</v>
          </cell>
        </row>
        <row r="14">
          <cell r="B14" t="str">
            <v>Armenia</v>
          </cell>
          <cell r="C14">
            <v>0</v>
          </cell>
          <cell r="D14">
            <v>0</v>
          </cell>
        </row>
        <row r="15">
          <cell r="B15" t="str">
            <v>Australia</v>
          </cell>
          <cell r="C15">
            <v>853.7</v>
          </cell>
          <cell r="D15">
            <v>8537</v>
          </cell>
        </row>
        <row r="16">
          <cell r="B16" t="str">
            <v>Austria</v>
          </cell>
          <cell r="C16">
            <v>197.7</v>
          </cell>
          <cell r="D16">
            <v>1976.9999999999998</v>
          </cell>
        </row>
        <row r="17">
          <cell r="B17" t="str">
            <v>Azerbaijan</v>
          </cell>
          <cell r="C17">
            <v>0.1</v>
          </cell>
          <cell r="D17">
            <v>1</v>
          </cell>
        </row>
        <row r="18">
          <cell r="B18" t="str">
            <v>Bahamas</v>
          </cell>
          <cell r="C18">
            <v>0.5</v>
          </cell>
          <cell r="D18">
            <v>5</v>
          </cell>
        </row>
        <row r="19">
          <cell r="B19" t="str">
            <v>Bahrain</v>
          </cell>
          <cell r="C19">
            <v>15.8</v>
          </cell>
          <cell r="D19">
            <v>158</v>
          </cell>
        </row>
        <row r="20">
          <cell r="B20" t="str">
            <v>Bangladesh</v>
          </cell>
          <cell r="C20">
            <v>0.1</v>
          </cell>
          <cell r="D20">
            <v>1</v>
          </cell>
        </row>
        <row r="21">
          <cell r="B21" t="str">
            <v>Barbados</v>
          </cell>
          <cell r="C21">
            <v>0.3</v>
          </cell>
          <cell r="D21">
            <v>2.9999999999999996</v>
          </cell>
        </row>
        <row r="22">
          <cell r="B22" t="str">
            <v>Belarus</v>
          </cell>
          <cell r="C22">
            <v>11</v>
          </cell>
          <cell r="D22">
            <v>110</v>
          </cell>
        </row>
        <row r="23">
          <cell r="B23" t="str">
            <v>Belgium</v>
          </cell>
          <cell r="C23">
            <v>428.86176323877265</v>
          </cell>
          <cell r="D23">
            <v>4288.6176323877262</v>
          </cell>
        </row>
        <row r="24">
          <cell r="B24" t="str">
            <v>Belize</v>
          </cell>
          <cell r="C24">
            <v>0</v>
          </cell>
          <cell r="D24">
            <v>0</v>
          </cell>
        </row>
        <row r="25">
          <cell r="B25" t="str">
            <v>Benin</v>
          </cell>
          <cell r="C25">
            <v>0.1</v>
          </cell>
          <cell r="D25">
            <v>1</v>
          </cell>
        </row>
        <row r="26">
          <cell r="B26" t="str">
            <v>Bhutan</v>
          </cell>
          <cell r="C26">
            <v>0</v>
          </cell>
          <cell r="D26">
            <v>0</v>
          </cell>
        </row>
        <row r="27">
          <cell r="B27" t="str">
            <v>Bolivia</v>
          </cell>
          <cell r="C27">
            <v>0.1</v>
          </cell>
          <cell r="D27">
            <v>1</v>
          </cell>
        </row>
        <row r="28">
          <cell r="B28" t="str">
            <v>Bosnia and Herzegovina</v>
          </cell>
          <cell r="C28">
            <v>4</v>
          </cell>
          <cell r="D28">
            <v>40</v>
          </cell>
        </row>
        <row r="29">
          <cell r="B29" t="str">
            <v>Botswana</v>
          </cell>
          <cell r="C29">
            <v>0</v>
          </cell>
          <cell r="D29">
            <v>0</v>
          </cell>
        </row>
        <row r="30">
          <cell r="B30" t="str">
            <v>Brazil</v>
          </cell>
          <cell r="C30">
            <v>1144.5999999999999</v>
          </cell>
          <cell r="D30">
            <v>11445.999999999998</v>
          </cell>
        </row>
        <row r="31">
          <cell r="B31" t="str">
            <v>Brunei Darussalam</v>
          </cell>
          <cell r="C31">
            <v>0.3</v>
          </cell>
          <cell r="D31">
            <v>2.9999999999999996</v>
          </cell>
        </row>
        <row r="32">
          <cell r="B32" t="str">
            <v>Bulgaria</v>
          </cell>
          <cell r="C32">
            <v>15</v>
          </cell>
          <cell r="D32">
            <v>150</v>
          </cell>
        </row>
        <row r="33">
          <cell r="B33" t="str">
            <v>Burkina Faso</v>
          </cell>
          <cell r="C33">
            <v>0</v>
          </cell>
          <cell r="D33">
            <v>0</v>
          </cell>
        </row>
        <row r="34">
          <cell r="B34" t="str">
            <v>Burundi</v>
          </cell>
          <cell r="C34">
            <v>0.1</v>
          </cell>
          <cell r="D34">
            <v>1</v>
          </cell>
        </row>
        <row r="35">
          <cell r="B35" t="str">
            <v>Cambodia</v>
          </cell>
          <cell r="C35">
            <v>0.5</v>
          </cell>
          <cell r="D35">
            <v>5</v>
          </cell>
        </row>
        <row r="36">
          <cell r="B36" t="str">
            <v>Cameroon</v>
          </cell>
          <cell r="C36">
            <v>22.5</v>
          </cell>
          <cell r="D36">
            <v>225</v>
          </cell>
        </row>
        <row r="37">
          <cell r="B37" t="str">
            <v>Canada</v>
          </cell>
          <cell r="C37">
            <v>1292.2</v>
          </cell>
          <cell r="D37">
            <v>12922</v>
          </cell>
        </row>
        <row r="38">
          <cell r="B38" t="str">
            <v>Cape Verde</v>
          </cell>
          <cell r="C38">
            <v>0</v>
          </cell>
          <cell r="D38">
            <v>0</v>
          </cell>
        </row>
        <row r="39">
          <cell r="B39" t="str">
            <v>Central African Republic</v>
          </cell>
          <cell r="C39">
            <v>0</v>
          </cell>
          <cell r="D39">
            <v>0</v>
          </cell>
        </row>
        <row r="40">
          <cell r="B40" t="str">
            <v>Chad</v>
          </cell>
          <cell r="C40">
            <v>0</v>
          </cell>
          <cell r="D40">
            <v>0</v>
          </cell>
        </row>
        <row r="41">
          <cell r="B41" t="str">
            <v>Chile</v>
          </cell>
          <cell r="C41">
            <v>21.7</v>
          </cell>
          <cell r="D41">
            <v>216.99999999999997</v>
          </cell>
        </row>
        <row r="42">
          <cell r="B42" t="str">
            <v>China</v>
          </cell>
          <cell r="C42">
            <v>816.6</v>
          </cell>
          <cell r="D42">
            <v>8166</v>
          </cell>
        </row>
        <row r="43">
          <cell r="B43" t="str">
            <v>Colombia</v>
          </cell>
          <cell r="C43">
            <v>30</v>
          </cell>
          <cell r="D43">
            <v>300</v>
          </cell>
        </row>
        <row r="44">
          <cell r="B44" t="str">
            <v>Comoros</v>
          </cell>
          <cell r="C44">
            <v>0</v>
          </cell>
          <cell r="D44">
            <v>0</v>
          </cell>
        </row>
        <row r="45">
          <cell r="B45" t="str">
            <v>Congo</v>
          </cell>
          <cell r="C45">
            <v>1.7</v>
          </cell>
          <cell r="D45">
            <v>17</v>
          </cell>
        </row>
        <row r="46">
          <cell r="B46" t="str">
            <v>Cook Islands</v>
          </cell>
          <cell r="C46">
            <v>0</v>
          </cell>
          <cell r="D46">
            <v>0</v>
          </cell>
        </row>
        <row r="47">
          <cell r="B47" t="str">
            <v>Costa Rica</v>
          </cell>
          <cell r="C47">
            <v>4.5</v>
          </cell>
          <cell r="D47">
            <v>45</v>
          </cell>
        </row>
        <row r="48">
          <cell r="B48" t="str">
            <v>Côte d'Ivoire</v>
          </cell>
          <cell r="C48">
            <v>0</v>
          </cell>
          <cell r="D48">
            <v>0</v>
          </cell>
        </row>
        <row r="49">
          <cell r="B49" t="str">
            <v>Croatia</v>
          </cell>
          <cell r="C49">
            <v>84.9</v>
          </cell>
          <cell r="D49">
            <v>849</v>
          </cell>
        </row>
        <row r="50">
          <cell r="B50" t="str">
            <v>Cuba</v>
          </cell>
          <cell r="C50">
            <v>0.1</v>
          </cell>
          <cell r="D50">
            <v>1</v>
          </cell>
        </row>
        <row r="51">
          <cell r="B51" t="str">
            <v>Cyprus</v>
          </cell>
          <cell r="C51">
            <v>1.3</v>
          </cell>
          <cell r="D51">
            <v>13</v>
          </cell>
        </row>
        <row r="52">
          <cell r="B52" t="str">
            <v>Czech Republic</v>
          </cell>
          <cell r="C52">
            <v>14.8</v>
          </cell>
          <cell r="D52">
            <v>148</v>
          </cell>
        </row>
        <row r="53">
          <cell r="B53" t="str">
            <v>Democratic Republic of Congo (Kinshasa)</v>
          </cell>
          <cell r="C53">
            <v>11</v>
          </cell>
          <cell r="D53">
            <v>110</v>
          </cell>
        </row>
        <row r="54">
          <cell r="B54" t="str">
            <v>Denmark</v>
          </cell>
          <cell r="C54">
            <v>282.47986548023238</v>
          </cell>
          <cell r="D54">
            <v>2824.7986548023237</v>
          </cell>
        </row>
        <row r="55">
          <cell r="B55" t="str">
            <v>Djibouti</v>
          </cell>
          <cell r="C55">
            <v>0</v>
          </cell>
          <cell r="D55">
            <v>0</v>
          </cell>
        </row>
        <row r="56">
          <cell r="B56" t="str">
            <v>Dominica</v>
          </cell>
          <cell r="C56">
            <v>0</v>
          </cell>
          <cell r="D56">
            <v>0</v>
          </cell>
        </row>
        <row r="57">
          <cell r="B57" t="str">
            <v>Dominican Republic</v>
          </cell>
          <cell r="C57">
            <v>1.1000000000000001</v>
          </cell>
          <cell r="D57">
            <v>11</v>
          </cell>
        </row>
        <row r="58">
          <cell r="B58" t="str">
            <v>Ecuador</v>
          </cell>
          <cell r="C58">
            <v>0.5</v>
          </cell>
          <cell r="D58">
            <v>5</v>
          </cell>
        </row>
        <row r="59">
          <cell r="B59" t="str">
            <v>Egypt</v>
          </cell>
          <cell r="C59">
            <v>50</v>
          </cell>
          <cell r="D59">
            <v>500</v>
          </cell>
        </row>
        <row r="60">
          <cell r="B60" t="str">
            <v>El Salvador</v>
          </cell>
          <cell r="C60">
            <v>8.1999999999999993</v>
          </cell>
          <cell r="D60">
            <v>81.999999999999986</v>
          </cell>
        </row>
        <row r="61">
          <cell r="B61" t="str">
            <v>Equatorial Guinea</v>
          </cell>
          <cell r="C61">
            <v>0</v>
          </cell>
          <cell r="D61">
            <v>0</v>
          </cell>
        </row>
        <row r="62">
          <cell r="B62" t="str">
            <v>Eritrea</v>
          </cell>
          <cell r="C62">
            <v>0</v>
          </cell>
        </row>
        <row r="63">
          <cell r="B63" t="str">
            <v>Estonia</v>
          </cell>
          <cell r="C63">
            <v>0.1</v>
          </cell>
          <cell r="D63">
            <v>1</v>
          </cell>
        </row>
        <row r="64">
          <cell r="B64" t="str">
            <v>Ethiopia</v>
          </cell>
          <cell r="C64">
            <v>0.7</v>
          </cell>
          <cell r="D64">
            <v>6.9999999999999991</v>
          </cell>
        </row>
        <row r="65">
          <cell r="B65" t="str">
            <v>European Community</v>
          </cell>
          <cell r="C65">
            <v>13598.2</v>
          </cell>
          <cell r="D65">
            <v>135982</v>
          </cell>
        </row>
        <row r="66">
          <cell r="B66" t="str">
            <v>Fiji</v>
          </cell>
          <cell r="C66">
            <v>0.1</v>
          </cell>
          <cell r="D66">
            <v>1</v>
          </cell>
        </row>
        <row r="67">
          <cell r="B67" t="str">
            <v>Finland</v>
          </cell>
          <cell r="C67">
            <v>89</v>
          </cell>
          <cell r="D67">
            <v>890</v>
          </cell>
        </row>
        <row r="68">
          <cell r="B68" t="str">
            <v>France</v>
          </cell>
          <cell r="C68">
            <v>2615.6191417123919</v>
          </cell>
          <cell r="D68">
            <v>26156.191417123919</v>
          </cell>
        </row>
        <row r="69">
          <cell r="B69" t="str">
            <v>Gabon</v>
          </cell>
          <cell r="C69">
            <v>0</v>
          </cell>
          <cell r="D69">
            <v>0</v>
          </cell>
        </row>
        <row r="70">
          <cell r="B70" t="str">
            <v>Gambia</v>
          </cell>
          <cell r="C70">
            <v>0</v>
          </cell>
          <cell r="D70">
            <v>0</v>
          </cell>
        </row>
        <row r="71">
          <cell r="B71" t="str">
            <v>Georgia</v>
          </cell>
          <cell r="C71">
            <v>0</v>
          </cell>
          <cell r="D71">
            <v>0</v>
          </cell>
        </row>
        <row r="72">
          <cell r="B72" t="str">
            <v>Germany</v>
          </cell>
          <cell r="C72">
            <v>3588.6539688158723</v>
          </cell>
          <cell r="D72">
            <v>35886.539688158722</v>
          </cell>
        </row>
        <row r="73">
          <cell r="B73" t="str">
            <v>Ghana</v>
          </cell>
          <cell r="C73">
            <v>6</v>
          </cell>
          <cell r="D73">
            <v>60</v>
          </cell>
        </row>
        <row r="74">
          <cell r="B74" t="str">
            <v>Greece</v>
          </cell>
          <cell r="C74">
            <v>181.39102128823598</v>
          </cell>
          <cell r="D74">
            <v>1813.9102128823597</v>
          </cell>
        </row>
        <row r="75">
          <cell r="B75" t="str">
            <v>Grenada</v>
          </cell>
          <cell r="C75">
            <v>0</v>
          </cell>
          <cell r="D75">
            <v>0</v>
          </cell>
        </row>
        <row r="76">
          <cell r="B76" t="str">
            <v>Guatemala</v>
          </cell>
          <cell r="C76">
            <v>0</v>
          </cell>
          <cell r="D76">
            <v>0</v>
          </cell>
        </row>
        <row r="77">
          <cell r="B77" t="str">
            <v>Guinea</v>
          </cell>
          <cell r="C77">
            <v>0</v>
          </cell>
          <cell r="D77">
            <v>0</v>
          </cell>
        </row>
        <row r="78">
          <cell r="B78" t="str">
            <v>Guinea-Bissau</v>
          </cell>
          <cell r="C78">
            <v>0</v>
          </cell>
          <cell r="D78">
            <v>0</v>
          </cell>
        </row>
        <row r="79">
          <cell r="B79" t="str">
            <v>Guyana</v>
          </cell>
          <cell r="C79">
            <v>0</v>
          </cell>
          <cell r="D79">
            <v>0</v>
          </cell>
        </row>
        <row r="80">
          <cell r="B80" t="str">
            <v>Haiti</v>
          </cell>
          <cell r="C80">
            <v>0.2</v>
          </cell>
          <cell r="D80">
            <v>2</v>
          </cell>
        </row>
        <row r="81">
          <cell r="B81" t="str">
            <v>Honduras</v>
          </cell>
          <cell r="C81">
            <v>0</v>
          </cell>
          <cell r="D81">
            <v>0</v>
          </cell>
        </row>
        <row r="82">
          <cell r="B82" t="str">
            <v>Hungary</v>
          </cell>
          <cell r="C82">
            <v>78.2</v>
          </cell>
          <cell r="D82">
            <v>782</v>
          </cell>
        </row>
        <row r="83">
          <cell r="B83" t="str">
            <v>Iceland</v>
          </cell>
          <cell r="C83">
            <v>0.6</v>
          </cell>
          <cell r="D83">
            <v>5.9999999999999991</v>
          </cell>
        </row>
        <row r="84">
          <cell r="B84" t="str">
            <v>India</v>
          </cell>
          <cell r="C84">
            <v>46.7</v>
          </cell>
          <cell r="D84">
            <v>467</v>
          </cell>
        </row>
        <row r="85">
          <cell r="B85" t="str">
            <v>Indonesia</v>
          </cell>
          <cell r="C85">
            <v>219.8</v>
          </cell>
          <cell r="D85">
            <v>2198</v>
          </cell>
        </row>
        <row r="86">
          <cell r="B86" t="str">
            <v>Iran (Islamic Republic of)</v>
          </cell>
          <cell r="C86">
            <v>9.8000000000000007</v>
          </cell>
          <cell r="D86">
            <v>98</v>
          </cell>
        </row>
        <row r="87">
          <cell r="B87" t="str">
            <v>Ireland</v>
          </cell>
          <cell r="C87">
            <v>99.557195037572214</v>
          </cell>
          <cell r="D87">
            <v>995.57195037572205</v>
          </cell>
        </row>
        <row r="88">
          <cell r="B88" t="str">
            <v>Israel</v>
          </cell>
          <cell r="C88">
            <v>370</v>
          </cell>
          <cell r="D88">
            <v>3700</v>
          </cell>
        </row>
        <row r="89">
          <cell r="B89" t="str">
            <v>Italy</v>
          </cell>
          <cell r="C89">
            <v>2393.5300143208851</v>
          </cell>
          <cell r="D89">
            <v>23935.300143208849</v>
          </cell>
        </row>
        <row r="90">
          <cell r="B90" t="str">
            <v>Jamaica</v>
          </cell>
          <cell r="C90">
            <v>2</v>
          </cell>
          <cell r="D90">
            <v>20</v>
          </cell>
        </row>
        <row r="91">
          <cell r="B91" t="str">
            <v>Japan</v>
          </cell>
          <cell r="C91">
            <v>17278.599999999999</v>
          </cell>
          <cell r="D91">
            <v>172785.99999999997</v>
          </cell>
        </row>
        <row r="92">
          <cell r="B92" t="str">
            <v>Jordan</v>
          </cell>
          <cell r="C92">
            <v>2</v>
          </cell>
          <cell r="D92">
            <v>20</v>
          </cell>
        </row>
        <row r="93">
          <cell r="B93" t="str">
            <v>Kazakhstan</v>
          </cell>
          <cell r="C93">
            <v>0.3</v>
          </cell>
          <cell r="D93">
            <v>2.9999999999999996</v>
          </cell>
        </row>
        <row r="94">
          <cell r="B94" t="str">
            <v>Kenya</v>
          </cell>
          <cell r="C94">
            <v>12</v>
          </cell>
          <cell r="D94">
            <v>120</v>
          </cell>
        </row>
        <row r="95">
          <cell r="B95" t="str">
            <v>Kiribati</v>
          </cell>
          <cell r="C95">
            <v>0</v>
          </cell>
          <cell r="D95">
            <v>0</v>
          </cell>
        </row>
        <row r="96">
          <cell r="B96" t="str">
            <v>Kuwait</v>
          </cell>
          <cell r="C96">
            <v>19.899999999999999</v>
          </cell>
          <cell r="D96">
            <v>198.99999999999997</v>
          </cell>
        </row>
        <row r="97">
          <cell r="B97" t="str">
            <v>Kyrgyzstan</v>
          </cell>
          <cell r="C97">
            <v>0</v>
          </cell>
          <cell r="D97">
            <v>0</v>
          </cell>
        </row>
        <row r="98">
          <cell r="B98" t="str">
            <v>Laos</v>
          </cell>
          <cell r="C98">
            <v>0</v>
          </cell>
          <cell r="D98">
            <v>0</v>
          </cell>
        </row>
        <row r="99">
          <cell r="B99" t="str">
            <v>Latvia</v>
          </cell>
          <cell r="C99">
            <v>0</v>
          </cell>
          <cell r="D99">
            <v>0</v>
          </cell>
        </row>
        <row r="100">
          <cell r="B100" t="str">
            <v>Lebanon</v>
          </cell>
          <cell r="C100">
            <v>0</v>
          </cell>
          <cell r="D100">
            <v>0</v>
          </cell>
        </row>
        <row r="101">
          <cell r="B101" t="str">
            <v>Lesotho</v>
          </cell>
          <cell r="C101">
            <v>0</v>
          </cell>
          <cell r="D101">
            <v>0</v>
          </cell>
        </row>
        <row r="102">
          <cell r="B102" t="str">
            <v>Liberia</v>
          </cell>
          <cell r="C102">
            <v>0</v>
          </cell>
          <cell r="D102">
            <v>0</v>
          </cell>
        </row>
        <row r="103">
          <cell r="B103" t="str">
            <v>Libyan Arab Jamahiriya</v>
          </cell>
          <cell r="C103">
            <v>0</v>
          </cell>
          <cell r="D103">
            <v>0</v>
          </cell>
        </row>
        <row r="104">
          <cell r="B104" t="str">
            <v>Liechtenstein</v>
          </cell>
          <cell r="C104">
            <v>4.7</v>
          </cell>
          <cell r="D104">
            <v>47</v>
          </cell>
        </row>
        <row r="105">
          <cell r="B105" t="str">
            <v>Lithuania</v>
          </cell>
          <cell r="C105">
            <v>18</v>
          </cell>
          <cell r="D105">
            <v>180</v>
          </cell>
        </row>
        <row r="106">
          <cell r="B106" t="str">
            <v>Luxembourg</v>
          </cell>
          <cell r="C106">
            <v>22.537123272241622</v>
          </cell>
          <cell r="D106">
            <v>225.37123272241621</v>
          </cell>
        </row>
        <row r="107">
          <cell r="B107" t="str">
            <v>Macedonia</v>
          </cell>
          <cell r="C107">
            <v>0</v>
          </cell>
          <cell r="D107">
            <v>0</v>
          </cell>
        </row>
        <row r="108">
          <cell r="B108" t="str">
            <v>Madagascar</v>
          </cell>
          <cell r="C108">
            <v>0</v>
          </cell>
          <cell r="D108">
            <v>0</v>
          </cell>
        </row>
        <row r="109">
          <cell r="B109" t="str">
            <v>Malawi</v>
          </cell>
          <cell r="C109">
            <v>0</v>
          </cell>
          <cell r="D109">
            <v>0</v>
          </cell>
        </row>
        <row r="110">
          <cell r="B110" t="str">
            <v>Malaysia</v>
          </cell>
          <cell r="C110">
            <v>5.4</v>
          </cell>
          <cell r="D110">
            <v>54</v>
          </cell>
        </row>
        <row r="111">
          <cell r="B111" t="str">
            <v>Maldives</v>
          </cell>
          <cell r="C111">
            <v>0</v>
          </cell>
          <cell r="D111">
            <v>0</v>
          </cell>
        </row>
        <row r="112">
          <cell r="B112" t="str">
            <v>Mali</v>
          </cell>
          <cell r="C112">
            <v>0</v>
          </cell>
          <cell r="D112">
            <v>0</v>
          </cell>
        </row>
        <row r="113">
          <cell r="B113" t="str">
            <v>Malta</v>
          </cell>
          <cell r="C113">
            <v>3</v>
          </cell>
          <cell r="D113">
            <v>30</v>
          </cell>
        </row>
        <row r="114">
          <cell r="B114" t="str">
            <v>Marshall Islands</v>
          </cell>
          <cell r="C114">
            <v>0</v>
          </cell>
          <cell r="D114">
            <v>0</v>
          </cell>
        </row>
        <row r="115">
          <cell r="B115" t="str">
            <v>Mauritania</v>
          </cell>
          <cell r="C115">
            <v>0</v>
          </cell>
          <cell r="D115">
            <v>0</v>
          </cell>
        </row>
        <row r="116">
          <cell r="B116" t="str">
            <v>Mauritius</v>
          </cell>
          <cell r="C116">
            <v>0.1</v>
          </cell>
          <cell r="D116">
            <v>1</v>
          </cell>
        </row>
        <row r="117">
          <cell r="B117" t="str">
            <v>Mexico</v>
          </cell>
          <cell r="C117">
            <v>1.4</v>
          </cell>
          <cell r="D117">
            <v>13.999999999999998</v>
          </cell>
        </row>
        <row r="118">
          <cell r="B118" t="str">
            <v>Micronesia (Federated States of)</v>
          </cell>
          <cell r="C118">
            <v>0</v>
          </cell>
          <cell r="D118">
            <v>0</v>
          </cell>
        </row>
        <row r="119">
          <cell r="B119" t="str">
            <v>Moldova</v>
          </cell>
          <cell r="C119">
            <v>0</v>
          </cell>
          <cell r="D119">
            <v>0</v>
          </cell>
        </row>
        <row r="120">
          <cell r="B120" t="str">
            <v>Monaco</v>
          </cell>
          <cell r="C120">
            <v>0</v>
          </cell>
          <cell r="D120">
            <v>0</v>
          </cell>
        </row>
        <row r="121">
          <cell r="B121" t="str">
            <v>Mongolia</v>
          </cell>
          <cell r="C121">
            <v>0</v>
          </cell>
          <cell r="D121">
            <v>0</v>
          </cell>
        </row>
        <row r="122">
          <cell r="B122" t="str">
            <v>Montenegro</v>
          </cell>
          <cell r="C122">
            <v>0</v>
          </cell>
          <cell r="D122">
            <v>0</v>
          </cell>
        </row>
        <row r="123">
          <cell r="B123" t="str">
            <v>Morocco</v>
          </cell>
          <cell r="C123">
            <v>3</v>
          </cell>
          <cell r="D123">
            <v>30</v>
          </cell>
        </row>
        <row r="124">
          <cell r="B124" t="str">
            <v>Mozambique</v>
          </cell>
          <cell r="C124">
            <v>0</v>
          </cell>
          <cell r="D124">
            <v>0</v>
          </cell>
        </row>
        <row r="125">
          <cell r="B125" t="str">
            <v>Myanmar</v>
          </cell>
          <cell r="C125">
            <v>0</v>
          </cell>
          <cell r="D125">
            <v>0</v>
          </cell>
        </row>
        <row r="126">
          <cell r="B126" t="str">
            <v>Namibia</v>
          </cell>
          <cell r="C126">
            <v>0</v>
          </cell>
          <cell r="D126">
            <v>0</v>
          </cell>
        </row>
        <row r="127">
          <cell r="B127" t="str">
            <v>Nauru</v>
          </cell>
          <cell r="C127">
            <v>0</v>
          </cell>
          <cell r="D127">
            <v>0</v>
          </cell>
        </row>
        <row r="128">
          <cell r="B128" t="str">
            <v>Nepal</v>
          </cell>
          <cell r="C128">
            <v>0</v>
          </cell>
          <cell r="D128">
            <v>0</v>
          </cell>
        </row>
        <row r="129">
          <cell r="B129" t="str">
            <v>Netherlands</v>
          </cell>
          <cell r="C129">
            <v>620.75552158591734</v>
          </cell>
          <cell r="D129">
            <v>6207.5552158591727</v>
          </cell>
        </row>
        <row r="130">
          <cell r="B130" t="str">
            <v>New Zealand</v>
          </cell>
          <cell r="C130">
            <v>98.2</v>
          </cell>
          <cell r="D130">
            <v>982</v>
          </cell>
        </row>
        <row r="131">
          <cell r="B131" t="str">
            <v>Nicaragua</v>
          </cell>
          <cell r="C131">
            <v>0</v>
          </cell>
          <cell r="D131">
            <v>0</v>
          </cell>
        </row>
        <row r="132">
          <cell r="B132" t="str">
            <v>Niger</v>
          </cell>
          <cell r="C132">
            <v>0</v>
          </cell>
          <cell r="D132">
            <v>0</v>
          </cell>
        </row>
        <row r="133">
          <cell r="B133" t="str">
            <v>Nigeria</v>
          </cell>
          <cell r="C133">
            <v>24.1</v>
          </cell>
          <cell r="D133">
            <v>241</v>
          </cell>
        </row>
        <row r="134">
          <cell r="B134" t="str">
            <v>Niue</v>
          </cell>
          <cell r="C134">
            <v>0</v>
          </cell>
          <cell r="D134">
            <v>0</v>
          </cell>
        </row>
        <row r="135">
          <cell r="B135" t="str">
            <v>North Korea</v>
          </cell>
          <cell r="C135">
            <v>15</v>
          </cell>
          <cell r="D135">
            <v>150</v>
          </cell>
        </row>
        <row r="136">
          <cell r="B136" t="str">
            <v>Norway</v>
          </cell>
          <cell r="C136">
            <v>88.4</v>
          </cell>
          <cell r="D136">
            <v>884</v>
          </cell>
        </row>
        <row r="137">
          <cell r="B137" t="str">
            <v>Oman</v>
          </cell>
          <cell r="C137">
            <v>0</v>
          </cell>
          <cell r="D137">
            <v>0</v>
          </cell>
        </row>
        <row r="138">
          <cell r="B138" t="str">
            <v>Pakistan</v>
          </cell>
          <cell r="C138">
            <v>4.2</v>
          </cell>
          <cell r="D138">
            <v>42</v>
          </cell>
        </row>
        <row r="139">
          <cell r="B139" t="str">
            <v>Palau</v>
          </cell>
          <cell r="C139">
            <v>0</v>
          </cell>
          <cell r="D139">
            <v>0</v>
          </cell>
        </row>
        <row r="140">
          <cell r="B140" t="str">
            <v>Panama</v>
          </cell>
          <cell r="C140">
            <v>0</v>
          </cell>
          <cell r="D140">
            <v>0</v>
          </cell>
        </row>
        <row r="141">
          <cell r="B141" t="str">
            <v>Papua New Guinea</v>
          </cell>
          <cell r="C141">
            <v>0.2</v>
          </cell>
          <cell r="D141">
            <v>2</v>
          </cell>
        </row>
        <row r="142">
          <cell r="B142" t="str">
            <v>Paraguay</v>
          </cell>
          <cell r="C142">
            <v>0.3</v>
          </cell>
          <cell r="D142">
            <v>2.9999999999999996</v>
          </cell>
        </row>
        <row r="143">
          <cell r="B143" t="str">
            <v>Peru</v>
          </cell>
          <cell r="C143">
            <v>3.9</v>
          </cell>
          <cell r="D143">
            <v>39</v>
          </cell>
        </row>
        <row r="144">
          <cell r="B144" t="str">
            <v>Philippines</v>
          </cell>
          <cell r="C144">
            <v>90</v>
          </cell>
          <cell r="D144">
            <v>900</v>
          </cell>
        </row>
        <row r="145">
          <cell r="B145" t="str">
            <v>Poland</v>
          </cell>
          <cell r="C145">
            <v>30</v>
          </cell>
          <cell r="D145">
            <v>300</v>
          </cell>
        </row>
        <row r="146">
          <cell r="B146" t="str">
            <v>Portugal</v>
          </cell>
          <cell r="C146">
            <v>147.69473989090383</v>
          </cell>
          <cell r="D146">
            <v>1476.9473989090382</v>
          </cell>
        </row>
        <row r="147">
          <cell r="B147" t="str">
            <v>Qatar</v>
          </cell>
          <cell r="C147">
            <v>0.6</v>
          </cell>
          <cell r="D147">
            <v>5.9999999999999991</v>
          </cell>
        </row>
        <row r="148">
          <cell r="B148" t="str">
            <v>Romania</v>
          </cell>
          <cell r="C148">
            <v>27.2</v>
          </cell>
          <cell r="D148">
            <v>272</v>
          </cell>
        </row>
        <row r="149">
          <cell r="B149" t="str">
            <v>Russian Federation</v>
          </cell>
          <cell r="C149">
            <v>330</v>
          </cell>
          <cell r="D149">
            <v>3300</v>
          </cell>
        </row>
        <row r="150">
          <cell r="B150" t="str">
            <v>Rwanda</v>
          </cell>
          <cell r="C150">
            <v>0</v>
          </cell>
          <cell r="D150">
            <v>0</v>
          </cell>
        </row>
        <row r="151">
          <cell r="B151" t="str">
            <v>Saint Kitts and Nevis</v>
          </cell>
          <cell r="C151">
            <v>0.4</v>
          </cell>
          <cell r="D151">
            <v>4</v>
          </cell>
        </row>
        <row r="152">
          <cell r="B152" t="str">
            <v>Saint Lucia</v>
          </cell>
          <cell r="C152">
            <v>0</v>
          </cell>
          <cell r="D152">
            <v>0</v>
          </cell>
        </row>
        <row r="153">
          <cell r="B153" t="str">
            <v>Saint Vincent and the Grenadines</v>
          </cell>
          <cell r="C153">
            <v>0</v>
          </cell>
          <cell r="D153">
            <v>0</v>
          </cell>
        </row>
        <row r="154">
          <cell r="B154" t="str">
            <v>Samoa</v>
          </cell>
          <cell r="C154">
            <v>0</v>
          </cell>
          <cell r="D154">
            <v>0</v>
          </cell>
        </row>
        <row r="155">
          <cell r="B155" t="str">
            <v>Sao Tome and Principe</v>
          </cell>
          <cell r="C155">
            <v>0</v>
          </cell>
          <cell r="D155">
            <v>0</v>
          </cell>
        </row>
        <row r="156">
          <cell r="B156" t="str">
            <v>Saudi Arabia</v>
          </cell>
          <cell r="C156">
            <v>20.3</v>
          </cell>
          <cell r="D156">
            <v>203</v>
          </cell>
        </row>
        <row r="157">
          <cell r="B157" t="str">
            <v>Senegal</v>
          </cell>
          <cell r="C157">
            <v>0</v>
          </cell>
          <cell r="D157">
            <v>0</v>
          </cell>
        </row>
        <row r="158">
          <cell r="B158" t="str">
            <v>Serbia</v>
          </cell>
          <cell r="C158">
            <v>1.2</v>
          </cell>
          <cell r="D158">
            <v>11.999999999999998</v>
          </cell>
        </row>
        <row r="159">
          <cell r="B159" t="str">
            <v>Seychelles</v>
          </cell>
          <cell r="C159">
            <v>0</v>
          </cell>
          <cell r="D159">
            <v>0</v>
          </cell>
        </row>
        <row r="160">
          <cell r="B160" t="str">
            <v>Sierra Leone</v>
          </cell>
          <cell r="C160">
            <v>0</v>
          </cell>
          <cell r="D160">
            <v>0</v>
          </cell>
        </row>
        <row r="161">
          <cell r="B161" t="str">
            <v>Singapore</v>
          </cell>
          <cell r="C161">
            <v>318.7</v>
          </cell>
          <cell r="D161">
            <v>3186.9999999999995</v>
          </cell>
        </row>
        <row r="162">
          <cell r="B162" t="str">
            <v>Slovak Republic</v>
          </cell>
          <cell r="C162">
            <v>20</v>
          </cell>
          <cell r="D162">
            <v>200</v>
          </cell>
        </row>
        <row r="163">
          <cell r="B163" t="str">
            <v>Slovenia</v>
          </cell>
          <cell r="C163">
            <v>101.1</v>
          </cell>
          <cell r="D163">
            <v>1010.9999999999999</v>
          </cell>
        </row>
        <row r="164">
          <cell r="B164" t="str">
            <v>Solomon Islands</v>
          </cell>
          <cell r="C164">
            <v>0</v>
          </cell>
          <cell r="D164">
            <v>0</v>
          </cell>
        </row>
        <row r="165">
          <cell r="B165" t="str">
            <v>Somalia</v>
          </cell>
          <cell r="C165">
            <v>0</v>
          </cell>
          <cell r="D165">
            <v>0</v>
          </cell>
        </row>
        <row r="166">
          <cell r="B166" t="str">
            <v>South Africa</v>
          </cell>
          <cell r="C166">
            <v>450</v>
          </cell>
          <cell r="D166">
            <v>4500</v>
          </cell>
        </row>
        <row r="167">
          <cell r="B167" t="str">
            <v>South Korea</v>
          </cell>
          <cell r="C167">
            <v>1056.5999999999999</v>
          </cell>
          <cell r="D167">
            <v>10565.999999999998</v>
          </cell>
        </row>
        <row r="168">
          <cell r="B168" t="str">
            <v>Spain</v>
          </cell>
          <cell r="C168">
            <v>1082.6571451558402</v>
          </cell>
          <cell r="D168">
            <v>10826.571451558402</v>
          </cell>
        </row>
        <row r="169">
          <cell r="B169" t="str">
            <v>Sri Lanka</v>
          </cell>
          <cell r="C169">
            <v>0.2</v>
          </cell>
          <cell r="D169">
            <v>2</v>
          </cell>
        </row>
        <row r="170">
          <cell r="B170" t="str">
            <v>Sudan</v>
          </cell>
          <cell r="C170">
            <v>0.1</v>
          </cell>
          <cell r="D170">
            <v>1</v>
          </cell>
        </row>
        <row r="171">
          <cell r="B171" t="str">
            <v>Suriname</v>
          </cell>
          <cell r="C171">
            <v>0</v>
          </cell>
          <cell r="D171">
            <v>0</v>
          </cell>
        </row>
        <row r="172">
          <cell r="B172" t="str">
            <v>Swaziland</v>
          </cell>
          <cell r="C172">
            <v>0</v>
          </cell>
          <cell r="D172">
            <v>0</v>
          </cell>
        </row>
        <row r="173">
          <cell r="B173" t="str">
            <v>Sweden</v>
          </cell>
          <cell r="C173">
            <v>134</v>
          </cell>
          <cell r="D173">
            <v>1340</v>
          </cell>
        </row>
        <row r="174">
          <cell r="B174" t="str">
            <v>Switzerland</v>
          </cell>
          <cell r="C174">
            <v>348.3</v>
          </cell>
          <cell r="D174">
            <v>3483</v>
          </cell>
        </row>
        <row r="175">
          <cell r="B175" t="str">
            <v>Syrian Arab Republic</v>
          </cell>
          <cell r="C175">
            <v>0.1</v>
          </cell>
          <cell r="D175">
            <v>1</v>
          </cell>
        </row>
        <row r="176">
          <cell r="B176" t="str">
            <v>Tajikistan</v>
          </cell>
          <cell r="C176">
            <v>0</v>
          </cell>
          <cell r="D176">
            <v>0</v>
          </cell>
        </row>
        <row r="177">
          <cell r="B177" t="str">
            <v>Thailand</v>
          </cell>
          <cell r="C177">
            <v>576.6</v>
          </cell>
          <cell r="D177">
            <v>5766</v>
          </cell>
        </row>
        <row r="178">
          <cell r="B178" t="str">
            <v>Togo</v>
          </cell>
          <cell r="C178">
            <v>0</v>
          </cell>
          <cell r="D178">
            <v>0</v>
          </cell>
        </row>
        <row r="179">
          <cell r="B179" t="str">
            <v>Tonga</v>
          </cell>
          <cell r="C179">
            <v>0</v>
          </cell>
          <cell r="D179">
            <v>0</v>
          </cell>
        </row>
        <row r="180">
          <cell r="B180" t="str">
            <v>Trinidad and Tobago</v>
          </cell>
          <cell r="C180">
            <v>2</v>
          </cell>
          <cell r="D180">
            <v>20</v>
          </cell>
        </row>
        <row r="181">
          <cell r="B181" t="str">
            <v>Tunisia</v>
          </cell>
          <cell r="C181">
            <v>1.4</v>
          </cell>
          <cell r="D181">
            <v>13.999999999999998</v>
          </cell>
        </row>
        <row r="182">
          <cell r="B182" t="str">
            <v>Turkey</v>
          </cell>
          <cell r="C182">
            <v>100</v>
          </cell>
          <cell r="D182">
            <v>1000</v>
          </cell>
        </row>
        <row r="183">
          <cell r="B183" t="str">
            <v>Turkmenistan</v>
          </cell>
          <cell r="C183">
            <v>0</v>
          </cell>
          <cell r="D183">
            <v>0</v>
          </cell>
        </row>
        <row r="184">
          <cell r="B184" t="str">
            <v>Tuvalu</v>
          </cell>
          <cell r="C184">
            <v>0</v>
          </cell>
          <cell r="D184">
            <v>0</v>
          </cell>
        </row>
        <row r="185">
          <cell r="B185" t="str">
            <v>Uganda</v>
          </cell>
          <cell r="C185">
            <v>0</v>
          </cell>
          <cell r="D185">
            <v>0</v>
          </cell>
        </row>
        <row r="186">
          <cell r="B186" t="str">
            <v>Ukraine</v>
          </cell>
          <cell r="C186">
            <v>0.8</v>
          </cell>
          <cell r="D186">
            <v>8</v>
          </cell>
        </row>
        <row r="187">
          <cell r="B187" t="str">
            <v>United Arab Emirates</v>
          </cell>
          <cell r="C187">
            <v>0</v>
          </cell>
          <cell r="D187">
            <v>0</v>
          </cell>
        </row>
        <row r="188">
          <cell r="B188" t="str">
            <v>United Kingdom</v>
          </cell>
          <cell r="C188">
            <v>2134.4625002011362</v>
          </cell>
          <cell r="D188">
            <v>21344.625002011362</v>
          </cell>
        </row>
        <row r="189">
          <cell r="B189" t="str">
            <v>United Republic of Tanzania</v>
          </cell>
          <cell r="C189">
            <v>0</v>
          </cell>
        </row>
        <row r="190">
          <cell r="B190" t="str">
            <v>United States</v>
          </cell>
          <cell r="C190">
            <v>24242.643</v>
          </cell>
          <cell r="D190">
            <v>242426.43</v>
          </cell>
        </row>
        <row r="191">
          <cell r="B191" t="str">
            <v>Uruguay</v>
          </cell>
          <cell r="C191">
            <v>0.8</v>
          </cell>
          <cell r="D191">
            <v>8</v>
          </cell>
        </row>
        <row r="192">
          <cell r="B192" t="str">
            <v>Uzbekistan</v>
          </cell>
          <cell r="C192">
            <v>1</v>
          </cell>
          <cell r="D192">
            <v>10</v>
          </cell>
        </row>
        <row r="193">
          <cell r="B193" t="str">
            <v>Vanuatu</v>
          </cell>
          <cell r="C193">
            <v>0</v>
          </cell>
          <cell r="D193">
            <v>0</v>
          </cell>
        </row>
        <row r="194">
          <cell r="B194" t="str">
            <v>Venezuela</v>
          </cell>
          <cell r="C194">
            <v>22.4</v>
          </cell>
          <cell r="D194">
            <v>223.99999999999997</v>
          </cell>
        </row>
        <row r="195">
          <cell r="B195" t="str">
            <v>Viet Nam</v>
          </cell>
          <cell r="C195">
            <v>0.1</v>
          </cell>
          <cell r="D195">
            <v>1</v>
          </cell>
        </row>
        <row r="196">
          <cell r="B196" t="str">
            <v>Yemen</v>
          </cell>
          <cell r="C196">
            <v>0.4</v>
          </cell>
          <cell r="D196">
            <v>4</v>
          </cell>
        </row>
        <row r="197">
          <cell r="B197" t="str">
            <v>Zambia</v>
          </cell>
          <cell r="C197">
            <v>0.1</v>
          </cell>
          <cell r="D197">
            <v>1</v>
          </cell>
        </row>
        <row r="198">
          <cell r="B198" t="str">
            <v>Zimbabwe</v>
          </cell>
          <cell r="C198">
            <v>0.1</v>
          </cell>
          <cell r="D198">
            <v>1</v>
          </cell>
        </row>
      </sheetData>
      <sheetData sheetId="27" refreshError="1"/>
      <sheetData sheetId="28" refreshError="1">
        <row r="7">
          <cell r="E7">
            <v>0.1</v>
          </cell>
        </row>
        <row r="8">
          <cell r="E8">
            <v>1.1000000000000001</v>
          </cell>
        </row>
        <row r="9">
          <cell r="E9">
            <v>5.5E-2</v>
          </cell>
          <cell r="F9">
            <v>1500</v>
          </cell>
        </row>
        <row r="10">
          <cell r="E10">
            <v>0.11</v>
          </cell>
          <cell r="F10">
            <v>600</v>
          </cell>
        </row>
        <row r="11">
          <cell r="E11">
            <v>6.5000000000000002E-2</v>
          </cell>
          <cell r="F11">
            <v>1800</v>
          </cell>
        </row>
        <row r="12">
          <cell r="E12">
            <v>0.02</v>
          </cell>
          <cell r="F12">
            <v>90</v>
          </cell>
        </row>
        <row r="46">
          <cell r="C46">
            <v>1.855464384541098E-3</v>
          </cell>
          <cell r="D46">
            <v>1.8211225962388472E-3</v>
          </cell>
        </row>
        <row r="47">
          <cell r="C47">
            <v>1.4891477716966381E-3</v>
          </cell>
          <cell r="D47">
            <v>1.4891477716966381E-3</v>
          </cell>
        </row>
        <row r="48">
          <cell r="C48">
            <v>2.9076240671278977E-4</v>
          </cell>
          <cell r="D48">
            <v>2.9076240671278977E-4</v>
          </cell>
        </row>
        <row r="49">
          <cell r="C49">
            <v>1.2999999999999999E-3</v>
          </cell>
          <cell r="D49">
            <v>1.2999999999999999E-3</v>
          </cell>
        </row>
        <row r="50">
          <cell r="C50">
            <v>1.0582760052174887E-3</v>
          </cell>
          <cell r="D50">
            <v>1.0038060534708086E-3</v>
          </cell>
        </row>
        <row r="52">
          <cell r="C52">
            <v>3.071769622898395E-3</v>
          </cell>
          <cell r="D52">
            <v>3.5075530609969142E-3</v>
          </cell>
        </row>
      </sheetData>
      <sheetData sheetId="29" refreshError="1"/>
      <sheetData sheetId="30" refreshError="1">
        <row r="5">
          <cell r="B5" t="str">
            <v>Africa</v>
          </cell>
          <cell r="C5">
            <v>0.8</v>
          </cell>
          <cell r="D5">
            <v>1</v>
          </cell>
          <cell r="E5">
            <v>1</v>
          </cell>
          <cell r="F5">
            <v>1</v>
          </cell>
          <cell r="G5">
            <v>0</v>
          </cell>
          <cell r="H5">
            <v>0.5</v>
          </cell>
          <cell r="I5">
            <v>0.8</v>
          </cell>
          <cell r="J5">
            <v>1</v>
          </cell>
          <cell r="K5">
            <v>0</v>
          </cell>
          <cell r="L5">
            <v>1</v>
          </cell>
          <cell r="M5">
            <v>1</v>
          </cell>
          <cell r="N5">
            <v>1</v>
          </cell>
        </row>
        <row r="6">
          <cell r="B6" t="str">
            <v>Asia</v>
          </cell>
          <cell r="C6">
            <v>0.8</v>
          </cell>
          <cell r="D6">
            <v>1</v>
          </cell>
          <cell r="E6">
            <v>1</v>
          </cell>
          <cell r="F6">
            <v>1</v>
          </cell>
          <cell r="G6">
            <v>0</v>
          </cell>
          <cell r="H6">
            <v>0.5</v>
          </cell>
          <cell r="I6">
            <v>0.8</v>
          </cell>
          <cell r="J6">
            <v>1</v>
          </cell>
          <cell r="K6">
            <v>0</v>
          </cell>
          <cell r="L6">
            <v>1</v>
          </cell>
          <cell r="M6">
            <v>1</v>
          </cell>
          <cell r="N6">
            <v>1</v>
          </cell>
        </row>
        <row r="7">
          <cell r="B7" t="str">
            <v>Australia/New Zealand</v>
          </cell>
          <cell r="C7">
            <v>0.9</v>
          </cell>
          <cell r="D7">
            <v>1</v>
          </cell>
          <cell r="E7">
            <v>1</v>
          </cell>
          <cell r="F7">
            <v>1</v>
          </cell>
          <cell r="G7">
            <v>1</v>
          </cell>
          <cell r="H7">
            <v>1</v>
          </cell>
          <cell r="I7">
            <v>0.9</v>
          </cell>
          <cell r="J7">
            <v>1</v>
          </cell>
          <cell r="K7">
            <v>1</v>
          </cell>
          <cell r="L7">
            <v>1</v>
          </cell>
          <cell r="M7">
            <v>1</v>
          </cell>
          <cell r="N7">
            <v>1</v>
          </cell>
        </row>
        <row r="8">
          <cell r="B8" t="str">
            <v>Brazil</v>
          </cell>
          <cell r="C8">
            <v>0.8</v>
          </cell>
          <cell r="D8">
            <v>1</v>
          </cell>
          <cell r="E8">
            <v>1</v>
          </cell>
          <cell r="F8">
            <v>1</v>
          </cell>
          <cell r="G8">
            <v>0</v>
          </cell>
          <cell r="H8">
            <v>0.5</v>
          </cell>
          <cell r="I8">
            <v>0.8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</row>
        <row r="9">
          <cell r="B9" t="str">
            <v>Canada</v>
          </cell>
          <cell r="C9">
            <v>1</v>
          </cell>
          <cell r="D9">
            <v>1</v>
          </cell>
          <cell r="E9">
            <v>1</v>
          </cell>
          <cell r="F9">
            <v>1</v>
          </cell>
          <cell r="G9">
            <v>1</v>
          </cell>
          <cell r="H9">
            <v>1</v>
          </cell>
          <cell r="I9">
            <v>1</v>
          </cell>
          <cell r="J9">
            <v>1</v>
          </cell>
          <cell r="K9">
            <v>1</v>
          </cell>
          <cell r="L9">
            <v>1</v>
          </cell>
          <cell r="M9">
            <v>1</v>
          </cell>
          <cell r="N9">
            <v>1</v>
          </cell>
        </row>
        <row r="10">
          <cell r="B10" t="str">
            <v>Central/South America</v>
          </cell>
          <cell r="C10">
            <v>0.8</v>
          </cell>
          <cell r="D10">
            <v>1</v>
          </cell>
          <cell r="E10">
            <v>1</v>
          </cell>
          <cell r="F10">
            <v>1</v>
          </cell>
          <cell r="G10">
            <v>0</v>
          </cell>
          <cell r="H10">
            <v>0.5</v>
          </cell>
          <cell r="I10">
            <v>0.8</v>
          </cell>
          <cell r="J10">
            <v>1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</row>
        <row r="11">
          <cell r="B11" t="str">
            <v>China</v>
          </cell>
          <cell r="C11">
            <v>0.8</v>
          </cell>
          <cell r="D11">
            <v>1</v>
          </cell>
          <cell r="E11">
            <v>1</v>
          </cell>
          <cell r="F11">
            <v>1</v>
          </cell>
          <cell r="G11">
            <v>1</v>
          </cell>
          <cell r="H11">
            <v>0.5</v>
          </cell>
          <cell r="I11">
            <v>0.8</v>
          </cell>
          <cell r="J11">
            <v>1</v>
          </cell>
          <cell r="K11">
            <v>1</v>
          </cell>
          <cell r="L11">
            <v>1</v>
          </cell>
          <cell r="M11">
            <v>1</v>
          </cell>
          <cell r="N11">
            <v>1</v>
          </cell>
        </row>
        <row r="12">
          <cell r="B12" t="str">
            <v>Eastern Europe</v>
          </cell>
          <cell r="C12">
            <v>0.8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0.5</v>
          </cell>
          <cell r="I12">
            <v>0.8</v>
          </cell>
          <cell r="J12">
            <v>1</v>
          </cell>
          <cell r="K12">
            <v>1</v>
          </cell>
          <cell r="L12">
            <v>1</v>
          </cell>
          <cell r="M12">
            <v>1</v>
          </cell>
          <cell r="N12">
            <v>1</v>
          </cell>
        </row>
        <row r="13">
          <cell r="B13" t="str">
            <v>Economies in Transition</v>
          </cell>
          <cell r="C13">
            <v>0.8</v>
          </cell>
          <cell r="D13">
            <v>1</v>
          </cell>
          <cell r="E13">
            <v>1</v>
          </cell>
          <cell r="F13">
            <v>1</v>
          </cell>
          <cell r="G13">
            <v>1</v>
          </cell>
          <cell r="H13">
            <v>0.5</v>
          </cell>
          <cell r="I13">
            <v>0.8</v>
          </cell>
          <cell r="J13">
            <v>1</v>
          </cell>
          <cell r="K13">
            <v>1</v>
          </cell>
          <cell r="L13">
            <v>1</v>
          </cell>
          <cell r="M13">
            <v>1</v>
          </cell>
          <cell r="N13">
            <v>1</v>
          </cell>
        </row>
        <row r="14">
          <cell r="B14" t="str">
            <v>EU</v>
          </cell>
          <cell r="C14">
            <v>0.7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0.9</v>
          </cell>
          <cell r="I14">
            <v>0.7</v>
          </cell>
          <cell r="J14">
            <v>1</v>
          </cell>
          <cell r="K14">
            <v>1</v>
          </cell>
          <cell r="L14">
            <v>1</v>
          </cell>
          <cell r="M14">
            <v>1</v>
          </cell>
          <cell r="N14">
            <v>1</v>
          </cell>
        </row>
        <row r="15">
          <cell r="B15" t="str">
            <v>Europe (non-EU)</v>
          </cell>
          <cell r="C15">
            <v>0.8</v>
          </cell>
          <cell r="D15">
            <v>1</v>
          </cell>
          <cell r="E15">
            <v>1</v>
          </cell>
          <cell r="F15">
            <v>1</v>
          </cell>
          <cell r="G15">
            <v>0</v>
          </cell>
          <cell r="H15">
            <v>0.5</v>
          </cell>
          <cell r="I15">
            <v>0.8</v>
          </cell>
          <cell r="J15">
            <v>1</v>
          </cell>
          <cell r="K15">
            <v>0</v>
          </cell>
          <cell r="L15">
            <v>1</v>
          </cell>
          <cell r="M15">
            <v>1</v>
          </cell>
          <cell r="N15">
            <v>1</v>
          </cell>
        </row>
        <row r="16">
          <cell r="B16" t="str">
            <v>India</v>
          </cell>
          <cell r="C16">
            <v>0.8</v>
          </cell>
          <cell r="D16">
            <v>1</v>
          </cell>
          <cell r="E16">
            <v>1</v>
          </cell>
          <cell r="F16">
            <v>1</v>
          </cell>
          <cell r="G16">
            <v>0</v>
          </cell>
          <cell r="H16">
            <v>0.5</v>
          </cell>
          <cell r="I16">
            <v>0.8</v>
          </cell>
          <cell r="J16">
            <v>1</v>
          </cell>
          <cell r="K16">
            <v>0</v>
          </cell>
          <cell r="L16">
            <v>1</v>
          </cell>
          <cell r="M16">
            <v>1</v>
          </cell>
          <cell r="N16">
            <v>1</v>
          </cell>
        </row>
        <row r="17">
          <cell r="B17" t="str">
            <v>Japan</v>
          </cell>
          <cell r="C17">
            <v>0.7</v>
          </cell>
          <cell r="D17">
            <v>1</v>
          </cell>
          <cell r="E17">
            <v>1</v>
          </cell>
          <cell r="F17">
            <v>1</v>
          </cell>
          <cell r="G17">
            <v>1</v>
          </cell>
          <cell r="H17">
            <v>1</v>
          </cell>
          <cell r="I17">
            <v>0.7</v>
          </cell>
          <cell r="J17">
            <v>1</v>
          </cell>
          <cell r="K17">
            <v>1</v>
          </cell>
          <cell r="L17">
            <v>1</v>
          </cell>
          <cell r="M17">
            <v>1</v>
          </cell>
          <cell r="N17">
            <v>1</v>
          </cell>
        </row>
        <row r="18">
          <cell r="B18" t="str">
            <v>Mexico</v>
          </cell>
          <cell r="C18">
            <v>0.8</v>
          </cell>
          <cell r="D18">
            <v>1</v>
          </cell>
          <cell r="E18">
            <v>1</v>
          </cell>
          <cell r="F18">
            <v>1</v>
          </cell>
          <cell r="G18">
            <v>0</v>
          </cell>
          <cell r="H18">
            <v>0.5</v>
          </cell>
          <cell r="I18">
            <v>0.8</v>
          </cell>
          <cell r="J18">
            <v>1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</row>
        <row r="19">
          <cell r="B19" t="str">
            <v>Middle East</v>
          </cell>
          <cell r="C19">
            <v>0.8</v>
          </cell>
          <cell r="D19">
            <v>1</v>
          </cell>
          <cell r="E19">
            <v>1</v>
          </cell>
          <cell r="F19">
            <v>1</v>
          </cell>
          <cell r="G19">
            <v>0</v>
          </cell>
          <cell r="H19">
            <v>0.5</v>
          </cell>
          <cell r="I19">
            <v>0.8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</row>
        <row r="20">
          <cell r="B20" t="str">
            <v>South Korea</v>
          </cell>
          <cell r="C20">
            <v>0.8</v>
          </cell>
          <cell r="D20">
            <v>1</v>
          </cell>
          <cell r="E20">
            <v>1</v>
          </cell>
          <cell r="F20">
            <v>1</v>
          </cell>
          <cell r="G20">
            <v>0</v>
          </cell>
          <cell r="H20">
            <v>0.5</v>
          </cell>
          <cell r="I20">
            <v>0.8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</row>
        <row r="21">
          <cell r="B21" t="str">
            <v>United States</v>
          </cell>
          <cell r="C21">
            <v>1</v>
          </cell>
          <cell r="D21">
            <v>1</v>
          </cell>
          <cell r="E21">
            <v>1</v>
          </cell>
          <cell r="F21">
            <v>1</v>
          </cell>
          <cell r="G21">
            <v>1</v>
          </cell>
          <cell r="H21">
            <v>1</v>
          </cell>
          <cell r="I21">
            <v>1</v>
          </cell>
          <cell r="J21">
            <v>1</v>
          </cell>
          <cell r="K21">
            <v>1</v>
          </cell>
          <cell r="L21">
            <v>1</v>
          </cell>
          <cell r="M21">
            <v>1</v>
          </cell>
          <cell r="N21">
            <v>1</v>
          </cell>
        </row>
        <row r="24">
          <cell r="B24" t="str">
            <v>Africa</v>
          </cell>
          <cell r="C24">
            <v>0.25</v>
          </cell>
          <cell r="D24">
            <v>0.5</v>
          </cell>
          <cell r="E24">
            <v>0.75</v>
          </cell>
          <cell r="F24">
            <v>1</v>
          </cell>
          <cell r="G24">
            <v>1</v>
          </cell>
          <cell r="H24">
            <v>1</v>
          </cell>
          <cell r="I24">
            <v>1</v>
          </cell>
          <cell r="J24">
            <v>1</v>
          </cell>
          <cell r="K24">
            <v>1</v>
          </cell>
        </row>
        <row r="25">
          <cell r="B25" t="str">
            <v>Asia</v>
          </cell>
          <cell r="C25">
            <v>0.25</v>
          </cell>
          <cell r="D25">
            <v>0.5</v>
          </cell>
          <cell r="E25">
            <v>0.75</v>
          </cell>
          <cell r="F25">
            <v>1</v>
          </cell>
          <cell r="G25">
            <v>1</v>
          </cell>
          <cell r="H25">
            <v>1</v>
          </cell>
          <cell r="I25">
            <v>1</v>
          </cell>
          <cell r="J25">
            <v>1</v>
          </cell>
          <cell r="K25">
            <v>1</v>
          </cell>
        </row>
        <row r="26">
          <cell r="B26" t="str">
            <v>Australia/New Zealand</v>
          </cell>
          <cell r="C26">
            <v>1</v>
          </cell>
          <cell r="D26">
            <v>1</v>
          </cell>
          <cell r="E26">
            <v>1</v>
          </cell>
          <cell r="F26">
            <v>1</v>
          </cell>
          <cell r="G26">
            <v>1</v>
          </cell>
          <cell r="H26">
            <v>1</v>
          </cell>
          <cell r="I26">
            <v>1</v>
          </cell>
          <cell r="J26">
            <v>1</v>
          </cell>
          <cell r="K26">
            <v>1</v>
          </cell>
        </row>
        <row r="27">
          <cell r="B27" t="str">
            <v>Brazil</v>
          </cell>
          <cell r="C27">
            <v>0.25</v>
          </cell>
          <cell r="D27">
            <v>0.5</v>
          </cell>
          <cell r="E27">
            <v>0.75</v>
          </cell>
          <cell r="F27">
            <v>1</v>
          </cell>
          <cell r="G27">
            <v>1</v>
          </cell>
          <cell r="H27">
            <v>1</v>
          </cell>
          <cell r="I27">
            <v>1</v>
          </cell>
          <cell r="J27">
            <v>1</v>
          </cell>
          <cell r="K27">
            <v>1</v>
          </cell>
        </row>
        <row r="28">
          <cell r="B28" t="str">
            <v>Canada</v>
          </cell>
          <cell r="C28">
            <v>1</v>
          </cell>
          <cell r="D28">
            <v>1</v>
          </cell>
          <cell r="E28">
            <v>1</v>
          </cell>
          <cell r="F28">
            <v>1</v>
          </cell>
          <cell r="G28">
            <v>1</v>
          </cell>
          <cell r="H28">
            <v>1</v>
          </cell>
          <cell r="I28">
            <v>1</v>
          </cell>
          <cell r="J28">
            <v>1</v>
          </cell>
          <cell r="K28">
            <v>1</v>
          </cell>
        </row>
        <row r="29">
          <cell r="B29" t="str">
            <v>Central/South America</v>
          </cell>
          <cell r="C29">
            <v>0.25</v>
          </cell>
          <cell r="D29">
            <v>0.5</v>
          </cell>
          <cell r="E29">
            <v>0.75</v>
          </cell>
          <cell r="F29">
            <v>1</v>
          </cell>
          <cell r="G29">
            <v>1</v>
          </cell>
          <cell r="H29">
            <v>1</v>
          </cell>
          <cell r="I29">
            <v>1</v>
          </cell>
          <cell r="J29">
            <v>1</v>
          </cell>
          <cell r="K29">
            <v>1</v>
          </cell>
        </row>
        <row r="30">
          <cell r="B30" t="str">
            <v>China</v>
          </cell>
          <cell r="C30">
            <v>0.25</v>
          </cell>
          <cell r="D30">
            <v>0.5</v>
          </cell>
          <cell r="E30">
            <v>0.75</v>
          </cell>
          <cell r="F30">
            <v>1</v>
          </cell>
          <cell r="G30">
            <v>1</v>
          </cell>
          <cell r="H30">
            <v>1</v>
          </cell>
          <cell r="I30">
            <v>1</v>
          </cell>
          <cell r="J30">
            <v>1</v>
          </cell>
          <cell r="K30">
            <v>1</v>
          </cell>
        </row>
        <row r="31">
          <cell r="B31" t="str">
            <v>Developing Europe</v>
          </cell>
          <cell r="C31">
            <v>0.25</v>
          </cell>
          <cell r="D31">
            <v>0.5</v>
          </cell>
          <cell r="E31">
            <v>0.75</v>
          </cell>
          <cell r="F31">
            <v>1</v>
          </cell>
          <cell r="G31">
            <v>1</v>
          </cell>
          <cell r="H31">
            <v>1</v>
          </cell>
          <cell r="I31">
            <v>1</v>
          </cell>
          <cell r="J31">
            <v>1</v>
          </cell>
          <cell r="K31">
            <v>1</v>
          </cell>
        </row>
        <row r="32">
          <cell r="B32" t="str">
            <v>Eastern Europe</v>
          </cell>
          <cell r="C32">
            <v>0.25</v>
          </cell>
          <cell r="D32">
            <v>0.5</v>
          </cell>
          <cell r="E32">
            <v>0.75</v>
          </cell>
          <cell r="F32">
            <v>1</v>
          </cell>
          <cell r="G32">
            <v>1</v>
          </cell>
          <cell r="H32">
            <v>1</v>
          </cell>
          <cell r="I32">
            <v>1</v>
          </cell>
          <cell r="J32">
            <v>1</v>
          </cell>
          <cell r="K32">
            <v>1</v>
          </cell>
        </row>
        <row r="33">
          <cell r="B33" t="str">
            <v>Economies in Transition</v>
          </cell>
          <cell r="C33">
            <v>0.25</v>
          </cell>
          <cell r="D33">
            <v>0.5</v>
          </cell>
          <cell r="E33">
            <v>0.75</v>
          </cell>
          <cell r="F33">
            <v>1</v>
          </cell>
          <cell r="G33">
            <v>1</v>
          </cell>
          <cell r="H33">
            <v>1</v>
          </cell>
          <cell r="I33">
            <v>1</v>
          </cell>
          <cell r="J33">
            <v>1</v>
          </cell>
          <cell r="K33">
            <v>1</v>
          </cell>
        </row>
        <row r="34">
          <cell r="B34" t="str">
            <v>EU</v>
          </cell>
          <cell r="C34">
            <v>1</v>
          </cell>
          <cell r="D34">
            <v>1</v>
          </cell>
          <cell r="E34">
            <v>1</v>
          </cell>
          <cell r="F34">
            <v>1</v>
          </cell>
          <cell r="G34">
            <v>1</v>
          </cell>
          <cell r="H34">
            <v>1</v>
          </cell>
          <cell r="I34">
            <v>1</v>
          </cell>
          <cell r="J34">
            <v>1</v>
          </cell>
          <cell r="K34">
            <v>1</v>
          </cell>
        </row>
        <row r="35">
          <cell r="B35" t="str">
            <v>Europe (non-EU)</v>
          </cell>
          <cell r="C35">
            <v>0.25</v>
          </cell>
          <cell r="D35">
            <v>0.5</v>
          </cell>
          <cell r="E35">
            <v>0.75</v>
          </cell>
          <cell r="F35">
            <v>1</v>
          </cell>
          <cell r="G35">
            <v>1</v>
          </cell>
          <cell r="H35">
            <v>1</v>
          </cell>
          <cell r="I35">
            <v>1</v>
          </cell>
          <cell r="J35">
            <v>1</v>
          </cell>
          <cell r="K35">
            <v>1</v>
          </cell>
        </row>
        <row r="36">
          <cell r="B36" t="str">
            <v>India</v>
          </cell>
          <cell r="C36">
            <v>0.25</v>
          </cell>
          <cell r="D36">
            <v>0.5</v>
          </cell>
          <cell r="E36">
            <v>0.75</v>
          </cell>
          <cell r="F36">
            <v>1</v>
          </cell>
          <cell r="G36">
            <v>1</v>
          </cell>
          <cell r="H36">
            <v>1</v>
          </cell>
          <cell r="I36">
            <v>1</v>
          </cell>
          <cell r="J36">
            <v>1</v>
          </cell>
          <cell r="K36">
            <v>1</v>
          </cell>
        </row>
        <row r="37">
          <cell r="B37" t="str">
            <v>Japan</v>
          </cell>
          <cell r="C37">
            <v>1</v>
          </cell>
          <cell r="D37">
            <v>1</v>
          </cell>
          <cell r="E37">
            <v>1</v>
          </cell>
          <cell r="F37">
            <v>1</v>
          </cell>
          <cell r="G37">
            <v>1</v>
          </cell>
          <cell r="H37">
            <v>1</v>
          </cell>
          <cell r="I37">
            <v>1</v>
          </cell>
          <cell r="J37">
            <v>1</v>
          </cell>
          <cell r="K37">
            <v>1</v>
          </cell>
        </row>
        <row r="38">
          <cell r="B38" t="str">
            <v>Mexico</v>
          </cell>
          <cell r="C38">
            <v>0.25</v>
          </cell>
          <cell r="D38">
            <v>0.5</v>
          </cell>
          <cell r="E38">
            <v>0.75</v>
          </cell>
          <cell r="F38">
            <v>1</v>
          </cell>
          <cell r="G38">
            <v>1</v>
          </cell>
          <cell r="H38">
            <v>1</v>
          </cell>
          <cell r="I38">
            <v>1</v>
          </cell>
          <cell r="J38">
            <v>1</v>
          </cell>
          <cell r="K38">
            <v>1</v>
          </cell>
        </row>
        <row r="39">
          <cell r="B39" t="str">
            <v>Middle East</v>
          </cell>
          <cell r="C39">
            <v>0.25</v>
          </cell>
          <cell r="D39">
            <v>0.5</v>
          </cell>
          <cell r="E39">
            <v>0.75</v>
          </cell>
          <cell r="F39">
            <v>1</v>
          </cell>
          <cell r="G39">
            <v>1</v>
          </cell>
          <cell r="H39">
            <v>1</v>
          </cell>
          <cell r="I39">
            <v>1</v>
          </cell>
          <cell r="J39">
            <v>1</v>
          </cell>
          <cell r="K39">
            <v>1</v>
          </cell>
        </row>
        <row r="40">
          <cell r="B40" t="str">
            <v>South Korea</v>
          </cell>
          <cell r="C40">
            <v>0.25</v>
          </cell>
          <cell r="D40">
            <v>0.5</v>
          </cell>
          <cell r="E40">
            <v>0.75</v>
          </cell>
          <cell r="F40">
            <v>1</v>
          </cell>
          <cell r="G40">
            <v>1</v>
          </cell>
          <cell r="H40">
            <v>1</v>
          </cell>
          <cell r="I40">
            <v>1</v>
          </cell>
          <cell r="J40">
            <v>1</v>
          </cell>
          <cell r="K40">
            <v>1</v>
          </cell>
        </row>
        <row r="41">
          <cell r="B41" t="str">
            <v>United States</v>
          </cell>
          <cell r="C41">
            <v>1</v>
          </cell>
          <cell r="D41">
            <v>1</v>
          </cell>
          <cell r="E41">
            <v>1</v>
          </cell>
          <cell r="F41">
            <v>1</v>
          </cell>
          <cell r="G41">
            <v>1</v>
          </cell>
          <cell r="H41">
            <v>1</v>
          </cell>
          <cell r="I41">
            <v>1</v>
          </cell>
          <cell r="J41">
            <v>1</v>
          </cell>
          <cell r="K41">
            <v>1</v>
          </cell>
        </row>
        <row r="48">
          <cell r="B48" t="str">
            <v>Africa</v>
          </cell>
          <cell r="C48">
            <v>1.0007316672842086</v>
          </cell>
          <cell r="D48">
            <v>1.0205298081626715</v>
          </cell>
          <cell r="E48">
            <v>1.0648638001682926</v>
          </cell>
          <cell r="F48">
            <v>1.0868262017878807</v>
          </cell>
          <cell r="G48">
            <v>1.0863868542156216</v>
          </cell>
          <cell r="H48">
            <v>1.0898755586116338</v>
          </cell>
          <cell r="I48">
            <v>1.22029304806535</v>
          </cell>
          <cell r="J48">
            <v>1.2636302749557484</v>
          </cell>
          <cell r="K48">
            <v>1.2910522921986702</v>
          </cell>
        </row>
        <row r="49">
          <cell r="B49" t="str">
            <v>Asia</v>
          </cell>
          <cell r="C49">
            <v>1.0007316672842086</v>
          </cell>
          <cell r="D49">
            <v>1.0205298081626715</v>
          </cell>
          <cell r="E49">
            <v>1.0648638001682926</v>
          </cell>
          <cell r="F49">
            <v>1.0868262017878807</v>
          </cell>
          <cell r="G49">
            <v>1.0863868542156216</v>
          </cell>
          <cell r="H49">
            <v>1.0898755586116338</v>
          </cell>
          <cell r="I49">
            <v>1.22029304806535</v>
          </cell>
          <cell r="J49">
            <v>1.2636302749557484</v>
          </cell>
          <cell r="K49">
            <v>1.2910522921986702</v>
          </cell>
        </row>
        <row r="50">
          <cell r="B50" t="str">
            <v>Australia/New Zealand</v>
          </cell>
          <cell r="C50">
            <v>1</v>
          </cell>
          <cell r="D50">
            <v>1</v>
          </cell>
          <cell r="E50">
            <v>1</v>
          </cell>
          <cell r="F50">
            <v>1</v>
          </cell>
          <cell r="G50">
            <v>1</v>
          </cell>
          <cell r="H50">
            <v>1</v>
          </cell>
          <cell r="I50">
            <v>1</v>
          </cell>
          <cell r="J50">
            <v>1</v>
          </cell>
          <cell r="K50">
            <v>1</v>
          </cell>
        </row>
        <row r="51">
          <cell r="B51" t="str">
            <v>Brazil</v>
          </cell>
          <cell r="C51">
            <v>1.0007316672842086</v>
          </cell>
          <cell r="D51">
            <v>1.0205298081626715</v>
          </cell>
          <cell r="E51">
            <v>1.0648638001682926</v>
          </cell>
          <cell r="F51">
            <v>1.0868262017878807</v>
          </cell>
          <cell r="G51">
            <v>1.0863868542156216</v>
          </cell>
          <cell r="H51">
            <v>1.0898755586116338</v>
          </cell>
          <cell r="I51">
            <v>1.22029304806535</v>
          </cell>
          <cell r="J51">
            <v>1.2636302749557484</v>
          </cell>
          <cell r="K51">
            <v>1.2910522921986702</v>
          </cell>
        </row>
        <row r="52">
          <cell r="B52" t="str">
            <v>Canada</v>
          </cell>
          <cell r="C52">
            <v>1</v>
          </cell>
          <cell r="D52">
            <v>1</v>
          </cell>
          <cell r="E52">
            <v>1</v>
          </cell>
          <cell r="F52">
            <v>1</v>
          </cell>
          <cell r="G52">
            <v>1</v>
          </cell>
          <cell r="H52">
            <v>1</v>
          </cell>
          <cell r="I52">
            <v>1</v>
          </cell>
          <cell r="J52">
            <v>1</v>
          </cell>
          <cell r="K52">
            <v>1</v>
          </cell>
        </row>
        <row r="53">
          <cell r="B53" t="str">
            <v>Central/South America</v>
          </cell>
          <cell r="C53">
            <v>1.0007316672842086</v>
          </cell>
          <cell r="D53">
            <v>1.0205298081626715</v>
          </cell>
          <cell r="E53">
            <v>1.0648638001682926</v>
          </cell>
          <cell r="F53">
            <v>1.0868262017878807</v>
          </cell>
          <cell r="G53">
            <v>1.0863868542156216</v>
          </cell>
          <cell r="H53">
            <v>1.0898755586116338</v>
          </cell>
          <cell r="I53">
            <v>1.22029304806535</v>
          </cell>
          <cell r="J53">
            <v>1.2636302749557484</v>
          </cell>
          <cell r="K53">
            <v>1.2910522921986702</v>
          </cell>
        </row>
        <row r="54">
          <cell r="B54" t="str">
            <v>China</v>
          </cell>
          <cell r="C54">
            <v>1.0007316672842086</v>
          </cell>
          <cell r="D54">
            <v>1.0205298081626715</v>
          </cell>
          <cell r="E54">
            <v>1.0648638001682926</v>
          </cell>
          <cell r="F54">
            <v>1.0868262017878807</v>
          </cell>
          <cell r="G54">
            <v>1.0863868542156216</v>
          </cell>
          <cell r="H54">
            <v>1.0898755586116338</v>
          </cell>
          <cell r="I54">
            <v>1.22029304806535</v>
          </cell>
          <cell r="J54">
            <v>1.2636302749557484</v>
          </cell>
          <cell r="K54">
            <v>1.2910522921986702</v>
          </cell>
        </row>
        <row r="55">
          <cell r="B55" t="str">
            <v>Eastern Europe</v>
          </cell>
          <cell r="C55">
            <v>1.0007316672842086</v>
          </cell>
          <cell r="D55">
            <v>1.0205298081626715</v>
          </cell>
          <cell r="E55">
            <v>1.0648638001682926</v>
          </cell>
          <cell r="F55">
            <v>1.0868262017878807</v>
          </cell>
          <cell r="G55">
            <v>1.0863868542156216</v>
          </cell>
          <cell r="H55">
            <v>1.0898755586116338</v>
          </cell>
          <cell r="I55">
            <v>1.22029304806535</v>
          </cell>
          <cell r="J55">
            <v>1.2636302749557484</v>
          </cell>
          <cell r="K55">
            <v>1.2910522921986702</v>
          </cell>
        </row>
        <row r="56">
          <cell r="B56" t="str">
            <v>Economies in Transition</v>
          </cell>
          <cell r="C56">
            <v>1.0007316672842086</v>
          </cell>
          <cell r="D56">
            <v>1.0205298081626715</v>
          </cell>
          <cell r="E56">
            <v>1.0648638001682926</v>
          </cell>
          <cell r="F56">
            <v>1.0868262017878807</v>
          </cell>
          <cell r="G56">
            <v>1.0863868542156216</v>
          </cell>
          <cell r="H56">
            <v>1.0898755586116338</v>
          </cell>
          <cell r="I56">
            <v>1.22029304806535</v>
          </cell>
          <cell r="J56">
            <v>1.2636302749557484</v>
          </cell>
          <cell r="K56">
            <v>1.2910522921986702</v>
          </cell>
        </row>
        <row r="57">
          <cell r="B57" t="str">
            <v>EU</v>
          </cell>
          <cell r="C57">
            <v>1</v>
          </cell>
          <cell r="D57">
            <v>1</v>
          </cell>
          <cell r="E57">
            <v>1</v>
          </cell>
          <cell r="F57">
            <v>1</v>
          </cell>
          <cell r="G57">
            <v>1</v>
          </cell>
          <cell r="H57">
            <v>1</v>
          </cell>
          <cell r="I57">
            <v>1</v>
          </cell>
          <cell r="J57">
            <v>1</v>
          </cell>
          <cell r="K57">
            <v>1</v>
          </cell>
        </row>
        <row r="58">
          <cell r="B58" t="str">
            <v>Europe (non-EU)</v>
          </cell>
          <cell r="C58">
            <v>1</v>
          </cell>
          <cell r="D58">
            <v>1</v>
          </cell>
          <cell r="E58">
            <v>1</v>
          </cell>
          <cell r="F58">
            <v>1</v>
          </cell>
          <cell r="G58">
            <v>1</v>
          </cell>
          <cell r="H58">
            <v>1</v>
          </cell>
          <cell r="I58">
            <v>1</v>
          </cell>
          <cell r="J58">
            <v>1</v>
          </cell>
          <cell r="K58">
            <v>1</v>
          </cell>
        </row>
        <row r="59">
          <cell r="B59" t="str">
            <v>India</v>
          </cell>
          <cell r="C59">
            <v>1.0007316672842086</v>
          </cell>
          <cell r="D59">
            <v>1.0205298081626715</v>
          </cell>
          <cell r="E59">
            <v>1.0648638001682926</v>
          </cell>
          <cell r="F59">
            <v>1.0868262017878807</v>
          </cell>
          <cell r="G59">
            <v>1.0863868542156216</v>
          </cell>
          <cell r="H59">
            <v>1.0898755586116338</v>
          </cell>
          <cell r="I59">
            <v>1.22029304806535</v>
          </cell>
          <cell r="J59">
            <v>1.2636302749557484</v>
          </cell>
          <cell r="K59">
            <v>1.2910522921986702</v>
          </cell>
        </row>
        <row r="60">
          <cell r="B60" t="str">
            <v>Japan</v>
          </cell>
          <cell r="C60">
            <v>1</v>
          </cell>
          <cell r="D60">
            <v>1</v>
          </cell>
          <cell r="E60">
            <v>1</v>
          </cell>
          <cell r="F60">
            <v>1</v>
          </cell>
          <cell r="G60">
            <v>1</v>
          </cell>
          <cell r="H60">
            <v>1</v>
          </cell>
          <cell r="I60">
            <v>1</v>
          </cell>
          <cell r="J60">
            <v>1</v>
          </cell>
          <cell r="K60">
            <v>1</v>
          </cell>
        </row>
        <row r="61">
          <cell r="B61" t="str">
            <v>Mexico</v>
          </cell>
          <cell r="C61">
            <v>1.0007316672842086</v>
          </cell>
          <cell r="D61">
            <v>1.0205298081626715</v>
          </cell>
          <cell r="E61">
            <v>1.0648638001682926</v>
          </cell>
          <cell r="F61">
            <v>1.0868262017878807</v>
          </cell>
          <cell r="G61">
            <v>1.0863868542156216</v>
          </cell>
          <cell r="H61">
            <v>1.0898755586116338</v>
          </cell>
          <cell r="I61">
            <v>1.22029304806535</v>
          </cell>
          <cell r="J61">
            <v>1.2636302749557484</v>
          </cell>
          <cell r="K61">
            <v>1.2910522921986702</v>
          </cell>
        </row>
        <row r="62">
          <cell r="B62" t="str">
            <v>Middle East</v>
          </cell>
          <cell r="C62">
            <v>1.0007316672842086</v>
          </cell>
          <cell r="D62">
            <v>1.0205298081626715</v>
          </cell>
          <cell r="E62">
            <v>1.0648638001682926</v>
          </cell>
          <cell r="F62">
            <v>1.0868262017878807</v>
          </cell>
          <cell r="G62">
            <v>1.0863868542156216</v>
          </cell>
          <cell r="H62">
            <v>1.0898755586116338</v>
          </cell>
          <cell r="I62">
            <v>1.22029304806535</v>
          </cell>
          <cell r="J62">
            <v>1.2636302749557484</v>
          </cell>
          <cell r="K62">
            <v>1.2910522921986702</v>
          </cell>
        </row>
        <row r="63">
          <cell r="B63" t="str">
            <v>South Korea</v>
          </cell>
          <cell r="C63">
            <v>1.0007316672842086</v>
          </cell>
          <cell r="D63">
            <v>1.0205298081626715</v>
          </cell>
          <cell r="E63">
            <v>1.0648638001682926</v>
          </cell>
          <cell r="F63">
            <v>1.0868262017878807</v>
          </cell>
          <cell r="G63">
            <v>1.0863868542156216</v>
          </cell>
          <cell r="H63">
            <v>1.0898755586116338</v>
          </cell>
          <cell r="I63">
            <v>1.22029304806535</v>
          </cell>
          <cell r="J63">
            <v>1.2636302749557484</v>
          </cell>
          <cell r="K63">
            <v>1.2910522921986702</v>
          </cell>
        </row>
        <row r="64">
          <cell r="B64" t="str">
            <v>United States</v>
          </cell>
          <cell r="C64">
            <v>1</v>
          </cell>
          <cell r="D64">
            <v>1</v>
          </cell>
          <cell r="E64">
            <v>1</v>
          </cell>
          <cell r="F64">
            <v>1</v>
          </cell>
          <cell r="G64">
            <v>1</v>
          </cell>
          <cell r="H64">
            <v>1</v>
          </cell>
          <cell r="I64">
            <v>1</v>
          </cell>
          <cell r="J64">
            <v>1</v>
          </cell>
          <cell r="K64">
            <v>1</v>
          </cell>
        </row>
        <row r="67">
          <cell r="B67" t="str">
            <v>Africa</v>
          </cell>
          <cell r="C67">
            <v>0.90916823464034058</v>
          </cell>
          <cell r="D67">
            <v>0.86972419879904572</v>
          </cell>
          <cell r="E67">
            <v>0.96184757817074684</v>
          </cell>
          <cell r="F67">
            <v>1.1085439860095061</v>
          </cell>
          <cell r="G67">
            <v>1.2299535657598171</v>
          </cell>
          <cell r="H67">
            <v>1.3627983613749417</v>
          </cell>
          <cell r="I67">
            <v>1.4945361803042971</v>
          </cell>
          <cell r="J67">
            <v>1.6099699676135204</v>
          </cell>
          <cell r="K67">
            <v>1.7087164349363819</v>
          </cell>
        </row>
        <row r="68">
          <cell r="B68" t="str">
            <v>Asia</v>
          </cell>
          <cell r="C68">
            <v>1.2351896643491265</v>
          </cell>
          <cell r="D68">
            <v>1.169943488089086</v>
          </cell>
          <cell r="E68">
            <v>1.3126956650441191</v>
          </cell>
          <cell r="F68">
            <v>1.488579689370545</v>
          </cell>
          <cell r="G68">
            <v>1.6622113301821368</v>
          </cell>
          <cell r="H68">
            <v>1.8475864873245653</v>
          </cell>
          <cell r="I68">
            <v>2.0337244009804314</v>
          </cell>
          <cell r="J68">
            <v>2.2163385390958044</v>
          </cell>
          <cell r="K68">
            <v>2.4481645817881854</v>
          </cell>
        </row>
        <row r="69">
          <cell r="B69" t="str">
            <v>Australia/New Zealand</v>
          </cell>
          <cell r="C69">
            <v>1.0378211854671198</v>
          </cell>
          <cell r="D69">
            <v>1.018515058981271</v>
          </cell>
          <cell r="E69">
            <v>1.0699332739647185</v>
          </cell>
          <cell r="F69">
            <v>1.109079598032918</v>
          </cell>
          <cell r="G69">
            <v>1.1424323288179581</v>
          </cell>
          <cell r="H69">
            <v>1.1600288954744531</v>
          </cell>
          <cell r="I69">
            <v>1.1777433220480442</v>
          </cell>
          <cell r="J69">
            <v>1.1910852775614984</v>
          </cell>
          <cell r="K69">
            <v>1.2174067730982918</v>
          </cell>
        </row>
        <row r="70">
          <cell r="B70" t="str">
            <v>Brazil</v>
          </cell>
          <cell r="C70">
            <v>1.0325209484929001</v>
          </cell>
          <cell r="D70">
            <v>0.93315780716682328</v>
          </cell>
          <cell r="E70">
            <v>0.95325256922258783</v>
          </cell>
          <cell r="F70">
            <v>1.0689536874056751</v>
          </cell>
          <cell r="G70">
            <v>1.148101685198206</v>
          </cell>
          <cell r="H70">
            <v>1.2226293945343718</v>
          </cell>
          <cell r="I70">
            <v>1.3019949849837749</v>
          </cell>
          <cell r="J70">
            <v>1.3811253787554547</v>
          </cell>
          <cell r="K70">
            <v>1.438011118263864</v>
          </cell>
        </row>
        <row r="71">
          <cell r="B71" t="str">
            <v>Canada</v>
          </cell>
          <cell r="C71">
            <v>0.9644110430305477</v>
          </cell>
          <cell r="D71">
            <v>0.96636792605087318</v>
          </cell>
          <cell r="E71">
            <v>0.97763337105396386</v>
          </cell>
          <cell r="F71">
            <v>0.97311664346172322</v>
          </cell>
          <cell r="G71">
            <v>1.0154082162258844</v>
          </cell>
          <cell r="H71">
            <v>1.0178824066121295</v>
          </cell>
          <cell r="I71">
            <v>1.0203626257245253</v>
          </cell>
          <cell r="J71">
            <v>1.018874735054035</v>
          </cell>
          <cell r="K71">
            <v>1.0212589894670345</v>
          </cell>
        </row>
        <row r="72">
          <cell r="B72" t="str">
            <v>Central/South America</v>
          </cell>
          <cell r="C72">
            <v>1.0900077025585448</v>
          </cell>
          <cell r="D72">
            <v>1.0046778820773703</v>
          </cell>
          <cell r="E72">
            <v>1.0392717375782714</v>
          </cell>
          <cell r="F72">
            <v>1.2086964785613177</v>
          </cell>
          <cell r="G72">
            <v>1.2841302047923653</v>
          </cell>
          <cell r="H72">
            <v>1.3711919356242459</v>
          </cell>
          <cell r="I72">
            <v>1.4596910840373039</v>
          </cell>
          <cell r="J72">
            <v>1.5470935776321415</v>
          </cell>
          <cell r="K72">
            <v>1.6338273288284908</v>
          </cell>
        </row>
        <row r="73">
          <cell r="B73" t="str">
            <v>China</v>
          </cell>
          <cell r="C73">
            <v>1.5790777209387872</v>
          </cell>
          <cell r="D73">
            <v>1.9530441835934991</v>
          </cell>
          <cell r="E73">
            <v>2.7527670453554114</v>
          </cell>
          <cell r="F73">
            <v>4.1098708141443137</v>
          </cell>
          <cell r="G73">
            <v>5.3182849281648945</v>
          </cell>
          <cell r="H73">
            <v>6.6828498620135068</v>
          </cell>
          <cell r="I73">
            <v>8.3975347093004089</v>
          </cell>
          <cell r="J73">
            <v>10.511174029587979</v>
          </cell>
          <cell r="K73">
            <v>14.104497881191994</v>
          </cell>
        </row>
        <row r="74">
          <cell r="B74" t="str">
            <v>Eastern Europe</v>
          </cell>
          <cell r="C74">
            <v>0.87219523097776885</v>
          </cell>
          <cell r="D74">
            <v>0.83305943106768976</v>
          </cell>
          <cell r="E74">
            <v>0.89625020402746292</v>
          </cell>
          <cell r="F74">
            <v>0.97881283874971359</v>
          </cell>
          <cell r="G74">
            <v>1.0445715911563984</v>
          </cell>
          <cell r="H74">
            <v>1.1021690329746763</v>
          </cell>
          <cell r="I74">
            <v>1.149751107220377</v>
          </cell>
          <cell r="J74">
            <v>1.1907354970433126</v>
          </cell>
          <cell r="K74">
            <v>1.2170045814717851</v>
          </cell>
        </row>
        <row r="75">
          <cell r="B75" t="str">
            <v>Economies in Transition</v>
          </cell>
          <cell r="C75">
            <v>0.5500922398082071</v>
          </cell>
          <cell r="D75">
            <v>0.4875997747796047</v>
          </cell>
          <cell r="E75">
            <v>0.58586600778538755</v>
          </cell>
          <cell r="F75">
            <v>0.64293272526064782</v>
          </cell>
          <cell r="G75">
            <v>0.71232438147104704</v>
          </cell>
          <cell r="H75">
            <v>0.79574164432513916</v>
          </cell>
          <cell r="I75">
            <v>0.88892754619127601</v>
          </cell>
          <cell r="J75">
            <v>0.98916777037789771</v>
          </cell>
          <cell r="K75">
            <v>0.98782201814600434</v>
          </cell>
        </row>
        <row r="76">
          <cell r="B76" t="str">
            <v>EU</v>
          </cell>
          <cell r="C76">
            <v>0.95403626052827828</v>
          </cell>
          <cell r="D76">
            <v>0.89980895546713258</v>
          </cell>
          <cell r="E76">
            <v>0.86851320040592661</v>
          </cell>
          <cell r="F76">
            <v>0.83548835097417318</v>
          </cell>
          <cell r="G76">
            <v>0.79664232279152769</v>
          </cell>
          <cell r="H76">
            <v>0.76226090218580644</v>
          </cell>
          <cell r="I76">
            <v>0.72436009145246316</v>
          </cell>
          <cell r="J76">
            <v>0.6839820313754742</v>
          </cell>
          <cell r="K76">
            <v>0.65226680830042116</v>
          </cell>
        </row>
        <row r="77">
          <cell r="B77" t="str">
            <v>Europe (non-EU)</v>
          </cell>
          <cell r="C77">
            <v>0.95403626052827828</v>
          </cell>
          <cell r="D77">
            <v>0.89980895546713258</v>
          </cell>
          <cell r="E77">
            <v>0.86851320040592661</v>
          </cell>
          <cell r="F77">
            <v>0.83548835097417318</v>
          </cell>
          <cell r="G77">
            <v>0.79664232279152769</v>
          </cell>
          <cell r="H77">
            <v>0.76226090218580644</v>
          </cell>
          <cell r="I77">
            <v>0.72436009145246316</v>
          </cell>
          <cell r="J77">
            <v>0.6839820313754742</v>
          </cell>
          <cell r="K77">
            <v>0.65226680830042116</v>
          </cell>
        </row>
        <row r="78">
          <cell r="B78" t="str">
            <v>India</v>
          </cell>
          <cell r="C78">
            <v>1.1411870161479489</v>
          </cell>
          <cell r="D78">
            <v>1.236359882341328</v>
          </cell>
          <cell r="E78">
            <v>1.5199757447185118</v>
          </cell>
          <cell r="F78">
            <v>2.0621422767395741</v>
          </cell>
          <cell r="G78">
            <v>2.6147413182396302</v>
          </cell>
          <cell r="H78">
            <v>3.2369729711465625</v>
          </cell>
          <cell r="I78">
            <v>3.936797883290903</v>
          </cell>
          <cell r="J78">
            <v>4.7693201880196563</v>
          </cell>
          <cell r="K78">
            <v>5.7978041356945074</v>
          </cell>
        </row>
        <row r="79">
          <cell r="B79" t="str">
            <v>Japan</v>
          </cell>
          <cell r="C79">
            <v>0.94945286490426484</v>
          </cell>
          <cell r="D79">
            <v>0.81612753255444004</v>
          </cell>
          <cell r="E79">
            <v>0.77634091827752083</v>
          </cell>
          <cell r="F79">
            <v>0.72009286720932664</v>
          </cell>
          <cell r="G79">
            <v>0.68709137791819064</v>
          </cell>
          <cell r="H79">
            <v>0.66399244752089936</v>
          </cell>
          <cell r="I79">
            <v>0.64167006679756211</v>
          </cell>
          <cell r="J79">
            <v>0.61768881457085978</v>
          </cell>
          <cell r="K79">
            <v>0.58158869238041422</v>
          </cell>
        </row>
        <row r="80">
          <cell r="B80" t="str">
            <v>Mexico</v>
          </cell>
          <cell r="C80">
            <v>0.95408255829192401</v>
          </cell>
          <cell r="D80">
            <v>1.0179559206535571</v>
          </cell>
          <cell r="E80">
            <v>0.99251704455677148</v>
          </cell>
          <cell r="F80">
            <v>0.99177034651063412</v>
          </cell>
          <cell r="G80">
            <v>1.0309650550307099</v>
          </cell>
          <cell r="H80">
            <v>1.0821451289716211</v>
          </cell>
          <cell r="I80">
            <v>1.1358659291532667</v>
          </cell>
          <cell r="J80">
            <v>1.1876212302898623</v>
          </cell>
          <cell r="K80">
            <v>1.2134243245488352</v>
          </cell>
        </row>
        <row r="81">
          <cell r="B81" t="str">
            <v>Middle East</v>
          </cell>
          <cell r="C81">
            <v>1.0427255793730656</v>
          </cell>
          <cell r="D81">
            <v>1.0170268159511477</v>
          </cell>
          <cell r="E81">
            <v>1.1323956385903555</v>
          </cell>
          <cell r="F81">
            <v>1.2468448557518885</v>
          </cell>
          <cell r="G81">
            <v>1.3658401183628204</v>
          </cell>
          <cell r="H81">
            <v>1.4934634293118412</v>
          </cell>
          <cell r="I81">
            <v>1.6255382641531051</v>
          </cell>
          <cell r="J81">
            <v>1.7585337077045637</v>
          </cell>
          <cell r="K81">
            <v>1.8870983481949288</v>
          </cell>
        </row>
        <row r="82">
          <cell r="B82" t="str">
            <v>South Korea</v>
          </cell>
          <cell r="C82">
            <v>1.2898223028439644</v>
          </cell>
          <cell r="D82">
            <v>1.3073035910316266</v>
          </cell>
          <cell r="E82">
            <v>1.4575777646276011</v>
          </cell>
          <cell r="F82">
            <v>1.543277726736602</v>
          </cell>
          <cell r="G82">
            <v>1.6623592478391689</v>
          </cell>
          <cell r="H82">
            <v>1.7873568150939858</v>
          </cell>
          <cell r="I82">
            <v>1.9217533085074723</v>
          </cell>
          <cell r="J82">
            <v>2.0582272795947159</v>
          </cell>
          <cell r="K82">
            <v>2.2525788197079697</v>
          </cell>
        </row>
        <row r="83">
          <cell r="B83" t="str">
            <v>United States</v>
          </cell>
          <cell r="C83">
            <v>1</v>
          </cell>
          <cell r="D83">
            <v>1</v>
          </cell>
          <cell r="E83">
            <v>1</v>
          </cell>
          <cell r="F83">
            <v>1</v>
          </cell>
          <cell r="G83">
            <v>1</v>
          </cell>
          <cell r="H83">
            <v>1</v>
          </cell>
          <cell r="I83">
            <v>1</v>
          </cell>
          <cell r="J83">
            <v>1</v>
          </cell>
          <cell r="K83">
            <v>1</v>
          </cell>
        </row>
      </sheetData>
      <sheetData sheetId="31" refreshError="1">
        <row r="6">
          <cell r="B6" t="str">
            <v>Afghanistan</v>
          </cell>
          <cell r="C6">
            <v>233.22010003318775</v>
          </cell>
          <cell r="D6">
            <v>54.334952563224761</v>
          </cell>
          <cell r="E6">
            <v>0.5654942286083966</v>
          </cell>
          <cell r="F6">
            <v>0.81818181818181812</v>
          </cell>
          <cell r="G6">
            <v>0</v>
          </cell>
          <cell r="H6">
            <v>288.93872864320269</v>
          </cell>
        </row>
        <row r="7">
          <cell r="B7" t="str">
            <v>Albania</v>
          </cell>
          <cell r="C7">
            <v>42.721681960624849</v>
          </cell>
          <cell r="D7">
            <v>42.449181690019344</v>
          </cell>
          <cell r="E7">
            <v>0</v>
          </cell>
          <cell r="F7">
            <v>3.1818181818181817</v>
          </cell>
          <cell r="G7">
            <v>2</v>
          </cell>
          <cell r="H7">
            <v>90.35268183246238</v>
          </cell>
        </row>
        <row r="8">
          <cell r="B8" t="str">
            <v>Algeria</v>
          </cell>
          <cell r="C8">
            <v>3784.7381869931223</v>
          </cell>
          <cell r="D8">
            <v>79.804461577236367</v>
          </cell>
          <cell r="E8">
            <v>1.8849807620279884</v>
          </cell>
          <cell r="F8">
            <v>18.999999999999996</v>
          </cell>
          <cell r="G8">
            <v>154</v>
          </cell>
          <cell r="H8">
            <v>4039.4276293323869</v>
          </cell>
        </row>
        <row r="9">
          <cell r="B9" t="str">
            <v>Angola</v>
          </cell>
          <cell r="C9">
            <v>122.86458906293846</v>
          </cell>
          <cell r="D9">
            <v>76.408527042034819</v>
          </cell>
          <cell r="E9">
            <v>0</v>
          </cell>
          <cell r="F9">
            <v>0</v>
          </cell>
          <cell r="G9">
            <v>0</v>
          </cell>
          <cell r="H9">
            <v>199.27311610497327</v>
          </cell>
        </row>
        <row r="10">
          <cell r="B10" t="str">
            <v>Antigua and Barbuda</v>
          </cell>
          <cell r="C10">
            <v>453.71910370092888</v>
          </cell>
          <cell r="D10">
            <v>37.35527988721703</v>
          </cell>
          <cell r="E10">
            <v>0.43354557526643733</v>
          </cell>
          <cell r="F10">
            <v>0</v>
          </cell>
          <cell r="G10">
            <v>0</v>
          </cell>
          <cell r="H10">
            <v>491.50792916341237</v>
          </cell>
        </row>
        <row r="11">
          <cell r="B11" t="str">
            <v>Argentina</v>
          </cell>
          <cell r="C11">
            <v>3671.5204293406482</v>
          </cell>
          <cell r="D11">
            <v>382.04263521017407</v>
          </cell>
          <cell r="E11">
            <v>29.217201811433824</v>
          </cell>
          <cell r="F11">
            <v>4810</v>
          </cell>
          <cell r="G11">
            <v>1063</v>
          </cell>
          <cell r="H11">
            <v>9955.780266362257</v>
          </cell>
        </row>
        <row r="12">
          <cell r="B12" t="str">
            <v>Armenia</v>
          </cell>
          <cell r="C12">
            <v>2527.7878569506188</v>
          </cell>
          <cell r="D12">
            <v>13.58373814080619</v>
          </cell>
          <cell r="E12">
            <v>3.638012870714018</v>
          </cell>
          <cell r="F12">
            <v>0</v>
          </cell>
          <cell r="G12">
            <v>0</v>
          </cell>
          <cell r="H12">
            <v>2545.0096079621389</v>
          </cell>
        </row>
        <row r="13">
          <cell r="B13" t="str">
            <v>Australia</v>
          </cell>
          <cell r="C13">
            <v>15151.673844337938</v>
          </cell>
          <cell r="D13">
            <v>2521.4813923871493</v>
          </cell>
          <cell r="E13">
            <v>857.33519831597596</v>
          </cell>
          <cell r="F13">
            <v>5.2727272727272725</v>
          </cell>
          <cell r="G13">
            <v>8537</v>
          </cell>
          <cell r="H13">
            <v>27072.763162313793</v>
          </cell>
        </row>
        <row r="14">
          <cell r="B14" t="str">
            <v>Austria</v>
          </cell>
          <cell r="C14">
            <v>6212.135391793091</v>
          </cell>
          <cell r="D14">
            <v>310.72800997094157</v>
          </cell>
          <cell r="E14">
            <v>98.382727675603803</v>
          </cell>
          <cell r="F14">
            <v>126.81818181818181</v>
          </cell>
          <cell r="G14">
            <v>1976.9999999999998</v>
          </cell>
          <cell r="H14">
            <v>8725.0643112578182</v>
          </cell>
        </row>
        <row r="15">
          <cell r="B15" t="str">
            <v>Azerbaijan</v>
          </cell>
          <cell r="C15">
            <v>509.47990943613655</v>
          </cell>
          <cell r="D15">
            <v>23.771541746410833</v>
          </cell>
          <cell r="E15">
            <v>579.10163499779048</v>
          </cell>
          <cell r="F15">
            <v>0</v>
          </cell>
          <cell r="G15">
            <v>1</v>
          </cell>
          <cell r="H15">
            <v>1113.3530861803379</v>
          </cell>
        </row>
        <row r="16">
          <cell r="B16" t="str">
            <v>Bahamas</v>
          </cell>
          <cell r="C16">
            <v>60.319198599492644</v>
          </cell>
          <cell r="D16">
            <v>6.7918690704030951</v>
          </cell>
          <cell r="E16">
            <v>0.16964826858251897</v>
          </cell>
          <cell r="F16">
            <v>9.0909090909090912E-2</v>
          </cell>
          <cell r="G16">
            <v>5</v>
          </cell>
          <cell r="H16">
            <v>72.371625029387346</v>
          </cell>
        </row>
        <row r="17">
          <cell r="B17" t="str">
            <v>Bahrain</v>
          </cell>
          <cell r="C17">
            <v>96.998359786530358</v>
          </cell>
          <cell r="D17">
            <v>190.17233397128666</v>
          </cell>
          <cell r="E17">
            <v>6.5408832442371203</v>
          </cell>
          <cell r="F17">
            <v>1.1818181818181817</v>
          </cell>
          <cell r="G17">
            <v>158</v>
          </cell>
          <cell r="H17">
            <v>452.89339518387237</v>
          </cell>
        </row>
        <row r="18">
          <cell r="B18" t="str">
            <v>Bangladesh</v>
          </cell>
          <cell r="C18">
            <v>217.21272044000077</v>
          </cell>
          <cell r="D18">
            <v>50.939018028023213</v>
          </cell>
          <cell r="E18">
            <v>0.16964826858251897</v>
          </cell>
          <cell r="F18">
            <v>2.3636363636363633</v>
          </cell>
          <cell r="G18">
            <v>1</v>
          </cell>
          <cell r="H18">
            <v>271.68502310024286</v>
          </cell>
        </row>
        <row r="19">
          <cell r="B19" t="str">
            <v>Barbados</v>
          </cell>
          <cell r="C19">
            <v>29.046503367769741</v>
          </cell>
          <cell r="D19">
            <v>27.16747628161238</v>
          </cell>
          <cell r="E19">
            <v>0.69744288195035575</v>
          </cell>
          <cell r="F19">
            <v>0</v>
          </cell>
          <cell r="G19">
            <v>2.9999999999999996</v>
          </cell>
          <cell r="H19">
            <v>59.911422531332484</v>
          </cell>
        </row>
        <row r="20">
          <cell r="B20" t="str">
            <v>Belarus</v>
          </cell>
          <cell r="C20">
            <v>1780.5294546170096</v>
          </cell>
          <cell r="D20">
            <v>50.939018028023213</v>
          </cell>
          <cell r="E20">
            <v>56.7268817204301</v>
          </cell>
          <cell r="F20">
            <v>9</v>
          </cell>
          <cell r="G20">
            <v>110</v>
          </cell>
          <cell r="H20">
            <v>2007.1953543654629</v>
          </cell>
        </row>
        <row r="21">
          <cell r="B21" t="str">
            <v>Belgium</v>
          </cell>
          <cell r="C21">
            <v>7555.4234929616932</v>
          </cell>
          <cell r="D21">
            <v>1017.7312038340597</v>
          </cell>
          <cell r="E21">
            <v>316.15703589151832</v>
          </cell>
          <cell r="F21">
            <v>1445.203147376382</v>
          </cell>
          <cell r="G21">
            <v>4288.6176323877262</v>
          </cell>
          <cell r="H21">
            <v>14623.132512451379</v>
          </cell>
        </row>
        <row r="22">
          <cell r="B22" t="str">
            <v>Belize</v>
          </cell>
          <cell r="C22">
            <v>21.201827275744339</v>
          </cell>
          <cell r="D22">
            <v>1.6979672676007738</v>
          </cell>
          <cell r="E22">
            <v>4.9386495965133292</v>
          </cell>
          <cell r="F22">
            <v>0</v>
          </cell>
          <cell r="G22">
            <v>0</v>
          </cell>
          <cell r="H22">
            <v>27.838444139858442</v>
          </cell>
        </row>
        <row r="23">
          <cell r="B23" t="str">
            <v>Benin</v>
          </cell>
          <cell r="C23">
            <v>84.065245148326298</v>
          </cell>
          <cell r="D23">
            <v>61.126821633627863</v>
          </cell>
          <cell r="E23">
            <v>9.4249038101399424E-2</v>
          </cell>
          <cell r="F23">
            <v>0</v>
          </cell>
          <cell r="G23">
            <v>1</v>
          </cell>
          <cell r="H23">
            <v>146.28631582005556</v>
          </cell>
        </row>
        <row r="24">
          <cell r="B24" t="str">
            <v>Bhutan</v>
          </cell>
          <cell r="C24">
            <v>0.10600913637872171</v>
          </cell>
          <cell r="D24">
            <v>1.6979672676007738</v>
          </cell>
          <cell r="E24">
            <v>0.15079846096223909</v>
          </cell>
          <cell r="F24">
            <v>0</v>
          </cell>
          <cell r="G24">
            <v>0</v>
          </cell>
          <cell r="H24">
            <v>1.9547748649417345</v>
          </cell>
        </row>
        <row r="25">
          <cell r="B25" t="str">
            <v>Bolivia</v>
          </cell>
          <cell r="C25">
            <v>23.958064821591108</v>
          </cell>
          <cell r="D25">
            <v>6.7918690704030951</v>
          </cell>
          <cell r="E25">
            <v>3.7699615240559772E-2</v>
          </cell>
          <cell r="F25">
            <v>1.1818181818181817</v>
          </cell>
          <cell r="G25">
            <v>1</v>
          </cell>
          <cell r="H25">
            <v>32.969451689052946</v>
          </cell>
        </row>
        <row r="26">
          <cell r="B26" t="str">
            <v>Bosnia and Herzegovina</v>
          </cell>
          <cell r="C26">
            <v>232.05399953302182</v>
          </cell>
          <cell r="D26">
            <v>11.885770873205416</v>
          </cell>
          <cell r="E26">
            <v>0.77284211243147527</v>
          </cell>
          <cell r="F26">
            <v>10.909090909090908</v>
          </cell>
          <cell r="G26">
            <v>40</v>
          </cell>
          <cell r="H26">
            <v>295.62170342774959</v>
          </cell>
        </row>
        <row r="27">
          <cell r="B27" t="str">
            <v>Botswana</v>
          </cell>
          <cell r="C27">
            <v>6.3605481827233019</v>
          </cell>
          <cell r="D27">
            <v>5.0939018028023204</v>
          </cell>
          <cell r="E27">
            <v>1.5645340324832304</v>
          </cell>
          <cell r="F27">
            <v>0</v>
          </cell>
          <cell r="G27">
            <v>0</v>
          </cell>
          <cell r="H27">
            <v>13.018984018008853</v>
          </cell>
        </row>
        <row r="28">
          <cell r="B28" t="str">
            <v>Brazil</v>
          </cell>
          <cell r="C28">
            <v>9657.1142966924126</v>
          </cell>
          <cell r="D28">
            <v>3124.2597723854237</v>
          </cell>
          <cell r="E28">
            <v>69.555790118832775</v>
          </cell>
          <cell r="F28">
            <v>12209.999999999998</v>
          </cell>
          <cell r="G28">
            <v>11445.999999999998</v>
          </cell>
          <cell r="H28">
            <v>36506.929859196665</v>
          </cell>
        </row>
        <row r="29">
          <cell r="B29" t="str">
            <v>Brunei Darussalam</v>
          </cell>
          <cell r="C29">
            <v>67.845847282381897</v>
          </cell>
          <cell r="D29">
            <v>44.147148957620118</v>
          </cell>
          <cell r="E29">
            <v>3.5814634478531779</v>
          </cell>
          <cell r="F29">
            <v>0</v>
          </cell>
          <cell r="G29">
            <v>2.9999999999999996</v>
          </cell>
          <cell r="H29">
            <v>118.5744596878552</v>
          </cell>
        </row>
        <row r="30">
          <cell r="B30" t="str">
            <v>Bulgaria</v>
          </cell>
          <cell r="C30">
            <v>2768.7466239394539</v>
          </cell>
          <cell r="D30">
            <v>146.02518501366654</v>
          </cell>
          <cell r="E30">
            <v>8.0312430755594946</v>
          </cell>
          <cell r="F30">
            <v>249.99999999999997</v>
          </cell>
          <cell r="G30">
            <v>150</v>
          </cell>
          <cell r="H30">
            <v>3322.8030520286798</v>
          </cell>
        </row>
        <row r="31">
          <cell r="B31" t="str">
            <v>Burkina Faso</v>
          </cell>
          <cell r="C31">
            <v>28.092421140361253</v>
          </cell>
          <cell r="D31">
            <v>67.918690704030951</v>
          </cell>
          <cell r="E31">
            <v>0.64089345908951612</v>
          </cell>
          <cell r="F31">
            <v>0</v>
          </cell>
          <cell r="G31">
            <v>0</v>
          </cell>
          <cell r="H31">
            <v>96.652005303481715</v>
          </cell>
        </row>
        <row r="32">
          <cell r="B32" t="str">
            <v>Burundi</v>
          </cell>
          <cell r="C32">
            <v>42.721681960624849</v>
          </cell>
          <cell r="D32">
            <v>16.979672676007738</v>
          </cell>
          <cell r="E32">
            <v>0</v>
          </cell>
          <cell r="F32">
            <v>0</v>
          </cell>
          <cell r="G32">
            <v>1</v>
          </cell>
          <cell r="H32">
            <v>60.701354636632587</v>
          </cell>
        </row>
        <row r="33">
          <cell r="B33" t="str">
            <v>Cambodia</v>
          </cell>
          <cell r="C33">
            <v>99.860606468755861</v>
          </cell>
          <cell r="D33">
            <v>39.053247154817797</v>
          </cell>
          <cell r="E33">
            <v>0</v>
          </cell>
          <cell r="F33">
            <v>0</v>
          </cell>
          <cell r="G33">
            <v>5</v>
          </cell>
          <cell r="H33">
            <v>143.91385362357366</v>
          </cell>
        </row>
        <row r="34">
          <cell r="B34" t="str">
            <v>Cameroon</v>
          </cell>
          <cell r="C34">
            <v>83.853226875568851</v>
          </cell>
          <cell r="D34">
            <v>40.751214422418563</v>
          </cell>
          <cell r="E34">
            <v>1.5833838401035105</v>
          </cell>
          <cell r="F34">
            <v>1</v>
          </cell>
          <cell r="G34">
            <v>225</v>
          </cell>
          <cell r="H34">
            <v>352.18782513809094</v>
          </cell>
        </row>
        <row r="35">
          <cell r="B35" t="str">
            <v>Canada</v>
          </cell>
          <cell r="C35">
            <v>19975.301567842533</v>
          </cell>
          <cell r="D35">
            <v>6192.4866249400211</v>
          </cell>
          <cell r="E35">
            <v>458.21817952384959</v>
          </cell>
          <cell r="F35">
            <v>5606.9999999999991</v>
          </cell>
          <cell r="G35">
            <v>12922</v>
          </cell>
          <cell r="H35">
            <v>45155.006372306409</v>
          </cell>
        </row>
        <row r="36">
          <cell r="B36" t="str">
            <v>Cape Verde</v>
          </cell>
          <cell r="C36">
            <v>2.2261918639531562</v>
          </cell>
          <cell r="D36">
            <v>1.6979672676007738</v>
          </cell>
          <cell r="E36">
            <v>0</v>
          </cell>
          <cell r="F36">
            <v>0</v>
          </cell>
          <cell r="G36">
            <v>0</v>
          </cell>
          <cell r="H36">
            <v>3.9241591315539299</v>
          </cell>
        </row>
        <row r="37">
          <cell r="B37" t="str">
            <v>Central African Republic</v>
          </cell>
          <cell r="C37">
            <v>27.350357185710202</v>
          </cell>
          <cell r="D37">
            <v>13.58373814080619</v>
          </cell>
          <cell r="E37">
            <v>0</v>
          </cell>
          <cell r="F37">
            <v>0</v>
          </cell>
          <cell r="G37">
            <v>0</v>
          </cell>
          <cell r="H37">
            <v>40.934095326516392</v>
          </cell>
        </row>
        <row r="38">
          <cell r="B38" t="str">
            <v>Chad</v>
          </cell>
          <cell r="C38">
            <v>25.548201867271931</v>
          </cell>
          <cell r="D38">
            <v>1.6979672676007738</v>
          </cell>
          <cell r="E38">
            <v>0</v>
          </cell>
          <cell r="F38">
            <v>0.18181818181818182</v>
          </cell>
          <cell r="G38">
            <v>0</v>
          </cell>
          <cell r="H38">
            <v>27.427987316690889</v>
          </cell>
        </row>
        <row r="39">
          <cell r="B39" t="str">
            <v>Chile</v>
          </cell>
          <cell r="C39">
            <v>960.97282127311223</v>
          </cell>
          <cell r="D39">
            <v>295.44630456253458</v>
          </cell>
          <cell r="E39">
            <v>42.204719261806666</v>
          </cell>
          <cell r="F39">
            <v>18.272727272727273</v>
          </cell>
          <cell r="G39">
            <v>216.99999999999997</v>
          </cell>
          <cell r="H39">
            <v>1533.8965723701808</v>
          </cell>
        </row>
        <row r="40">
          <cell r="B40" t="str">
            <v>China</v>
          </cell>
          <cell r="C40">
            <v>36873.157906610773</v>
          </cell>
          <cell r="D40">
            <v>10552.866568138808</v>
          </cell>
          <cell r="E40">
            <v>3543.7638326126184</v>
          </cell>
          <cell r="F40">
            <v>27219</v>
          </cell>
          <cell r="G40">
            <v>8166</v>
          </cell>
          <cell r="H40">
            <v>86354.788307362207</v>
          </cell>
        </row>
        <row r="41">
          <cell r="B41" t="str">
            <v>Colombia</v>
          </cell>
          <cell r="C41">
            <v>1610.9148364110549</v>
          </cell>
          <cell r="D41">
            <v>247.90322106971297</v>
          </cell>
          <cell r="E41">
            <v>7.1440770880860764</v>
          </cell>
          <cell r="F41">
            <v>44.54545454545454</v>
          </cell>
          <cell r="G41">
            <v>300</v>
          </cell>
          <cell r="H41">
            <v>2210.5075891143088</v>
          </cell>
        </row>
        <row r="42">
          <cell r="B42" t="str">
            <v>Comoros</v>
          </cell>
          <cell r="C42">
            <v>0.7420639546510519</v>
          </cell>
          <cell r="D42">
            <v>1.6979672676007738</v>
          </cell>
          <cell r="E42">
            <v>0</v>
          </cell>
          <cell r="F42">
            <v>0</v>
          </cell>
          <cell r="G42">
            <v>0</v>
          </cell>
          <cell r="H42">
            <v>2.4400312222518257</v>
          </cell>
        </row>
        <row r="43">
          <cell r="B43" t="str">
            <v>Congo</v>
          </cell>
          <cell r="C43">
            <v>7.9506852284041285</v>
          </cell>
          <cell r="D43">
            <v>6.7918690704030951</v>
          </cell>
          <cell r="E43">
            <v>1.1875378800776328</v>
          </cell>
          <cell r="F43">
            <v>0.27272727272727271</v>
          </cell>
          <cell r="G43">
            <v>17</v>
          </cell>
          <cell r="H43">
            <v>33.202819451612129</v>
          </cell>
        </row>
        <row r="44">
          <cell r="B44" t="str">
            <v>Cook Islands</v>
          </cell>
          <cell r="C44">
            <v>2.4382101367105991</v>
          </cell>
          <cell r="D44">
            <v>1.6979672676007738</v>
          </cell>
          <cell r="E44">
            <v>0.18849807620279885</v>
          </cell>
          <cell r="F44">
            <v>0</v>
          </cell>
          <cell r="G44">
            <v>0</v>
          </cell>
          <cell r="H44">
            <v>4.3246754805141716</v>
          </cell>
        </row>
        <row r="45">
          <cell r="B45" t="str">
            <v>Costa Rica</v>
          </cell>
          <cell r="C45">
            <v>362.55124641522826</v>
          </cell>
          <cell r="D45">
            <v>66.220723436430177</v>
          </cell>
          <cell r="E45">
            <v>0.54664442098811672</v>
          </cell>
          <cell r="F45">
            <v>0.72727272727272729</v>
          </cell>
          <cell r="G45">
            <v>45</v>
          </cell>
          <cell r="H45">
            <v>475.04588699991933</v>
          </cell>
        </row>
        <row r="46">
          <cell r="B46" t="str">
            <v>Côte d'Ivoire</v>
          </cell>
          <cell r="C46">
            <v>198.97914898286064</v>
          </cell>
          <cell r="D46">
            <v>113.76380692925184</v>
          </cell>
          <cell r="E46">
            <v>94.249038101399435</v>
          </cell>
          <cell r="F46">
            <v>0</v>
          </cell>
          <cell r="G46">
            <v>0</v>
          </cell>
          <cell r="H46">
            <v>406.99199401351194</v>
          </cell>
        </row>
        <row r="47">
          <cell r="B47" t="str">
            <v>Croatia</v>
          </cell>
          <cell r="C47">
            <v>545.94705235041681</v>
          </cell>
          <cell r="D47">
            <v>1.6979672676007738</v>
          </cell>
          <cell r="E47">
            <v>52.779461336783683</v>
          </cell>
          <cell r="F47">
            <v>303</v>
          </cell>
          <cell r="G47">
            <v>849</v>
          </cell>
          <cell r="H47">
            <v>1752.4244809548013</v>
          </cell>
        </row>
        <row r="48">
          <cell r="B48" t="str">
            <v>Cuba</v>
          </cell>
          <cell r="C48">
            <v>1032.5289883287494</v>
          </cell>
          <cell r="D48">
            <v>100.18006878844567</v>
          </cell>
          <cell r="E48">
            <v>0.71629268957063563</v>
          </cell>
          <cell r="F48">
            <v>78.818181818181813</v>
          </cell>
          <cell r="G48">
            <v>1</v>
          </cell>
          <cell r="H48">
            <v>1213.2435316249473</v>
          </cell>
        </row>
        <row r="49">
          <cell r="B49" t="str">
            <v>Cyprus</v>
          </cell>
          <cell r="C49">
            <v>327.03818572835644</v>
          </cell>
          <cell r="D49">
            <v>69.616657971631724</v>
          </cell>
          <cell r="E49">
            <v>2.8912475072014181</v>
          </cell>
          <cell r="F49">
            <v>44.999999999999993</v>
          </cell>
          <cell r="G49">
            <v>13</v>
          </cell>
          <cell r="H49">
            <v>457.54609120718959</v>
          </cell>
        </row>
        <row r="50">
          <cell r="B50" t="str">
            <v>Czech Republic</v>
          </cell>
          <cell r="C50">
            <v>5828.3823181021189</v>
          </cell>
          <cell r="D50">
            <v>30.563410816813931</v>
          </cell>
          <cell r="E50">
            <v>18.451780966097939</v>
          </cell>
          <cell r="F50">
            <v>2798</v>
          </cell>
          <cell r="G50">
            <v>148</v>
          </cell>
          <cell r="H50">
            <v>8823.3975098850315</v>
          </cell>
        </row>
        <row r="51">
          <cell r="B51" t="str">
            <v>Democratic Republic of Congo (Kinshasa)</v>
          </cell>
          <cell r="C51">
            <v>8.6927491830551791</v>
          </cell>
          <cell r="D51">
            <v>8.4898363380038688</v>
          </cell>
          <cell r="E51">
            <v>2.4504749906363852</v>
          </cell>
          <cell r="F51">
            <v>21.999999999999996</v>
          </cell>
          <cell r="G51">
            <v>110</v>
          </cell>
          <cell r="H51">
            <v>151.63306051169542</v>
          </cell>
        </row>
        <row r="52">
          <cell r="B52" t="str">
            <v>Denmark</v>
          </cell>
          <cell r="C52">
            <v>4976.5570048028294</v>
          </cell>
          <cell r="D52">
            <v>670.35254293355661</v>
          </cell>
          <cell r="E52">
            <v>208.24425170201539</v>
          </cell>
          <cell r="F52">
            <v>951.91697105250455</v>
          </cell>
          <cell r="G52">
            <v>2824.7986548023237</v>
          </cell>
          <cell r="H52">
            <v>9631.8694252932291</v>
          </cell>
        </row>
        <row r="53">
          <cell r="B53" t="str">
            <v>Djibouti</v>
          </cell>
          <cell r="C53">
            <v>23.640037412454944</v>
          </cell>
          <cell r="D53">
            <v>23.771541746410833</v>
          </cell>
          <cell r="E53">
            <v>0</v>
          </cell>
          <cell r="F53">
            <v>0</v>
          </cell>
          <cell r="G53">
            <v>0</v>
          </cell>
          <cell r="H53">
            <v>47.411579158865777</v>
          </cell>
        </row>
        <row r="54">
          <cell r="B54" t="str">
            <v>Dominica</v>
          </cell>
          <cell r="C54">
            <v>1.5901370456808255</v>
          </cell>
          <cell r="D54">
            <v>1.6979672676007738</v>
          </cell>
          <cell r="E54">
            <v>0</v>
          </cell>
          <cell r="F54">
            <v>0</v>
          </cell>
          <cell r="G54">
            <v>0</v>
          </cell>
          <cell r="H54">
            <v>3.2881043132815995</v>
          </cell>
        </row>
        <row r="55">
          <cell r="B55" t="str">
            <v>Dominican Republic</v>
          </cell>
          <cell r="C55">
            <v>271.48939826590635</v>
          </cell>
          <cell r="D55">
            <v>161.30689042207351</v>
          </cell>
          <cell r="E55">
            <v>1.1498382648370731</v>
          </cell>
          <cell r="F55">
            <v>3.8181818181818179</v>
          </cell>
          <cell r="G55">
            <v>11</v>
          </cell>
          <cell r="H55">
            <v>448.76430877099875</v>
          </cell>
        </row>
        <row r="56">
          <cell r="B56" t="str">
            <v>Ecuador</v>
          </cell>
          <cell r="C56">
            <v>485.83987202368155</v>
          </cell>
          <cell r="D56">
            <v>110.36787239405029</v>
          </cell>
          <cell r="E56">
            <v>8.4824134291259483</v>
          </cell>
          <cell r="F56">
            <v>102</v>
          </cell>
          <cell r="G56">
            <v>5</v>
          </cell>
          <cell r="H56">
            <v>711.6901578468578</v>
          </cell>
        </row>
        <row r="57">
          <cell r="B57" t="str">
            <v>Egypt</v>
          </cell>
          <cell r="C57">
            <v>2515.1727697215515</v>
          </cell>
          <cell r="D57">
            <v>373.55279887217023</v>
          </cell>
          <cell r="E57">
            <v>395.84596002587762</v>
          </cell>
          <cell r="F57">
            <v>199.99999999999997</v>
          </cell>
          <cell r="G57">
            <v>500</v>
          </cell>
          <cell r="H57">
            <v>3984.5715286195991</v>
          </cell>
        </row>
        <row r="58">
          <cell r="B58" t="str">
            <v>El Salvador</v>
          </cell>
          <cell r="C58">
            <v>407.07508369429132</v>
          </cell>
          <cell r="D58">
            <v>74.71055977443406</v>
          </cell>
          <cell r="E58">
            <v>0.69744288195035575</v>
          </cell>
          <cell r="F58">
            <v>61.727272727272727</v>
          </cell>
          <cell r="G58">
            <v>81.999999999999986</v>
          </cell>
          <cell r="H58">
            <v>626.2103590779484</v>
          </cell>
        </row>
        <row r="59">
          <cell r="B59" t="str">
            <v>Equatorial Guinea</v>
          </cell>
          <cell r="C59">
            <v>18.975635411791181</v>
          </cell>
          <cell r="D59">
            <v>5.0939018028023204</v>
          </cell>
          <cell r="E59">
            <v>0.94249038101399418</v>
          </cell>
          <cell r="F59">
            <v>1</v>
          </cell>
          <cell r="G59">
            <v>0</v>
          </cell>
          <cell r="H59">
            <v>26.012027595607496</v>
          </cell>
        </row>
        <row r="60">
          <cell r="B60" t="str">
            <v>Eritrea</v>
          </cell>
          <cell r="C60">
            <v>3.816328909633981</v>
          </cell>
          <cell r="D60">
            <v>11.885770873205416</v>
          </cell>
          <cell r="E60">
            <v>5.6549422860839658E-2</v>
          </cell>
          <cell r="F60">
            <v>0</v>
          </cell>
          <cell r="G60">
            <v>0</v>
          </cell>
          <cell r="H60">
            <v>15.758649205700237</v>
          </cell>
        </row>
        <row r="61">
          <cell r="B61" t="str">
            <v>Estonia</v>
          </cell>
          <cell r="C61">
            <v>201.41735911957124</v>
          </cell>
          <cell r="D61">
            <v>5.0939018028023204</v>
          </cell>
          <cell r="E61">
            <v>22.976859625865366</v>
          </cell>
          <cell r="F61">
            <v>0.27272727272727271</v>
          </cell>
          <cell r="G61">
            <v>1</v>
          </cell>
          <cell r="H61">
            <v>230.76084782096621</v>
          </cell>
        </row>
        <row r="62">
          <cell r="B62" t="str">
            <v>Ethiopia</v>
          </cell>
          <cell r="C62">
            <v>34.983015004978164</v>
          </cell>
          <cell r="D62">
            <v>25.469509014011606</v>
          </cell>
          <cell r="E62">
            <v>2.8274711430419828</v>
          </cell>
          <cell r="F62">
            <v>1.5454545454545452</v>
          </cell>
          <cell r="G62">
            <v>6.9999999999999991</v>
          </cell>
          <cell r="H62">
            <v>71.8254497074863</v>
          </cell>
        </row>
        <row r="63">
          <cell r="B63" t="str">
            <v>European Community</v>
          </cell>
          <cell r="C63">
            <v>239564.74684545424</v>
          </cell>
          <cell r="D63">
            <v>32269.867920752709</v>
          </cell>
          <cell r="E63">
            <v>10024.597606913361</v>
          </cell>
          <cell r="F63">
            <v>45824</v>
          </cell>
          <cell r="G63">
            <v>135982</v>
          </cell>
          <cell r="H63">
            <v>463665.2123731203</v>
          </cell>
        </row>
        <row r="64">
          <cell r="B64" t="str">
            <v>Fiji</v>
          </cell>
          <cell r="C64">
            <v>42.509663687867409</v>
          </cell>
          <cell r="D64">
            <v>18.677639943608515</v>
          </cell>
          <cell r="E64">
            <v>0.69744288195035575</v>
          </cell>
          <cell r="F64">
            <v>0.18181818181818182</v>
          </cell>
          <cell r="G64">
            <v>1</v>
          </cell>
          <cell r="H64">
            <v>63.066564695244466</v>
          </cell>
        </row>
        <row r="65">
          <cell r="B65" t="str">
            <v>Finland</v>
          </cell>
          <cell r="C65">
            <v>1999.3323121026915</v>
          </cell>
          <cell r="D65">
            <v>342.9893880553563</v>
          </cell>
          <cell r="E65">
            <v>177.91211223133172</v>
          </cell>
          <cell r="F65">
            <v>80</v>
          </cell>
          <cell r="G65">
            <v>890</v>
          </cell>
          <cell r="H65">
            <v>3490.2338123893796</v>
          </cell>
        </row>
        <row r="66">
          <cell r="B66" t="str">
            <v>France</v>
          </cell>
          <cell r="C66">
            <v>46080.373691257184</v>
          </cell>
          <cell r="D66">
            <v>6207.121842159363</v>
          </cell>
          <cell r="E66">
            <v>1928.2353097179644</v>
          </cell>
          <cell r="F66">
            <v>8814.2645019067695</v>
          </cell>
          <cell r="G66">
            <v>26156.191417123919</v>
          </cell>
          <cell r="H66">
            <v>89186.186762165205</v>
          </cell>
        </row>
        <row r="67">
          <cell r="B67" t="str">
            <v>Gabon</v>
          </cell>
          <cell r="C67">
            <v>13.251142047340215</v>
          </cell>
          <cell r="D67">
            <v>23.771541746410833</v>
          </cell>
          <cell r="E67">
            <v>0</v>
          </cell>
          <cell r="F67">
            <v>0</v>
          </cell>
          <cell r="G67">
            <v>0</v>
          </cell>
          <cell r="H67">
            <v>37.02268379375105</v>
          </cell>
        </row>
        <row r="68">
          <cell r="B68" t="str">
            <v>Gambia</v>
          </cell>
          <cell r="C68">
            <v>7.1026121373743552</v>
          </cell>
          <cell r="D68">
            <v>3.3959345352015475</v>
          </cell>
          <cell r="E68">
            <v>0.2827471143041983</v>
          </cell>
          <cell r="F68">
            <v>0</v>
          </cell>
          <cell r="G68">
            <v>0</v>
          </cell>
          <cell r="H68">
            <v>10.7812937868801</v>
          </cell>
        </row>
        <row r="69">
          <cell r="B69" t="str">
            <v>Georgia</v>
          </cell>
          <cell r="C69">
            <v>812.02998466100826</v>
          </cell>
          <cell r="D69">
            <v>122.25364326725573</v>
          </cell>
          <cell r="E69">
            <v>8.1996663148217497</v>
          </cell>
          <cell r="F69">
            <v>0</v>
          </cell>
          <cell r="G69">
            <v>0</v>
          </cell>
          <cell r="H69">
            <v>942.48329424308577</v>
          </cell>
        </row>
        <row r="70">
          <cell r="B70" t="str">
            <v>Germany</v>
          </cell>
          <cell r="C70">
            <v>63222.704442890165</v>
          </cell>
          <cell r="D70">
            <v>8516.2293235114357</v>
          </cell>
          <cell r="E70">
            <v>2645.5569110493834</v>
          </cell>
          <cell r="F70">
            <v>12093.253479653082</v>
          </cell>
          <cell r="G70">
            <v>35886.539688158722</v>
          </cell>
          <cell r="H70">
            <v>122364.28384526279</v>
          </cell>
        </row>
        <row r="71">
          <cell r="B71" t="str">
            <v>Ghana</v>
          </cell>
          <cell r="C71">
            <v>103.46491710563238</v>
          </cell>
          <cell r="D71">
            <v>56.032919830825534</v>
          </cell>
          <cell r="E71">
            <v>0.8482413429125949</v>
          </cell>
          <cell r="F71">
            <v>2</v>
          </cell>
          <cell r="G71">
            <v>60</v>
          </cell>
          <cell r="H71">
            <v>222.34607827937052</v>
          </cell>
        </row>
        <row r="72">
          <cell r="B72" t="str">
            <v>Greece</v>
          </cell>
          <cell r="C72">
            <v>3195.6357528904309</v>
          </cell>
          <cell r="D72">
            <v>430.45875917267114</v>
          </cell>
          <cell r="E72">
            <v>133.72152181330037</v>
          </cell>
          <cell r="F72">
            <v>611.26194345664317</v>
          </cell>
          <cell r="G72">
            <v>1813.9102128823597</v>
          </cell>
          <cell r="H72">
            <v>6184.9881902154057</v>
          </cell>
        </row>
        <row r="73">
          <cell r="B73" t="str">
            <v>Grenada</v>
          </cell>
          <cell r="C73">
            <v>4.0283471823914248</v>
          </cell>
          <cell r="D73">
            <v>5.0939018028023204</v>
          </cell>
          <cell r="E73">
            <v>0</v>
          </cell>
          <cell r="F73">
            <v>0</v>
          </cell>
          <cell r="G73">
            <v>0</v>
          </cell>
          <cell r="H73">
            <v>9.1222489851937461</v>
          </cell>
        </row>
        <row r="74">
          <cell r="B74" t="str">
            <v>Guatemala</v>
          </cell>
          <cell r="C74">
            <v>445.87442760890355</v>
          </cell>
          <cell r="D74">
            <v>1.6979672676007738</v>
          </cell>
          <cell r="E74">
            <v>0.39584596002587763</v>
          </cell>
          <cell r="F74">
            <v>8.3636363636363615</v>
          </cell>
          <cell r="G74">
            <v>0</v>
          </cell>
          <cell r="H74">
            <v>456.33187720016656</v>
          </cell>
        </row>
        <row r="75">
          <cell r="B75" t="str">
            <v>Guinea</v>
          </cell>
          <cell r="C75">
            <v>28.834485095012308</v>
          </cell>
          <cell r="D75">
            <v>16.979672676007738</v>
          </cell>
          <cell r="E75">
            <v>2.5258742211175047</v>
          </cell>
          <cell r="F75">
            <v>0</v>
          </cell>
          <cell r="G75">
            <v>0</v>
          </cell>
          <cell r="H75">
            <v>48.340031992137554</v>
          </cell>
        </row>
        <row r="76">
          <cell r="B76" t="str">
            <v>Guinea-Bissau</v>
          </cell>
          <cell r="C76">
            <v>23.322010003318777</v>
          </cell>
          <cell r="D76">
            <v>15.281705408406966</v>
          </cell>
          <cell r="E76">
            <v>0</v>
          </cell>
          <cell r="F76">
            <v>0</v>
          </cell>
          <cell r="G76">
            <v>0</v>
          </cell>
          <cell r="H76">
            <v>38.603715411725744</v>
          </cell>
        </row>
        <row r="77">
          <cell r="B77" t="str">
            <v>Guyana</v>
          </cell>
          <cell r="C77">
            <v>32.226777459131398</v>
          </cell>
          <cell r="D77">
            <v>3.3959345352015475</v>
          </cell>
          <cell r="E77">
            <v>1.8849807620279886E-2</v>
          </cell>
          <cell r="F77">
            <v>0.72727272727272729</v>
          </cell>
          <cell r="G77">
            <v>0</v>
          </cell>
          <cell r="H77">
            <v>36.36883452922595</v>
          </cell>
        </row>
        <row r="78">
          <cell r="B78" t="str">
            <v>Haiti</v>
          </cell>
          <cell r="C78">
            <v>179.15544048003969</v>
          </cell>
          <cell r="D78">
            <v>254.69509014011606</v>
          </cell>
          <cell r="E78">
            <v>0.2827471143041983</v>
          </cell>
          <cell r="F78">
            <v>0</v>
          </cell>
          <cell r="G78">
            <v>2</v>
          </cell>
          <cell r="H78">
            <v>436.13327773445991</v>
          </cell>
        </row>
        <row r="79">
          <cell r="B79" t="str">
            <v>Honduras</v>
          </cell>
          <cell r="C79">
            <v>92.970012604138915</v>
          </cell>
          <cell r="D79">
            <v>1.6979672676007738</v>
          </cell>
          <cell r="E79">
            <v>0</v>
          </cell>
          <cell r="F79">
            <v>0.27272727272727271</v>
          </cell>
          <cell r="G79">
            <v>0</v>
          </cell>
          <cell r="H79">
            <v>94.940707144466955</v>
          </cell>
        </row>
        <row r="80">
          <cell r="B80" t="str">
            <v>Hungary</v>
          </cell>
          <cell r="C80">
            <v>5139.3229316404286</v>
          </cell>
          <cell r="D80">
            <v>1.6979672676007738</v>
          </cell>
          <cell r="E80">
            <v>261.01539995568356</v>
          </cell>
          <cell r="F80">
            <v>749.99999999999989</v>
          </cell>
          <cell r="G80">
            <v>782</v>
          </cell>
          <cell r="H80">
            <v>6934.0362988637125</v>
          </cell>
        </row>
        <row r="81">
          <cell r="B81" t="str">
            <v>Iceland</v>
          </cell>
          <cell r="C81">
            <v>148.09476352107421</v>
          </cell>
          <cell r="D81">
            <v>81.502428844837127</v>
          </cell>
          <cell r="E81">
            <v>15.359752382007532</v>
          </cell>
          <cell r="F81">
            <v>9.0909090909090912E-2</v>
          </cell>
          <cell r="G81">
            <v>5.9999999999999991</v>
          </cell>
          <cell r="H81">
            <v>251.04785383882796</v>
          </cell>
        </row>
        <row r="82">
          <cell r="B82" t="str">
            <v>India</v>
          </cell>
          <cell r="C82">
            <v>4619.3481177027979</v>
          </cell>
          <cell r="D82">
            <v>2010.3932448393161</v>
          </cell>
          <cell r="E82">
            <v>35.814634478531786</v>
          </cell>
          <cell r="F82">
            <v>4325</v>
          </cell>
          <cell r="G82">
            <v>467</v>
          </cell>
          <cell r="H82">
            <v>11457.555997020645</v>
          </cell>
        </row>
        <row r="83">
          <cell r="B83" t="str">
            <v>Indonesia</v>
          </cell>
          <cell r="C83">
            <v>1544.6591261743538</v>
          </cell>
          <cell r="D83">
            <v>373.55279887217023</v>
          </cell>
          <cell r="E83">
            <v>58.736000544792134</v>
          </cell>
          <cell r="F83">
            <v>114.99999999999999</v>
          </cell>
          <cell r="G83">
            <v>2198</v>
          </cell>
          <cell r="H83">
            <v>4289.9479255913157</v>
          </cell>
        </row>
        <row r="84">
          <cell r="B84" t="str">
            <v>Iran (Islamic Republic of)</v>
          </cell>
          <cell r="C84">
            <v>2369.3041980644298</v>
          </cell>
          <cell r="D84">
            <v>721.63608873032899</v>
          </cell>
          <cell r="E84">
            <v>573.03415165650858</v>
          </cell>
          <cell r="F84">
            <v>44.999999999999993</v>
          </cell>
          <cell r="G84">
            <v>98</v>
          </cell>
          <cell r="H84">
            <v>3806.9744384512674</v>
          </cell>
        </row>
        <row r="85">
          <cell r="B85" t="str">
            <v>Ireland</v>
          </cell>
          <cell r="C85">
            <v>1753.9375965803933</v>
          </cell>
          <cell r="D85">
            <v>236.25902946147815</v>
          </cell>
          <cell r="E85">
            <v>73.39359761767389</v>
          </cell>
          <cell r="F85">
            <v>335.49358778380292</v>
          </cell>
          <cell r="G85">
            <v>995.57195037572205</v>
          </cell>
          <cell r="H85">
            <v>3394.65576181907</v>
          </cell>
        </row>
        <row r="86">
          <cell r="B86" t="str">
            <v>Israel</v>
          </cell>
          <cell r="C86">
            <v>4834.2286371424671</v>
          </cell>
          <cell r="D86">
            <v>3418.0081096803578</v>
          </cell>
          <cell r="E86">
            <v>482.87848991801457</v>
          </cell>
          <cell r="F86">
            <v>429.99999999999994</v>
          </cell>
          <cell r="G86">
            <v>3700</v>
          </cell>
          <cell r="H86">
            <v>12865.115236740839</v>
          </cell>
        </row>
        <row r="87">
          <cell r="B87" t="str">
            <v>Italy</v>
          </cell>
          <cell r="C87">
            <v>42167.743668116309</v>
          </cell>
          <cell r="D87">
            <v>5680.0824687452969</v>
          </cell>
          <cell r="E87">
            <v>1764.5111304169995</v>
          </cell>
          <cell r="F87">
            <v>8065.8557291582865</v>
          </cell>
          <cell r="G87">
            <v>23935.300143208849</v>
          </cell>
          <cell r="H87">
            <v>81613.49313964574</v>
          </cell>
        </row>
        <row r="88">
          <cell r="B88" t="str">
            <v>Jamaica</v>
          </cell>
          <cell r="C88">
            <v>423.93053637850812</v>
          </cell>
          <cell r="D88">
            <v>132.44144687286035</v>
          </cell>
          <cell r="E88">
            <v>2.6766726820797437</v>
          </cell>
          <cell r="F88">
            <v>7.7272727272727266</v>
          </cell>
          <cell r="G88">
            <v>20</v>
          </cell>
          <cell r="H88">
            <v>586.77592866072087</v>
          </cell>
        </row>
        <row r="89">
          <cell r="B89" t="str">
            <v>Japan</v>
          </cell>
          <cell r="C89">
            <v>155418.61672607102</v>
          </cell>
          <cell r="D89">
            <v>24618.827412943621</v>
          </cell>
          <cell r="E89">
            <v>4721.9594314107808</v>
          </cell>
          <cell r="F89">
            <v>68071.999999999985</v>
          </cell>
          <cell r="G89">
            <v>172785.99999999997</v>
          </cell>
          <cell r="H89">
            <v>425617.40357042535</v>
          </cell>
        </row>
        <row r="90">
          <cell r="B90" t="str">
            <v>Jordan</v>
          </cell>
          <cell r="C90">
            <v>629.6942700896069</v>
          </cell>
          <cell r="D90">
            <v>66.220723436430177</v>
          </cell>
          <cell r="E90">
            <v>45.805032517280125</v>
          </cell>
          <cell r="F90">
            <v>11.999999999999998</v>
          </cell>
          <cell r="G90">
            <v>20</v>
          </cell>
          <cell r="H90">
            <v>773.72002604331715</v>
          </cell>
        </row>
        <row r="91">
          <cell r="B91" t="str">
            <v>Kazakhstan</v>
          </cell>
          <cell r="C91">
            <v>1478.4034159376529</v>
          </cell>
          <cell r="D91">
            <v>8.4898363380038688</v>
          </cell>
          <cell r="E91">
            <v>192.22147591692442</v>
          </cell>
          <cell r="F91">
            <v>49.636363636363633</v>
          </cell>
          <cell r="G91">
            <v>2.9999999999999996</v>
          </cell>
          <cell r="H91">
            <v>1731.7510918289449</v>
          </cell>
        </row>
        <row r="92">
          <cell r="B92" t="str">
            <v>Kenya</v>
          </cell>
          <cell r="C92">
            <v>243.82101367105994</v>
          </cell>
          <cell r="D92">
            <v>47.543083492821665</v>
          </cell>
          <cell r="E92">
            <v>4.7124519050699707</v>
          </cell>
          <cell r="F92">
            <v>5</v>
          </cell>
          <cell r="G92">
            <v>120</v>
          </cell>
          <cell r="H92">
            <v>421.07654906895164</v>
          </cell>
        </row>
        <row r="93">
          <cell r="B93" t="str">
            <v>Kiribati</v>
          </cell>
          <cell r="C93">
            <v>0.84807309102977368</v>
          </cell>
          <cell r="D93">
            <v>1.6979672676007738</v>
          </cell>
          <cell r="E93">
            <v>0</v>
          </cell>
          <cell r="F93">
            <v>0</v>
          </cell>
          <cell r="G93">
            <v>0</v>
          </cell>
          <cell r="H93">
            <v>2.5460403586305476</v>
          </cell>
        </row>
        <row r="94">
          <cell r="B94" t="str">
            <v>Kuwait</v>
          </cell>
          <cell r="C94">
            <v>1862.1564896286252</v>
          </cell>
          <cell r="D94">
            <v>1390.6351921650339</v>
          </cell>
          <cell r="E94">
            <v>100.58257346181347</v>
          </cell>
          <cell r="F94">
            <v>21</v>
          </cell>
          <cell r="G94">
            <v>198.99999999999997</v>
          </cell>
          <cell r="H94">
            <v>3573.3742552554727</v>
          </cell>
        </row>
        <row r="95">
          <cell r="B95" t="str">
            <v>Kyrgyzstan</v>
          </cell>
          <cell r="C95">
            <v>129.43715551841922</v>
          </cell>
          <cell r="D95">
            <v>1.6979672676007738</v>
          </cell>
          <cell r="E95">
            <v>0.45239538288671727</v>
          </cell>
          <cell r="F95">
            <v>0</v>
          </cell>
          <cell r="G95">
            <v>0</v>
          </cell>
          <cell r="H95">
            <v>131.58751816890671</v>
          </cell>
        </row>
        <row r="96">
          <cell r="B96" t="str">
            <v>Laos</v>
          </cell>
          <cell r="C96">
            <v>2.4382101367105991</v>
          </cell>
          <cell r="D96">
            <v>5.0939018028023204</v>
          </cell>
          <cell r="E96">
            <v>0</v>
          </cell>
          <cell r="F96">
            <v>0</v>
          </cell>
          <cell r="G96">
            <v>0</v>
          </cell>
          <cell r="H96">
            <v>7.5321119395129195</v>
          </cell>
        </row>
        <row r="97">
          <cell r="B97" t="str">
            <v>Latvia</v>
          </cell>
          <cell r="C97">
            <v>5021.1227445781533</v>
          </cell>
          <cell r="D97">
            <v>89.99226518284101</v>
          </cell>
          <cell r="E97">
            <v>10.808484312859036</v>
          </cell>
          <cell r="F97">
            <v>18</v>
          </cell>
          <cell r="G97">
            <v>0</v>
          </cell>
          <cell r="H97">
            <v>5139.9234940738534</v>
          </cell>
        </row>
        <row r="98">
          <cell r="B98" t="str">
            <v>Lebanon</v>
          </cell>
          <cell r="C98">
            <v>457.53543261056291</v>
          </cell>
          <cell r="D98">
            <v>186.77639943608511</v>
          </cell>
          <cell r="E98">
            <v>0.8482413429125949</v>
          </cell>
          <cell r="F98">
            <v>9.0909090909090912E-2</v>
          </cell>
          <cell r="G98">
            <v>0</v>
          </cell>
          <cell r="H98">
            <v>645.25098248046982</v>
          </cell>
        </row>
        <row r="99">
          <cell r="B99" t="str">
            <v>Lesotho</v>
          </cell>
          <cell r="C99">
            <v>6.3605481827233019</v>
          </cell>
          <cell r="D99">
            <v>3.3959345352015475</v>
          </cell>
          <cell r="E99">
            <v>0.67859307433007587</v>
          </cell>
          <cell r="F99">
            <v>0</v>
          </cell>
          <cell r="G99">
            <v>0</v>
          </cell>
          <cell r="H99">
            <v>10.435075792254926</v>
          </cell>
        </row>
        <row r="100">
          <cell r="B100" t="str">
            <v>Liberia</v>
          </cell>
          <cell r="C100">
            <v>53.11057732573957</v>
          </cell>
          <cell r="D100">
            <v>18.677639943608515</v>
          </cell>
          <cell r="E100">
            <v>3.6757124859545778</v>
          </cell>
          <cell r="F100">
            <v>0.27272727272727271</v>
          </cell>
          <cell r="G100">
            <v>0</v>
          </cell>
          <cell r="H100">
            <v>75.736657028029924</v>
          </cell>
        </row>
        <row r="101">
          <cell r="B101" t="str">
            <v>Libyan Arab Jamahiriya</v>
          </cell>
          <cell r="C101">
            <v>317.1793360451353</v>
          </cell>
          <cell r="D101">
            <v>37.35527988721703</v>
          </cell>
          <cell r="E101">
            <v>85.163430828424524</v>
          </cell>
          <cell r="F101">
            <v>0</v>
          </cell>
          <cell r="G101">
            <v>0</v>
          </cell>
          <cell r="H101">
            <v>439.69804676077683</v>
          </cell>
        </row>
        <row r="102">
          <cell r="B102" t="str">
            <v>Liechtenstein</v>
          </cell>
          <cell r="C102">
            <v>13.781187729233821</v>
          </cell>
          <cell r="D102">
            <v>5.0939018028023204</v>
          </cell>
          <cell r="E102">
            <v>1.2046864613339241</v>
          </cell>
          <cell r="F102">
            <v>0.18181818181818182</v>
          </cell>
          <cell r="G102">
            <v>47</v>
          </cell>
          <cell r="H102">
            <v>67.26159417518825</v>
          </cell>
        </row>
        <row r="103">
          <cell r="B103" t="str">
            <v>Lithuania</v>
          </cell>
          <cell r="C103">
            <v>5860.1850590157346</v>
          </cell>
          <cell r="D103">
            <v>13.58373814080619</v>
          </cell>
          <cell r="E103">
            <v>6.9937251436146699</v>
          </cell>
          <cell r="F103">
            <v>68.72727272727272</v>
          </cell>
          <cell r="G103">
            <v>180</v>
          </cell>
          <cell r="H103">
            <v>6129.489795027429</v>
          </cell>
        </row>
        <row r="104">
          <cell r="B104" t="str">
            <v>Luxembourg</v>
          </cell>
          <cell r="C104">
            <v>397.04521417094611</v>
          </cell>
          <cell r="D104">
            <v>53.482813262708234</v>
          </cell>
          <cell r="E104">
            <v>16.614374845319585</v>
          </cell>
          <cell r="F104">
            <v>75.946900091718021</v>
          </cell>
          <cell r="G104">
            <v>225.37123272241621</v>
          </cell>
          <cell r="H104">
            <v>768.46053509310809</v>
          </cell>
        </row>
        <row r="105">
          <cell r="B105" t="str">
            <v>Macedonia</v>
          </cell>
          <cell r="C105">
            <v>1244.5472610861927</v>
          </cell>
          <cell r="D105">
            <v>25.469509014011606</v>
          </cell>
          <cell r="E105">
            <v>8.1054172767203507</v>
          </cell>
          <cell r="F105">
            <v>9.0909090909090912E-2</v>
          </cell>
          <cell r="G105">
            <v>0</v>
          </cell>
          <cell r="H105">
            <v>1278.2130964678338</v>
          </cell>
        </row>
        <row r="106">
          <cell r="B106" t="str">
            <v>Madagascar</v>
          </cell>
          <cell r="C106">
            <v>51.944476825573631</v>
          </cell>
          <cell r="D106">
            <v>18.677639943608515</v>
          </cell>
          <cell r="E106">
            <v>0</v>
          </cell>
          <cell r="F106">
            <v>0</v>
          </cell>
          <cell r="G106">
            <v>0</v>
          </cell>
          <cell r="H106">
            <v>70.622116769182142</v>
          </cell>
        </row>
        <row r="107">
          <cell r="B107" t="str">
            <v>Malawi</v>
          </cell>
          <cell r="C107">
            <v>15.159306502157206</v>
          </cell>
          <cell r="D107">
            <v>6.7918690704030951</v>
          </cell>
          <cell r="E107">
            <v>0.67859307433007587</v>
          </cell>
          <cell r="F107">
            <v>2.9999999999999996</v>
          </cell>
          <cell r="G107">
            <v>0</v>
          </cell>
          <cell r="H107">
            <v>25.62976864689038</v>
          </cell>
        </row>
        <row r="108">
          <cell r="B108" t="str">
            <v>Malaysia</v>
          </cell>
          <cell r="C108">
            <v>3648.9404832919795</v>
          </cell>
          <cell r="D108">
            <v>1210.6506617993516</v>
          </cell>
          <cell r="E108">
            <v>252.21042595934489</v>
          </cell>
          <cell r="F108">
            <v>18.999999999999996</v>
          </cell>
          <cell r="G108">
            <v>54</v>
          </cell>
          <cell r="H108">
            <v>5184.8015710506761</v>
          </cell>
        </row>
        <row r="109">
          <cell r="B109" t="str">
            <v>Maldives</v>
          </cell>
          <cell r="C109">
            <v>2.3322010003318776</v>
          </cell>
          <cell r="D109">
            <v>28.865443549213154</v>
          </cell>
          <cell r="E109">
            <v>0.18849807620279885</v>
          </cell>
          <cell r="F109">
            <v>0</v>
          </cell>
          <cell r="G109">
            <v>0</v>
          </cell>
          <cell r="H109">
            <v>31.38614262574783</v>
          </cell>
        </row>
        <row r="110">
          <cell r="B110" t="str">
            <v>Mali</v>
          </cell>
          <cell r="C110">
            <v>27.774393731225086</v>
          </cell>
          <cell r="D110">
            <v>27.16747628161238</v>
          </cell>
          <cell r="E110">
            <v>1.0744390343559536</v>
          </cell>
          <cell r="F110">
            <v>0</v>
          </cell>
          <cell r="G110">
            <v>0</v>
          </cell>
          <cell r="H110">
            <v>56.016309047193424</v>
          </cell>
        </row>
        <row r="111">
          <cell r="B111" t="str">
            <v>Malta</v>
          </cell>
          <cell r="C111">
            <v>388.31146655525765</v>
          </cell>
          <cell r="D111">
            <v>23.771541746410833</v>
          </cell>
          <cell r="E111">
            <v>2.6503102149346329</v>
          </cell>
          <cell r="F111">
            <v>0</v>
          </cell>
          <cell r="G111">
            <v>30</v>
          </cell>
          <cell r="H111">
            <v>444.73331851660311</v>
          </cell>
        </row>
        <row r="112">
          <cell r="B112" t="str">
            <v>Marshall Islands</v>
          </cell>
          <cell r="C112">
            <v>1.2721096365446602</v>
          </cell>
          <cell r="D112">
            <v>1.6979672676007738</v>
          </cell>
          <cell r="E112">
            <v>0</v>
          </cell>
          <cell r="F112">
            <v>0.18181818181818182</v>
          </cell>
          <cell r="G112">
            <v>0</v>
          </cell>
          <cell r="H112">
            <v>3.1518950859636155</v>
          </cell>
        </row>
        <row r="113">
          <cell r="B113" t="str">
            <v>Mauritania</v>
          </cell>
          <cell r="C113">
            <v>18.339580593518857</v>
          </cell>
          <cell r="D113">
            <v>23.771541746410833</v>
          </cell>
          <cell r="E113">
            <v>0</v>
          </cell>
          <cell r="F113">
            <v>0</v>
          </cell>
          <cell r="G113">
            <v>0</v>
          </cell>
          <cell r="H113">
            <v>42.111122339929693</v>
          </cell>
        </row>
        <row r="114">
          <cell r="B114" t="str">
            <v>Mauritius</v>
          </cell>
          <cell r="C114">
            <v>80.354925375071033</v>
          </cell>
          <cell r="D114">
            <v>86.596330647639448</v>
          </cell>
          <cell r="E114">
            <v>0.43354557526643733</v>
          </cell>
          <cell r="F114">
            <v>9.0909090909090912E-2</v>
          </cell>
          <cell r="G114">
            <v>1</v>
          </cell>
          <cell r="H114">
            <v>168.47571068888601</v>
          </cell>
        </row>
        <row r="115">
          <cell r="B115" t="str">
            <v>Mexico</v>
          </cell>
          <cell r="C115">
            <v>9777.5406756186385</v>
          </cell>
          <cell r="D115">
            <v>2326.2151566130601</v>
          </cell>
          <cell r="E115">
            <v>168.2910824338588</v>
          </cell>
          <cell r="F115">
            <v>16735.999999999996</v>
          </cell>
          <cell r="G115">
            <v>13.999999999999998</v>
          </cell>
          <cell r="H115">
            <v>29022.046914665552</v>
          </cell>
        </row>
        <row r="116">
          <cell r="B116" t="str">
            <v>Micronesia (Federated States of)</v>
          </cell>
          <cell r="C116">
            <v>1.3781187729233821</v>
          </cell>
          <cell r="D116">
            <v>5.0939018028023204</v>
          </cell>
          <cell r="E116">
            <v>0</v>
          </cell>
          <cell r="F116">
            <v>0</v>
          </cell>
          <cell r="G116">
            <v>0</v>
          </cell>
          <cell r="H116">
            <v>6.4720205757257023</v>
          </cell>
        </row>
        <row r="117">
          <cell r="B117" t="str">
            <v>Moldova</v>
          </cell>
          <cell r="C117">
            <v>296.29553617852719</v>
          </cell>
          <cell r="D117">
            <v>13.58373814080619</v>
          </cell>
          <cell r="E117">
            <v>0.22619769144335863</v>
          </cell>
          <cell r="F117">
            <v>0</v>
          </cell>
          <cell r="G117">
            <v>0</v>
          </cell>
          <cell r="H117">
            <v>310.10547201077674</v>
          </cell>
        </row>
        <row r="118">
          <cell r="B118" t="str">
            <v>Monaco</v>
          </cell>
          <cell r="C118">
            <v>6.5725664554807457</v>
          </cell>
          <cell r="D118">
            <v>37.35527988721703</v>
          </cell>
          <cell r="E118">
            <v>0</v>
          </cell>
          <cell r="F118">
            <v>0</v>
          </cell>
          <cell r="G118">
            <v>0</v>
          </cell>
          <cell r="H118">
            <v>43.927846342697777</v>
          </cell>
        </row>
        <row r="119">
          <cell r="B119" t="str">
            <v>Mongolia</v>
          </cell>
          <cell r="C119">
            <v>7.6326578192679619</v>
          </cell>
          <cell r="D119">
            <v>5.0939018028023204</v>
          </cell>
          <cell r="E119">
            <v>0</v>
          </cell>
          <cell r="F119">
            <v>0</v>
          </cell>
          <cell r="G119">
            <v>0</v>
          </cell>
          <cell r="H119">
            <v>12.726559622070283</v>
          </cell>
        </row>
        <row r="120">
          <cell r="B120" t="str">
            <v>Montenegro</v>
          </cell>
          <cell r="C120">
            <v>469.83249243049465</v>
          </cell>
          <cell r="D120">
            <v>22.073574478810059</v>
          </cell>
          <cell r="E120">
            <v>2.167727876332187</v>
          </cell>
          <cell r="F120">
            <v>1</v>
          </cell>
          <cell r="G120">
            <v>0</v>
          </cell>
          <cell r="H120">
            <v>495.07379478563695</v>
          </cell>
        </row>
        <row r="121">
          <cell r="B121" t="str">
            <v>Morocco</v>
          </cell>
          <cell r="C121">
            <v>592.37905408429685</v>
          </cell>
          <cell r="D121">
            <v>191.87030123888744</v>
          </cell>
          <cell r="E121">
            <v>1.8849807620279884</v>
          </cell>
          <cell r="F121">
            <v>5</v>
          </cell>
          <cell r="G121">
            <v>30</v>
          </cell>
          <cell r="H121">
            <v>821.13433608521234</v>
          </cell>
        </row>
        <row r="122">
          <cell r="B122" t="str">
            <v>Mozambique</v>
          </cell>
          <cell r="C122">
            <v>19.187653684548632</v>
          </cell>
          <cell r="D122">
            <v>33.959345352015475</v>
          </cell>
          <cell r="E122">
            <v>5.6549422860839655</v>
          </cell>
          <cell r="F122">
            <v>9.0909090909090912E-2</v>
          </cell>
          <cell r="G122">
            <v>0</v>
          </cell>
          <cell r="H122">
            <v>58.89285041355717</v>
          </cell>
        </row>
        <row r="123">
          <cell r="B123" t="str">
            <v>Myanmar</v>
          </cell>
          <cell r="C123">
            <v>1.4841279093021038</v>
          </cell>
          <cell r="D123">
            <v>3.3959345352015475</v>
          </cell>
          <cell r="E123">
            <v>5.2213967108175279</v>
          </cell>
          <cell r="F123">
            <v>0.63636363636363624</v>
          </cell>
          <cell r="G123">
            <v>0</v>
          </cell>
          <cell r="H123">
            <v>10.737822791684817</v>
          </cell>
        </row>
        <row r="124">
          <cell r="B124" t="str">
            <v>Namibia</v>
          </cell>
          <cell r="C124">
            <v>21.73187295763795</v>
          </cell>
          <cell r="D124">
            <v>8.4898363380038688</v>
          </cell>
          <cell r="E124">
            <v>1.3948857639007115</v>
          </cell>
          <cell r="F124">
            <v>0</v>
          </cell>
          <cell r="G124">
            <v>0</v>
          </cell>
          <cell r="H124">
            <v>31.616595059542529</v>
          </cell>
        </row>
        <row r="125">
          <cell r="B125" t="str">
            <v>Nauru</v>
          </cell>
          <cell r="C125">
            <v>0.63605481827233012</v>
          </cell>
          <cell r="D125">
            <v>0</v>
          </cell>
          <cell r="E125">
            <v>0</v>
          </cell>
          <cell r="F125">
            <v>0</v>
          </cell>
          <cell r="G125">
            <v>0</v>
          </cell>
          <cell r="H125">
            <v>0.63605481827233012</v>
          </cell>
        </row>
        <row r="126">
          <cell r="B126" t="str">
            <v>Nepal</v>
          </cell>
          <cell r="C126">
            <v>26.50228409468043</v>
          </cell>
          <cell r="D126">
            <v>22.073574478810059</v>
          </cell>
          <cell r="E126">
            <v>0.5654942286083966</v>
          </cell>
          <cell r="F126">
            <v>0.81818181818181812</v>
          </cell>
          <cell r="G126">
            <v>0</v>
          </cell>
          <cell r="H126">
            <v>49.959534620280706</v>
          </cell>
        </row>
        <row r="127">
          <cell r="B127" t="str">
            <v>Netherlands</v>
          </cell>
          <cell r="C127">
            <v>10936.090025271593</v>
          </cell>
          <cell r="D127">
            <v>1473.113992488381</v>
          </cell>
          <cell r="E127">
            <v>457.62117899195783</v>
          </cell>
          <cell r="F127">
            <v>2091.8578209728548</v>
          </cell>
          <cell r="G127">
            <v>6207.5552158591727</v>
          </cell>
          <cell r="H127">
            <v>21166.238233583957</v>
          </cell>
        </row>
        <row r="128">
          <cell r="B128" t="str">
            <v>New Zealand</v>
          </cell>
          <cell r="C128">
            <v>1255.6782204059584</v>
          </cell>
          <cell r="D128">
            <v>388.83450428057716</v>
          </cell>
          <cell r="E128">
            <v>187.93108796809219</v>
          </cell>
          <cell r="F128">
            <v>2.9999999999999996</v>
          </cell>
          <cell r="G128">
            <v>982</v>
          </cell>
          <cell r="H128">
            <v>2817.4438126546279</v>
          </cell>
        </row>
        <row r="129">
          <cell r="B129" t="str">
            <v>Nicaragua</v>
          </cell>
          <cell r="C129">
            <v>91.697902967594274</v>
          </cell>
          <cell r="D129">
            <v>18.677639943608515</v>
          </cell>
          <cell r="E129">
            <v>0</v>
          </cell>
          <cell r="F129">
            <v>0</v>
          </cell>
          <cell r="G129">
            <v>0</v>
          </cell>
          <cell r="H129">
            <v>110.37554291120279</v>
          </cell>
        </row>
        <row r="130">
          <cell r="B130" t="str">
            <v>Niger</v>
          </cell>
          <cell r="C130">
            <v>16.219397865944423</v>
          </cell>
          <cell r="D130">
            <v>28.865443549213154</v>
          </cell>
          <cell r="E130">
            <v>3.7699615240559772E-2</v>
          </cell>
          <cell r="F130">
            <v>0</v>
          </cell>
          <cell r="G130">
            <v>0</v>
          </cell>
          <cell r="H130">
            <v>45.122541030398139</v>
          </cell>
        </row>
        <row r="131">
          <cell r="B131" t="str">
            <v>Nigeria</v>
          </cell>
          <cell r="C131">
            <v>602.44992204027551</v>
          </cell>
          <cell r="D131">
            <v>378.64670067497258</v>
          </cell>
          <cell r="E131">
            <v>3.7699615240559767</v>
          </cell>
          <cell r="F131">
            <v>91.181818181818173</v>
          </cell>
          <cell r="G131">
            <v>241</v>
          </cell>
          <cell r="H131">
            <v>1317.0484024211221</v>
          </cell>
        </row>
        <row r="132">
          <cell r="B132" t="str">
            <v>Niue</v>
          </cell>
          <cell r="C132">
            <v>0.10600913637872171</v>
          </cell>
          <cell r="D132">
            <v>329.40564991455011</v>
          </cell>
          <cell r="E132">
            <v>0</v>
          </cell>
          <cell r="F132">
            <v>0</v>
          </cell>
          <cell r="G132">
            <v>0</v>
          </cell>
          <cell r="H132">
            <v>329.51165905092881</v>
          </cell>
        </row>
        <row r="133">
          <cell r="B133" t="str">
            <v>North Korea</v>
          </cell>
          <cell r="C133">
            <v>1007.0867955978562</v>
          </cell>
          <cell r="D133">
            <v>1448.3660792634601</v>
          </cell>
          <cell r="E133">
            <v>54.664442098811662</v>
          </cell>
          <cell r="F133">
            <v>399.99999999999994</v>
          </cell>
          <cell r="G133">
            <v>150</v>
          </cell>
          <cell r="H133">
            <v>3060.1173169601279</v>
          </cell>
        </row>
        <row r="134">
          <cell r="B134" t="str">
            <v>Norway</v>
          </cell>
          <cell r="C134">
            <v>962.13892177327818</v>
          </cell>
          <cell r="D134">
            <v>859.17143740599158</v>
          </cell>
          <cell r="E134">
            <v>175.08109904719697</v>
          </cell>
          <cell r="F134">
            <v>2.9999999999999996</v>
          </cell>
          <cell r="G134">
            <v>884</v>
          </cell>
          <cell r="H134">
            <v>2883.3914582264665</v>
          </cell>
        </row>
        <row r="135">
          <cell r="B135" t="str">
            <v>Oman</v>
          </cell>
          <cell r="C135">
            <v>323.64589336423745</v>
          </cell>
          <cell r="D135">
            <v>10.187803605604641</v>
          </cell>
          <cell r="E135">
            <v>77.039163744083893</v>
          </cell>
          <cell r="F135">
            <v>9.0909090909090912E-2</v>
          </cell>
          <cell r="G135">
            <v>0</v>
          </cell>
          <cell r="H135">
            <v>410.96376980483507</v>
          </cell>
        </row>
        <row r="136">
          <cell r="B136" t="str">
            <v>Pakistan</v>
          </cell>
          <cell r="C136">
            <v>983.12873077626512</v>
          </cell>
          <cell r="D136">
            <v>196.96420304168976</v>
          </cell>
          <cell r="E136">
            <v>49.235697504171057</v>
          </cell>
          <cell r="F136">
            <v>99.999999999999986</v>
          </cell>
          <cell r="G136">
            <v>42</v>
          </cell>
          <cell r="H136">
            <v>1371.3286313221258</v>
          </cell>
        </row>
        <row r="137">
          <cell r="B137" t="str">
            <v>Palau</v>
          </cell>
          <cell r="C137">
            <v>1.8021553184382693</v>
          </cell>
          <cell r="D137">
            <v>1329.5083705314059</v>
          </cell>
          <cell r="E137">
            <v>0</v>
          </cell>
          <cell r="F137">
            <v>0</v>
          </cell>
          <cell r="G137">
            <v>0</v>
          </cell>
          <cell r="H137">
            <v>1331.3105258498442</v>
          </cell>
        </row>
        <row r="138">
          <cell r="B138" t="str">
            <v>Panama</v>
          </cell>
          <cell r="C138">
            <v>239.05060253401746</v>
          </cell>
          <cell r="D138">
            <v>78.106494309635593</v>
          </cell>
          <cell r="E138">
            <v>2.6955224897000241</v>
          </cell>
          <cell r="F138">
            <v>0</v>
          </cell>
          <cell r="G138">
            <v>0</v>
          </cell>
          <cell r="H138">
            <v>319.85261933335306</v>
          </cell>
        </row>
        <row r="139">
          <cell r="B139" t="str">
            <v>Papua New Guinea</v>
          </cell>
          <cell r="C139">
            <v>51.414431143680027</v>
          </cell>
          <cell r="D139">
            <v>18.677639943608515</v>
          </cell>
          <cell r="E139">
            <v>5.1648472879566887</v>
          </cell>
          <cell r="F139">
            <v>0</v>
          </cell>
          <cell r="G139">
            <v>2</v>
          </cell>
          <cell r="H139">
            <v>77.256918375245235</v>
          </cell>
        </row>
        <row r="140">
          <cell r="B140" t="str">
            <v>Paraguay</v>
          </cell>
          <cell r="C140">
            <v>181.1696140712354</v>
          </cell>
          <cell r="D140">
            <v>61.126821633627863</v>
          </cell>
          <cell r="E140">
            <v>0</v>
          </cell>
          <cell r="F140">
            <v>0.72727272727272729</v>
          </cell>
          <cell r="G140">
            <v>2.9999999999999996</v>
          </cell>
          <cell r="H140">
            <v>246.02370843213598</v>
          </cell>
        </row>
        <row r="141">
          <cell r="B141" t="str">
            <v>Peru</v>
          </cell>
          <cell r="C141">
            <v>572.34332730871847</v>
          </cell>
          <cell r="D141">
            <v>179.98453036568202</v>
          </cell>
          <cell r="E141">
            <v>7.6718717014539131</v>
          </cell>
          <cell r="F141">
            <v>47.999999999999993</v>
          </cell>
          <cell r="G141">
            <v>39</v>
          </cell>
          <cell r="H141">
            <v>846.99972937585449</v>
          </cell>
        </row>
        <row r="142">
          <cell r="B142" t="str">
            <v>Philippines</v>
          </cell>
          <cell r="C142">
            <v>3469.6790336755612</v>
          </cell>
          <cell r="D142">
            <v>801.44055030756533</v>
          </cell>
          <cell r="E142">
            <v>34.87214409751779</v>
          </cell>
          <cell r="F142">
            <v>199.99999999999997</v>
          </cell>
          <cell r="G142">
            <v>900</v>
          </cell>
          <cell r="H142">
            <v>5405.991728080644</v>
          </cell>
        </row>
        <row r="143">
          <cell r="B143" t="str">
            <v>Poland</v>
          </cell>
          <cell r="C143">
            <v>5285.6155398430637</v>
          </cell>
          <cell r="D143">
            <v>933.88199718042563</v>
          </cell>
          <cell r="E143">
            <v>783.04619986705063</v>
          </cell>
          <cell r="F143">
            <v>874.99999999999989</v>
          </cell>
          <cell r="G143">
            <v>300</v>
          </cell>
          <cell r="H143">
            <v>8177.5437368905405</v>
          </cell>
        </row>
        <row r="144">
          <cell r="B144" t="str">
            <v>Portugal</v>
          </cell>
          <cell r="C144">
            <v>2601.9953355862972</v>
          </cell>
          <cell r="D144">
            <v>350.49416458570937</v>
          </cell>
          <cell r="E144">
            <v>108.88061185039533</v>
          </cell>
          <cell r="F144">
            <v>497.71026759135594</v>
          </cell>
          <cell r="G144">
            <v>1476.9473989090382</v>
          </cell>
          <cell r="H144">
            <v>5036.0277785227963</v>
          </cell>
        </row>
        <row r="145">
          <cell r="B145" t="str">
            <v>Qatar</v>
          </cell>
          <cell r="C145">
            <v>90.319784194670902</v>
          </cell>
          <cell r="D145">
            <v>115.46177419685262</v>
          </cell>
          <cell r="E145">
            <v>0.73514249719091551</v>
          </cell>
          <cell r="F145">
            <v>0.18181818181818182</v>
          </cell>
          <cell r="G145">
            <v>5.9999999999999991</v>
          </cell>
          <cell r="H145">
            <v>212.6985190705326</v>
          </cell>
        </row>
        <row r="146">
          <cell r="B146" t="str">
            <v>Romania</v>
          </cell>
          <cell r="C146">
            <v>879.55780453425405</v>
          </cell>
          <cell r="D146">
            <v>483.92067126622055</v>
          </cell>
          <cell r="E146">
            <v>2.4093729226678482</v>
          </cell>
          <cell r="F146">
            <v>2058.6363636363635</v>
          </cell>
          <cell r="G146">
            <v>272</v>
          </cell>
          <cell r="H146">
            <v>3696.5242123595062</v>
          </cell>
        </row>
        <row r="147">
          <cell r="B147" t="str">
            <v>Russian Federation</v>
          </cell>
          <cell r="C147">
            <v>106117.26569782798</v>
          </cell>
          <cell r="D147">
            <v>20273.729175153236</v>
          </cell>
          <cell r="E147">
            <v>2691.5245249668578</v>
          </cell>
          <cell r="F147">
            <v>93899.999999999985</v>
          </cell>
          <cell r="G147">
            <v>3300</v>
          </cell>
          <cell r="H147">
            <v>226282.51939794805</v>
          </cell>
        </row>
        <row r="148">
          <cell r="B148" t="str">
            <v>Rwanda</v>
          </cell>
          <cell r="C148">
            <v>34.134941913948396</v>
          </cell>
          <cell r="D148">
            <v>1.6979672676007738</v>
          </cell>
          <cell r="E148">
            <v>0</v>
          </cell>
          <cell r="F148">
            <v>0</v>
          </cell>
          <cell r="G148">
            <v>0</v>
          </cell>
          <cell r="H148">
            <v>35.832909181549169</v>
          </cell>
        </row>
        <row r="149">
          <cell r="B149" t="str">
            <v>Saint Kitts and Nevis</v>
          </cell>
          <cell r="C149">
            <v>6.4665573191020238</v>
          </cell>
          <cell r="D149">
            <v>1.6979672676007738</v>
          </cell>
          <cell r="E149">
            <v>0.94249038101399418</v>
          </cell>
          <cell r="F149">
            <v>0</v>
          </cell>
          <cell r="G149">
            <v>4</v>
          </cell>
          <cell r="H149">
            <v>13.107014967716792</v>
          </cell>
        </row>
        <row r="150">
          <cell r="B150" t="str">
            <v>Saint Lucia</v>
          </cell>
          <cell r="C150">
            <v>8.2687126375402933</v>
          </cell>
          <cell r="D150">
            <v>5.0939018028023204</v>
          </cell>
          <cell r="E150">
            <v>0.33929653716503794</v>
          </cell>
          <cell r="F150">
            <v>9.0909090909090912E-2</v>
          </cell>
          <cell r="G150">
            <v>0</v>
          </cell>
          <cell r="H150">
            <v>13.792820068416745</v>
          </cell>
        </row>
        <row r="151">
          <cell r="B151" t="str">
            <v>Saint Vincent and the Grenadines</v>
          </cell>
          <cell r="C151">
            <v>2.6502284094680424</v>
          </cell>
          <cell r="D151">
            <v>1.6979672676007738</v>
          </cell>
          <cell r="E151">
            <v>0</v>
          </cell>
          <cell r="F151">
            <v>9.0909090909090912E-2</v>
          </cell>
          <cell r="G151">
            <v>0</v>
          </cell>
          <cell r="H151">
            <v>4.4391047679779065</v>
          </cell>
        </row>
        <row r="152">
          <cell r="B152" t="str">
            <v>Samoa</v>
          </cell>
          <cell r="C152">
            <v>4.6644020006637552</v>
          </cell>
          <cell r="D152">
            <v>1.6979672676007738</v>
          </cell>
          <cell r="E152">
            <v>0</v>
          </cell>
          <cell r="F152">
            <v>0</v>
          </cell>
          <cell r="G152">
            <v>0</v>
          </cell>
          <cell r="H152">
            <v>6.362369268264529</v>
          </cell>
        </row>
        <row r="153">
          <cell r="B153" t="str">
            <v>Sao Tome and Principe</v>
          </cell>
          <cell r="C153">
            <v>1.5901370456808255</v>
          </cell>
          <cell r="D153">
            <v>1.6979672676007738</v>
          </cell>
          <cell r="E153">
            <v>0</v>
          </cell>
          <cell r="F153">
            <v>0</v>
          </cell>
          <cell r="G153">
            <v>0</v>
          </cell>
          <cell r="H153">
            <v>3.2881043132815995</v>
          </cell>
        </row>
        <row r="154">
          <cell r="B154" t="str">
            <v>Saudi Arabia</v>
          </cell>
          <cell r="C154">
            <v>3909.4049313744995</v>
          </cell>
          <cell r="D154">
            <v>1054.4376731800805</v>
          </cell>
          <cell r="E154">
            <v>462.5742790016684</v>
          </cell>
          <cell r="F154">
            <v>493.36363636363637</v>
          </cell>
          <cell r="G154">
            <v>203</v>
          </cell>
          <cell r="H154">
            <v>6122.7805199198847</v>
          </cell>
        </row>
        <row r="155">
          <cell r="B155" t="str">
            <v>Senegal</v>
          </cell>
          <cell r="C155">
            <v>99.224551650483505</v>
          </cell>
          <cell r="D155">
            <v>6.7918690704030951</v>
          </cell>
          <cell r="E155">
            <v>0</v>
          </cell>
          <cell r="F155">
            <v>552.09090909090901</v>
          </cell>
          <cell r="G155">
            <v>0</v>
          </cell>
          <cell r="H155">
            <v>658.10732981179558</v>
          </cell>
        </row>
        <row r="156">
          <cell r="B156" t="str">
            <v>Serbia</v>
          </cell>
          <cell r="C156">
            <v>1853.8877769910853</v>
          </cell>
          <cell r="D156">
            <v>88.294297915240236</v>
          </cell>
          <cell r="E156">
            <v>17.530321086860294</v>
          </cell>
          <cell r="F156">
            <v>34.090909090909086</v>
          </cell>
          <cell r="G156">
            <v>11.999999999999998</v>
          </cell>
          <cell r="H156">
            <v>2005.8033050840947</v>
          </cell>
        </row>
        <row r="157">
          <cell r="B157" t="str">
            <v>Seychelles</v>
          </cell>
          <cell r="C157">
            <v>1.2721096365446602</v>
          </cell>
          <cell r="D157">
            <v>1.6979672676007738</v>
          </cell>
          <cell r="E157">
            <v>9.4249038101399424E-2</v>
          </cell>
          <cell r="F157">
            <v>0</v>
          </cell>
          <cell r="G157">
            <v>0</v>
          </cell>
          <cell r="H157">
            <v>3.0643259422468332</v>
          </cell>
        </row>
        <row r="158">
          <cell r="B158" t="str">
            <v>Sierra Leone</v>
          </cell>
          <cell r="C158">
            <v>84.171254284705043</v>
          </cell>
          <cell r="D158">
            <v>20.375607211209282</v>
          </cell>
          <cell r="E158">
            <v>3.5626136402328976</v>
          </cell>
          <cell r="F158">
            <v>0.45454545454545453</v>
          </cell>
          <cell r="G158">
            <v>0</v>
          </cell>
          <cell r="H158">
            <v>108.56402059069268</v>
          </cell>
        </row>
        <row r="159">
          <cell r="B159" t="str">
            <v>Singapore</v>
          </cell>
          <cell r="C159">
            <v>720.22607255703531</v>
          </cell>
          <cell r="D159">
            <v>1438.1782756578552</v>
          </cell>
          <cell r="E159">
            <v>153.06043787667267</v>
          </cell>
          <cell r="F159">
            <v>23</v>
          </cell>
          <cell r="G159">
            <v>3186.9999999999995</v>
          </cell>
          <cell r="H159">
            <v>5521.4647860915629</v>
          </cell>
        </row>
        <row r="160">
          <cell r="B160" t="str">
            <v>Slovak Republic</v>
          </cell>
          <cell r="C160">
            <v>2098.1328272076598</v>
          </cell>
          <cell r="D160">
            <v>45.845116225220892</v>
          </cell>
          <cell r="E160">
            <v>9.4367106137824059</v>
          </cell>
          <cell r="F160">
            <v>90.999999999999986</v>
          </cell>
          <cell r="G160">
            <v>200</v>
          </cell>
          <cell r="H160">
            <v>2444.4146540466631</v>
          </cell>
        </row>
        <row r="161">
          <cell r="B161" t="str">
            <v>Slovenia</v>
          </cell>
          <cell r="C161">
            <v>2535.1024873607512</v>
          </cell>
          <cell r="D161">
            <v>18.677639943608515</v>
          </cell>
          <cell r="E161">
            <v>3.81484046089076</v>
          </cell>
          <cell r="F161">
            <v>29.09090909090909</v>
          </cell>
          <cell r="G161">
            <v>1010.9999999999999</v>
          </cell>
          <cell r="H161">
            <v>3597.6858768561592</v>
          </cell>
        </row>
        <row r="162">
          <cell r="B162" t="str">
            <v>Solomon Islands</v>
          </cell>
          <cell r="C162">
            <v>1.6961461820595474</v>
          </cell>
          <cell r="D162">
            <v>8.4898363380038688</v>
          </cell>
          <cell r="E162">
            <v>0</v>
          </cell>
          <cell r="F162">
            <v>0</v>
          </cell>
          <cell r="G162">
            <v>0</v>
          </cell>
          <cell r="H162">
            <v>10.185982520063416</v>
          </cell>
        </row>
        <row r="163">
          <cell r="B163" t="str">
            <v>Somalia</v>
          </cell>
          <cell r="C163">
            <v>228.02565235063037</v>
          </cell>
          <cell r="D163">
            <v>11.885770873205416</v>
          </cell>
          <cell r="E163">
            <v>12.780169566549761</v>
          </cell>
          <cell r="F163">
            <v>0</v>
          </cell>
          <cell r="G163">
            <v>0</v>
          </cell>
          <cell r="H163">
            <v>252.69159279038556</v>
          </cell>
        </row>
        <row r="164">
          <cell r="B164" t="str">
            <v>South Africa</v>
          </cell>
          <cell r="C164">
            <v>11296.333572516583</v>
          </cell>
          <cell r="D164">
            <v>1514.5868026998903</v>
          </cell>
          <cell r="E164">
            <v>717.61217610405527</v>
          </cell>
          <cell r="F164">
            <v>8108.6363636363631</v>
          </cell>
          <cell r="G164">
            <v>4500</v>
          </cell>
          <cell r="H164">
            <v>26137.168914956892</v>
          </cell>
        </row>
        <row r="165">
          <cell r="B165" t="str">
            <v>South Korea</v>
          </cell>
          <cell r="C165">
            <v>25575.340206184879</v>
          </cell>
          <cell r="D165">
            <v>3794.9568430877293</v>
          </cell>
          <cell r="E165">
            <v>553.43035173141743</v>
          </cell>
          <cell r="F165">
            <v>9658.9999999999982</v>
          </cell>
          <cell r="G165">
            <v>10565.999999999998</v>
          </cell>
          <cell r="H165">
            <v>50148.727401004027</v>
          </cell>
        </row>
        <row r="166">
          <cell r="B166" t="str">
            <v>Spain</v>
          </cell>
          <cell r="C166">
            <v>19073.589511823702</v>
          </cell>
          <cell r="D166">
            <v>2569.2520390667996</v>
          </cell>
          <cell r="E166">
            <v>798.13521101593494</v>
          </cell>
          <cell r="F166">
            <v>3648.4005985807839</v>
          </cell>
          <cell r="G166">
            <v>10826.571451558402</v>
          </cell>
          <cell r="H166">
            <v>36915.948812045623</v>
          </cell>
        </row>
        <row r="167">
          <cell r="B167" t="str">
            <v>Sri Lanka</v>
          </cell>
          <cell r="C167">
            <v>227.91964321425169</v>
          </cell>
          <cell r="D167">
            <v>27.16747628161238</v>
          </cell>
          <cell r="E167">
            <v>5.5606932479825657</v>
          </cell>
          <cell r="F167">
            <v>3.9090909090909087</v>
          </cell>
          <cell r="G167">
            <v>2</v>
          </cell>
          <cell r="H167">
            <v>266.55690365293759</v>
          </cell>
        </row>
        <row r="168">
          <cell r="B168" t="str">
            <v>Sudan</v>
          </cell>
          <cell r="C168">
            <v>531.52980980291056</v>
          </cell>
          <cell r="D168">
            <v>146.02518501366654</v>
          </cell>
          <cell r="E168">
            <v>4.7124519050699707</v>
          </cell>
          <cell r="F168">
            <v>4</v>
          </cell>
          <cell r="G168">
            <v>1</v>
          </cell>
          <cell r="H168">
            <v>687.26744672164716</v>
          </cell>
        </row>
        <row r="169">
          <cell r="B169" t="str">
            <v>Suriname</v>
          </cell>
          <cell r="C169">
            <v>41.873608869595081</v>
          </cell>
          <cell r="D169">
            <v>42.449181690019344</v>
          </cell>
          <cell r="E169">
            <v>0</v>
          </cell>
          <cell r="F169">
            <v>0</v>
          </cell>
          <cell r="G169">
            <v>0</v>
          </cell>
          <cell r="H169">
            <v>84.322790559614418</v>
          </cell>
        </row>
        <row r="170">
          <cell r="B170" t="str">
            <v>Swaziland</v>
          </cell>
          <cell r="C170">
            <v>10.60091363787217</v>
          </cell>
          <cell r="D170">
            <v>5.0939018028023204</v>
          </cell>
          <cell r="E170">
            <v>0.54664442098811672</v>
          </cell>
          <cell r="F170">
            <v>0</v>
          </cell>
          <cell r="G170">
            <v>0</v>
          </cell>
          <cell r="H170">
            <v>16.241459861662605</v>
          </cell>
        </row>
        <row r="171">
          <cell r="B171" t="str">
            <v>Sweden</v>
          </cell>
          <cell r="C171">
            <v>2705.5651786577355</v>
          </cell>
          <cell r="D171">
            <v>1455.1579483338633</v>
          </cell>
          <cell r="E171">
            <v>79.509306448038998</v>
          </cell>
          <cell r="F171">
            <v>160</v>
          </cell>
          <cell r="G171">
            <v>1340</v>
          </cell>
          <cell r="H171">
            <v>5740.232433439638</v>
          </cell>
        </row>
        <row r="172">
          <cell r="B172" t="str">
            <v>Switzerland</v>
          </cell>
          <cell r="C172">
            <v>4264.7475565159739</v>
          </cell>
          <cell r="D172">
            <v>303.93614090053848</v>
          </cell>
          <cell r="E172">
            <v>141.75144028362507</v>
          </cell>
          <cell r="F172">
            <v>4.2727272727272725</v>
          </cell>
          <cell r="G172">
            <v>3483</v>
          </cell>
          <cell r="H172">
            <v>8197.7078649728646</v>
          </cell>
        </row>
        <row r="173">
          <cell r="B173" t="str">
            <v>Syrian Arab Republic</v>
          </cell>
          <cell r="C173">
            <v>1266.7031705893457</v>
          </cell>
          <cell r="D173">
            <v>293.74833729493389</v>
          </cell>
          <cell r="E173">
            <v>87.934352548605659</v>
          </cell>
          <cell r="F173">
            <v>35.72727272727272</v>
          </cell>
          <cell r="G173">
            <v>1</v>
          </cell>
          <cell r="H173">
            <v>1685.113133160158</v>
          </cell>
        </row>
        <row r="174">
          <cell r="B174" t="str">
            <v>Tajikistan</v>
          </cell>
          <cell r="C174">
            <v>200.78130430129892</v>
          </cell>
          <cell r="D174">
            <v>11.885770873205416</v>
          </cell>
          <cell r="E174">
            <v>0</v>
          </cell>
          <cell r="F174">
            <v>0.27272727272727271</v>
          </cell>
          <cell r="G174">
            <v>0</v>
          </cell>
          <cell r="H174">
            <v>212.93980244723161</v>
          </cell>
        </row>
        <row r="175">
          <cell r="B175" t="str">
            <v>Thailand</v>
          </cell>
          <cell r="C175">
            <v>4871.1198166022632</v>
          </cell>
          <cell r="D175">
            <v>3131.0516414558274</v>
          </cell>
          <cell r="E175">
            <v>22.619769144335862</v>
          </cell>
          <cell r="F175">
            <v>62</v>
          </cell>
          <cell r="G175">
            <v>5766</v>
          </cell>
          <cell r="H175">
            <v>13852.791227202426</v>
          </cell>
        </row>
        <row r="176">
          <cell r="B176" t="str">
            <v>Togo</v>
          </cell>
          <cell r="C176">
            <v>41.767599733216343</v>
          </cell>
          <cell r="D176">
            <v>8.4898363380038688</v>
          </cell>
          <cell r="E176">
            <v>0</v>
          </cell>
          <cell r="F176">
            <v>0</v>
          </cell>
          <cell r="G176">
            <v>0</v>
          </cell>
          <cell r="H176">
            <v>50.257436071220212</v>
          </cell>
        </row>
        <row r="177">
          <cell r="B177" t="str">
            <v>Tonga</v>
          </cell>
          <cell r="C177">
            <v>1.9081644548169905</v>
          </cell>
          <cell r="D177">
            <v>3.3959345352015475</v>
          </cell>
          <cell r="E177">
            <v>0</v>
          </cell>
          <cell r="F177">
            <v>0</v>
          </cell>
          <cell r="G177">
            <v>0</v>
          </cell>
          <cell r="H177">
            <v>5.304098990018538</v>
          </cell>
        </row>
        <row r="178">
          <cell r="B178" t="str">
            <v>Trinidad and Tobago</v>
          </cell>
          <cell r="C178">
            <v>151.91109243070821</v>
          </cell>
          <cell r="D178">
            <v>20.375607211209282</v>
          </cell>
          <cell r="E178">
            <v>11.649181109332968</v>
          </cell>
          <cell r="F178">
            <v>9.0909090909090912E-2</v>
          </cell>
          <cell r="G178">
            <v>20</v>
          </cell>
          <cell r="H178">
            <v>204.02678984215956</v>
          </cell>
        </row>
        <row r="179">
          <cell r="B179" t="str">
            <v>Tunisia</v>
          </cell>
          <cell r="C179">
            <v>768.56623874573233</v>
          </cell>
          <cell r="D179">
            <v>96.784134253244105</v>
          </cell>
          <cell r="E179">
            <v>2.2619769144335864</v>
          </cell>
          <cell r="F179">
            <v>10.545454545454545</v>
          </cell>
          <cell r="G179">
            <v>13.999999999999998</v>
          </cell>
          <cell r="H179">
            <v>892.15780445886458</v>
          </cell>
        </row>
        <row r="180">
          <cell r="B180" t="str">
            <v>Turkey</v>
          </cell>
          <cell r="C180">
            <v>3319.464087426913</v>
          </cell>
          <cell r="D180">
            <v>336.19751898495321</v>
          </cell>
          <cell r="E180">
            <v>23.562259525349859</v>
          </cell>
          <cell r="F180">
            <v>219.99999999999997</v>
          </cell>
          <cell r="G180">
            <v>1000</v>
          </cell>
          <cell r="H180">
            <v>4899.223865937216</v>
          </cell>
        </row>
        <row r="181">
          <cell r="B181" t="str">
            <v>Turkmenistan</v>
          </cell>
          <cell r="C181">
            <v>181.0636049348567</v>
          </cell>
          <cell r="D181">
            <v>13.58373814080619</v>
          </cell>
          <cell r="E181">
            <v>0</v>
          </cell>
          <cell r="F181">
            <v>5.7272727272727266</v>
          </cell>
          <cell r="G181">
            <v>0</v>
          </cell>
          <cell r="H181">
            <v>200.37461580293561</v>
          </cell>
        </row>
        <row r="182">
          <cell r="B182" t="str">
            <v>Tuvalu</v>
          </cell>
          <cell r="C182">
            <v>0.31802740913616506</v>
          </cell>
          <cell r="D182">
            <v>0</v>
          </cell>
          <cell r="E182">
            <v>0</v>
          </cell>
          <cell r="F182">
            <v>0</v>
          </cell>
          <cell r="G182">
            <v>0</v>
          </cell>
          <cell r="H182">
            <v>0.31802740913616506</v>
          </cell>
        </row>
        <row r="183">
          <cell r="B183" t="str">
            <v>Uganda</v>
          </cell>
          <cell r="C183">
            <v>14.629260820263596</v>
          </cell>
          <cell r="D183">
            <v>15.281705408406966</v>
          </cell>
          <cell r="E183">
            <v>0</v>
          </cell>
          <cell r="F183">
            <v>0</v>
          </cell>
          <cell r="G183">
            <v>0</v>
          </cell>
          <cell r="H183">
            <v>29.91096622867056</v>
          </cell>
        </row>
        <row r="184">
          <cell r="B184" t="str">
            <v>Ukraine</v>
          </cell>
          <cell r="C184">
            <v>4789.4927815906467</v>
          </cell>
          <cell r="D184">
            <v>640.13365988549185</v>
          </cell>
          <cell r="E184">
            <v>45.565178965974368</v>
          </cell>
          <cell r="F184">
            <v>0</v>
          </cell>
          <cell r="G184">
            <v>8</v>
          </cell>
          <cell r="H184">
            <v>5483.1916204421132</v>
          </cell>
        </row>
        <row r="185">
          <cell r="B185" t="str">
            <v>United Arab Emirates</v>
          </cell>
          <cell r="C185">
            <v>438.87782460790777</v>
          </cell>
          <cell r="D185">
            <v>517.88001661823603</v>
          </cell>
          <cell r="E185">
            <v>74.060894140079668</v>
          </cell>
          <cell r="F185">
            <v>0</v>
          </cell>
          <cell r="G185">
            <v>0</v>
          </cell>
          <cell r="H185">
            <v>1030.8187353662236</v>
          </cell>
        </row>
        <row r="186">
          <cell r="B186" t="str">
            <v>United Kingdom</v>
          </cell>
          <cell r="C186">
            <v>37603.651109102706</v>
          </cell>
          <cell r="D186">
            <v>5065.28974153125</v>
          </cell>
          <cell r="E186">
            <v>1573.5264720008984</v>
          </cell>
          <cell r="F186">
            <v>0</v>
          </cell>
          <cell r="G186">
            <v>21344.625002011362</v>
          </cell>
          <cell r="H186">
            <v>65587.092324646219</v>
          </cell>
        </row>
        <row r="187">
          <cell r="B187" t="str">
            <v>United Republic of Tanzania</v>
          </cell>
          <cell r="C187">
            <v>93.500058286032555</v>
          </cell>
          <cell r="D187">
            <v>11.885770873205416</v>
          </cell>
          <cell r="E187">
            <v>9.4249038101399424E-2</v>
          </cell>
          <cell r="F187">
            <v>0</v>
          </cell>
          <cell r="G187">
            <v>0</v>
          </cell>
          <cell r="H187">
            <v>105.48007819733937</v>
          </cell>
        </row>
        <row r="188">
          <cell r="B188" t="str">
            <v>United States</v>
          </cell>
          <cell r="C188">
            <v>274326.73788952129</v>
          </cell>
          <cell r="D188">
            <v>57637.249806910106</v>
          </cell>
          <cell r="E188">
            <v>6765.2908547152356</v>
          </cell>
          <cell r="F188">
            <v>4663.54</v>
          </cell>
          <cell r="G188">
            <v>242426.43</v>
          </cell>
          <cell r="H188">
            <v>585819.24855114659</v>
          </cell>
        </row>
        <row r="189">
          <cell r="B189" t="str">
            <v>Uruguay</v>
          </cell>
          <cell r="C189">
            <v>563.33255071652729</v>
          </cell>
          <cell r="D189">
            <v>140.93128321086422</v>
          </cell>
          <cell r="E189">
            <v>5.6172426708434067</v>
          </cell>
          <cell r="F189">
            <v>24.999999999999996</v>
          </cell>
          <cell r="G189">
            <v>8</v>
          </cell>
          <cell r="H189">
            <v>742.88107659823493</v>
          </cell>
        </row>
        <row r="190">
          <cell r="B190" t="str">
            <v>Uzbekistan</v>
          </cell>
          <cell r="C190">
            <v>2601.9942524157241</v>
          </cell>
          <cell r="D190">
            <v>101.87803605604643</v>
          </cell>
          <cell r="E190">
            <v>6.4249944604475964</v>
          </cell>
          <cell r="F190">
            <v>68.909090909090907</v>
          </cell>
          <cell r="G190">
            <v>10</v>
          </cell>
          <cell r="H190">
            <v>2789.206373841309</v>
          </cell>
        </row>
        <row r="191">
          <cell r="B191" t="str">
            <v>Vanuatu</v>
          </cell>
          <cell r="C191">
            <v>2.4382101367105991</v>
          </cell>
          <cell r="D191">
            <v>0</v>
          </cell>
          <cell r="E191">
            <v>2.9971194116245021</v>
          </cell>
          <cell r="F191">
            <v>0</v>
          </cell>
          <cell r="G191">
            <v>0</v>
          </cell>
          <cell r="H191">
            <v>5.4353295483351012</v>
          </cell>
        </row>
        <row r="192">
          <cell r="B192" t="str">
            <v>Venezuela</v>
          </cell>
          <cell r="C192">
            <v>3657.9512598841707</v>
          </cell>
          <cell r="D192">
            <v>1261.5896798273748</v>
          </cell>
          <cell r="E192">
            <v>53.156457489189279</v>
          </cell>
          <cell r="F192">
            <v>56.36363636363636</v>
          </cell>
          <cell r="G192">
            <v>223.99999999999997</v>
          </cell>
          <cell r="H192">
            <v>5253.0610335643705</v>
          </cell>
        </row>
        <row r="193">
          <cell r="B193" t="str">
            <v>Viet Nam</v>
          </cell>
          <cell r="C193">
            <v>321.63171977304165</v>
          </cell>
          <cell r="D193">
            <v>112.06583966165107</v>
          </cell>
          <cell r="E193">
            <v>4.5239538288671728</v>
          </cell>
          <cell r="F193">
            <v>0.18181818181818182</v>
          </cell>
          <cell r="G193">
            <v>1</v>
          </cell>
          <cell r="H193">
            <v>439.40333144537806</v>
          </cell>
        </row>
        <row r="194">
          <cell r="B194" t="str">
            <v>Yemen</v>
          </cell>
          <cell r="C194">
            <v>190.81644548169908</v>
          </cell>
          <cell r="D194">
            <v>348.08328985815859</v>
          </cell>
          <cell r="E194">
            <v>26.766726820797437</v>
          </cell>
          <cell r="F194">
            <v>0</v>
          </cell>
          <cell r="G194">
            <v>4</v>
          </cell>
          <cell r="H194">
            <v>569.6664621606551</v>
          </cell>
        </row>
        <row r="195">
          <cell r="B195" t="str">
            <v>Zambia</v>
          </cell>
          <cell r="C195">
            <v>23.640037412454944</v>
          </cell>
          <cell r="D195">
            <v>16.979672676007738</v>
          </cell>
          <cell r="E195">
            <v>0</v>
          </cell>
          <cell r="F195">
            <v>1.3636363636363635</v>
          </cell>
          <cell r="G195">
            <v>1</v>
          </cell>
          <cell r="H195">
            <v>42.983346452099049</v>
          </cell>
        </row>
        <row r="196">
          <cell r="B196" t="str">
            <v>Zimbabwe</v>
          </cell>
          <cell r="C196">
            <v>504.17945261720047</v>
          </cell>
          <cell r="D196">
            <v>317.51987904134467</v>
          </cell>
          <cell r="E196">
            <v>24.504749906363848</v>
          </cell>
          <cell r="F196">
            <v>30.545454545454543</v>
          </cell>
          <cell r="G196">
            <v>1</v>
          </cell>
          <cell r="H196">
            <v>877.74953611036347</v>
          </cell>
        </row>
      </sheetData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>
        <row r="3">
          <cell r="E3" t="str">
            <v>Canada</v>
          </cell>
          <cell r="G3" t="str">
            <v>Mexico</v>
          </cell>
          <cell r="I3" t="str">
            <v>China</v>
          </cell>
          <cell r="K3" t="str">
            <v>South Korea</v>
          </cell>
          <cell r="M3" t="str">
            <v>India</v>
          </cell>
          <cell r="O3" t="str">
            <v>Asia</v>
          </cell>
          <cell r="Q3" t="str">
            <v>Middle East</v>
          </cell>
          <cell r="S3" t="str">
            <v>Africa</v>
          </cell>
          <cell r="U3" t="str">
            <v>Brazil</v>
          </cell>
          <cell r="W3" t="str">
            <v>Central/South America</v>
          </cell>
          <cell r="Y3" t="str">
            <v>Eastern Europe</v>
          </cell>
          <cell r="AA3" t="str">
            <v>Economies in Transition</v>
          </cell>
          <cell r="AC3" t="str">
            <v>EU</v>
          </cell>
          <cell r="AD3" t="str">
            <v>Europe (non-EU)</v>
          </cell>
          <cell r="AF3" t="str">
            <v>Japan</v>
          </cell>
          <cell r="AH3" t="str">
            <v>Australia/New Zealand</v>
          </cell>
        </row>
        <row r="4">
          <cell r="C4" t="str">
            <v>US</v>
          </cell>
          <cell r="D4" t="str">
            <v>Canada</v>
          </cell>
          <cell r="E4" t="str">
            <v>Ratio</v>
          </cell>
          <cell r="F4" t="str">
            <v>Mexico</v>
          </cell>
          <cell r="G4" t="str">
            <v>Ratio</v>
          </cell>
          <cell r="H4" t="str">
            <v>China</v>
          </cell>
          <cell r="I4" t="str">
            <v>Ratio</v>
          </cell>
          <cell r="J4" t="str">
            <v>South Korea</v>
          </cell>
          <cell r="K4" t="str">
            <v>Ratio</v>
          </cell>
          <cell r="L4" t="str">
            <v>India</v>
          </cell>
          <cell r="M4" t="str">
            <v>Ratio</v>
          </cell>
          <cell r="N4" t="str">
            <v>Asia</v>
          </cell>
          <cell r="O4" t="str">
            <v>Ratio</v>
          </cell>
          <cell r="P4" t="str">
            <v>Middle East</v>
          </cell>
          <cell r="Q4" t="str">
            <v>Ratio</v>
          </cell>
          <cell r="R4" t="str">
            <v>Africa</v>
          </cell>
          <cell r="S4" t="str">
            <v>Ratio</v>
          </cell>
          <cell r="T4" t="str">
            <v>Brazil</v>
          </cell>
          <cell r="U4" t="str">
            <v>Ratio</v>
          </cell>
          <cell r="V4" t="str">
            <v>Central/South America</v>
          </cell>
          <cell r="W4" t="str">
            <v>Ratio</v>
          </cell>
          <cell r="X4" t="str">
            <v>Eastern Europe</v>
          </cell>
          <cell r="Y4" t="str">
            <v>Ratio</v>
          </cell>
          <cell r="Z4" t="str">
            <v>Russia</v>
          </cell>
          <cell r="AA4" t="str">
            <v>Ratio</v>
          </cell>
          <cell r="AB4" t="str">
            <v>EU</v>
          </cell>
          <cell r="AC4" t="str">
            <v>Ratio</v>
          </cell>
          <cell r="AE4" t="str">
            <v>Japan</v>
          </cell>
          <cell r="AF4" t="str">
            <v>Ratio</v>
          </cell>
          <cell r="AG4" t="str">
            <v>Australia/New Zealand</v>
          </cell>
          <cell r="AH4" t="str">
            <v>Ratio</v>
          </cell>
        </row>
        <row r="5">
          <cell r="B5" t="str">
            <v>CAGR</v>
          </cell>
          <cell r="C5">
            <v>2.6139923523919917E-2</v>
          </cell>
          <cell r="D5">
            <v>2.6619725738141753E-2</v>
          </cell>
          <cell r="F5">
            <v>3.0560597566982262E-2</v>
          </cell>
          <cell r="H5">
            <v>8.8298086279310573E-2</v>
          </cell>
          <cell r="J5">
            <v>4.4825871996914346E-2</v>
          </cell>
          <cell r="L5">
            <v>6.7008789178439443E-2</v>
          </cell>
          <cell r="N5">
            <v>4.676088879570206E-2</v>
          </cell>
          <cell r="P5">
            <v>4.0723478479396835E-2</v>
          </cell>
          <cell r="R5">
            <v>3.8429528689416514E-2</v>
          </cell>
          <cell r="T5">
            <v>3.445692785194443E-2</v>
          </cell>
          <cell r="V5">
            <v>3.7395833505028397E-2</v>
          </cell>
          <cell r="X5">
            <v>3.0628071623099107E-2</v>
          </cell>
          <cell r="Z5">
            <v>2.5860560963997914E-2</v>
          </cell>
          <cell r="AB5">
            <v>1.6442234227745267E-2</v>
          </cell>
          <cell r="AE5">
            <v>1.3854955513626477E-2</v>
          </cell>
          <cell r="AG5">
            <v>3.0635639256879399E-2</v>
          </cell>
        </row>
        <row r="7">
          <cell r="B7">
            <v>1990</v>
          </cell>
          <cell r="C7">
            <v>100</v>
          </cell>
          <cell r="D7">
            <v>100</v>
          </cell>
          <cell r="E7">
            <v>1</v>
          </cell>
          <cell r="F7">
            <v>100</v>
          </cell>
          <cell r="G7">
            <v>1</v>
          </cell>
          <cell r="H7">
            <v>100</v>
          </cell>
          <cell r="I7">
            <v>1</v>
          </cell>
          <cell r="J7">
            <v>100</v>
          </cell>
          <cell r="K7">
            <v>1</v>
          </cell>
          <cell r="L7">
            <v>100</v>
          </cell>
          <cell r="M7">
            <v>1</v>
          </cell>
          <cell r="N7">
            <v>100</v>
          </cell>
          <cell r="O7">
            <v>1</v>
          </cell>
          <cell r="P7">
            <v>100</v>
          </cell>
          <cell r="Q7">
            <v>1</v>
          </cell>
          <cell r="R7">
            <v>100</v>
          </cell>
          <cell r="S7">
            <v>1</v>
          </cell>
          <cell r="T7">
            <v>100</v>
          </cell>
          <cell r="U7">
            <v>1</v>
          </cell>
          <cell r="V7">
            <v>100</v>
          </cell>
          <cell r="W7">
            <v>1</v>
          </cell>
          <cell r="X7">
            <v>100</v>
          </cell>
          <cell r="Y7">
            <v>1</v>
          </cell>
          <cell r="Z7">
            <v>100</v>
          </cell>
          <cell r="AA7">
            <v>1</v>
          </cell>
          <cell r="AB7">
            <v>100</v>
          </cell>
          <cell r="AC7">
            <v>1</v>
          </cell>
          <cell r="AD7">
            <v>1</v>
          </cell>
          <cell r="AE7">
            <v>100</v>
          </cell>
          <cell r="AF7">
            <v>1</v>
          </cell>
          <cell r="AG7">
            <v>100</v>
          </cell>
          <cell r="AH7">
            <v>1</v>
          </cell>
        </row>
        <row r="8">
          <cell r="B8">
            <v>1995</v>
          </cell>
          <cell r="C8">
            <v>112.92372583479788</v>
          </cell>
          <cell r="D8">
            <v>108.90488821523303</v>
          </cell>
          <cell r="E8">
            <v>0.9644110430305477</v>
          </cell>
          <cell r="F8">
            <v>107.73855723631979</v>
          </cell>
          <cell r="G8">
            <v>0.95408255829192401</v>
          </cell>
          <cell r="H8">
            <v>178.31533963112906</v>
          </cell>
          <cell r="I8">
            <v>1.5790777209387872</v>
          </cell>
          <cell r="J8">
            <v>145.65154010195948</v>
          </cell>
          <cell r="K8">
            <v>1.2898223028439644</v>
          </cell>
          <cell r="L8">
            <v>128.86708973772204</v>
          </cell>
          <cell r="M8">
            <v>1.1411870161479489</v>
          </cell>
          <cell r="N8">
            <v>139.48221901093677</v>
          </cell>
          <cell r="O8">
            <v>1.2351896643491265</v>
          </cell>
          <cell r="P8">
            <v>117.74845744605484</v>
          </cell>
          <cell r="Q8">
            <v>1.0427255793730656</v>
          </cell>
          <cell r="R8">
            <v>102.666664466233</v>
          </cell>
          <cell r="S8">
            <v>0.90916823464034058</v>
          </cell>
          <cell r="T8">
            <v>116.59611250629771</v>
          </cell>
          <cell r="U8">
            <v>1.0325209484929001</v>
          </cell>
          <cell r="V8">
            <v>123.08773096153904</v>
          </cell>
          <cell r="W8">
            <v>1.0900077025585448</v>
          </cell>
          <cell r="X8">
            <v>98.491535137351775</v>
          </cell>
          <cell r="Y8">
            <v>0.87219523097776885</v>
          </cell>
          <cell r="Z8">
            <v>62.118465271951862</v>
          </cell>
          <cell r="AA8">
            <v>0.5500922398082071</v>
          </cell>
          <cell r="AB8">
            <v>107.7333291203511</v>
          </cell>
          <cell r="AC8">
            <v>0.95403626052827828</v>
          </cell>
          <cell r="AD8">
            <v>0.95403626052827828</v>
          </cell>
          <cell r="AE8">
            <v>107.21575500951259</v>
          </cell>
          <cell r="AF8">
            <v>0.94945286490426484</v>
          </cell>
          <cell r="AG8">
            <v>117.19463501323395</v>
          </cell>
          <cell r="AH8">
            <v>1.0378211854671198</v>
          </cell>
        </row>
        <row r="9">
          <cell r="B9">
            <v>2000</v>
          </cell>
          <cell r="C9">
            <v>138.02460456942003</v>
          </cell>
          <cell r="D9">
            <v>133.38255086174232</v>
          </cell>
          <cell r="E9">
            <v>0.96636792605087318</v>
          </cell>
          <cell r="F9">
            <v>140.50296341730714</v>
          </cell>
          <cell r="G9">
            <v>1.0179559206535571</v>
          </cell>
          <cell r="H9">
            <v>269.56815114709849</v>
          </cell>
          <cell r="I9">
            <v>1.9530441835934991</v>
          </cell>
          <cell r="J9">
            <v>180.44006120432309</v>
          </cell>
          <cell r="K9">
            <v>1.3073035910316266</v>
          </cell>
          <cell r="L9">
            <v>170.64808386565647</v>
          </cell>
          <cell r="M9">
            <v>1.236359882341328</v>
          </cell>
          <cell r="N9">
            <v>161.48098731206406</v>
          </cell>
          <cell r="O9">
            <v>1.169943488089086</v>
          </cell>
          <cell r="P9">
            <v>140.37472410815349</v>
          </cell>
          <cell r="Q9">
            <v>1.0170268159511477</v>
          </cell>
          <cell r="R9">
            <v>120.04333862369394</v>
          </cell>
          <cell r="S9">
            <v>0.86972419879904572</v>
          </cell>
          <cell r="T9">
            <v>128.7987373350679</v>
          </cell>
          <cell r="U9">
            <v>0.93315780716682328</v>
          </cell>
          <cell r="V9">
            <v>138.67026739337146</v>
          </cell>
          <cell r="W9">
            <v>1.0046778820773703</v>
          </cell>
          <cell r="X9">
            <v>114.98269855594391</v>
          </cell>
          <cell r="Y9">
            <v>0.83305943106768976</v>
          </cell>
          <cell r="Z9">
            <v>67.300766102093206</v>
          </cell>
          <cell r="AA9">
            <v>0.4875997747796047</v>
          </cell>
          <cell r="AB9">
            <v>124.19577526637386</v>
          </cell>
          <cell r="AC9">
            <v>0.89980895546713258</v>
          </cell>
          <cell r="AD9">
            <v>0.89980895546713258</v>
          </cell>
          <cell r="AE9">
            <v>112.64567995904306</v>
          </cell>
          <cell r="AF9">
            <v>0.81612753255444004</v>
          </cell>
          <cell r="AG9">
            <v>140.58013826388947</v>
          </cell>
          <cell r="AH9">
            <v>1.018515058981271</v>
          </cell>
        </row>
        <row r="10">
          <cell r="B10">
            <v>2005</v>
          </cell>
          <cell r="C10">
            <v>154.69947275922669</v>
          </cell>
          <cell r="D10">
            <v>151.23936705387365</v>
          </cell>
          <cell r="E10">
            <v>0.97763337105396386</v>
          </cell>
          <cell r="F10">
            <v>153.54186349747846</v>
          </cell>
          <cell r="G10">
            <v>0.99251704455677148</v>
          </cell>
          <cell r="H10">
            <v>425.85161054545642</v>
          </cell>
          <cell r="I10">
            <v>2.7527670453554114</v>
          </cell>
          <cell r="J10">
            <v>225.48651169346212</v>
          </cell>
          <cell r="K10">
            <v>1.4575777646276011</v>
          </cell>
          <cell r="L10">
            <v>235.13944631476673</v>
          </cell>
          <cell r="M10">
            <v>1.5199757447185118</v>
          </cell>
          <cell r="N10">
            <v>203.07332727564767</v>
          </cell>
          <cell r="O10">
            <v>1.3126956650441191</v>
          </cell>
          <cell r="P10">
            <v>175.18100824477582</v>
          </cell>
          <cell r="Q10">
            <v>1.1323956385903555</v>
          </cell>
          <cell r="R10">
            <v>148.79731321775361</v>
          </cell>
          <cell r="S10">
            <v>0.96184757817074684</v>
          </cell>
          <cell r="T10">
            <v>147.46766986511258</v>
          </cell>
          <cell r="U10">
            <v>0.95325256922258783</v>
          </cell>
          <cell r="V10">
            <v>160.77478985692397</v>
          </cell>
          <cell r="W10">
            <v>1.0392717375782714</v>
          </cell>
          <cell r="X10">
            <v>138.64943402339787</v>
          </cell>
          <cell r="Y10">
            <v>0.89625020402746292</v>
          </cell>
          <cell r="Z10">
            <v>90.633162511952463</v>
          </cell>
          <cell r="AA10">
            <v>0.58586600778538755</v>
          </cell>
          <cell r="AB10">
            <v>134.35853418722544</v>
          </cell>
          <cell r="AC10">
            <v>0.86851320040592661</v>
          </cell>
          <cell r="AD10">
            <v>0.86851320040592661</v>
          </cell>
          <cell r="AE10">
            <v>120.09953073894637</v>
          </cell>
          <cell r="AF10">
            <v>0.77634091827752083</v>
          </cell>
          <cell r="AG10">
            <v>165.51811336989519</v>
          </cell>
          <cell r="AH10">
            <v>1.0699332739647185</v>
          </cell>
        </row>
        <row r="11">
          <cell r="B11">
            <v>2010</v>
          </cell>
          <cell r="C11">
            <v>163.16684343433235</v>
          </cell>
          <cell r="D11">
            <v>158.780371007062</v>
          </cell>
          <cell r="E11">
            <v>0.97311664346172322</v>
          </cell>
          <cell r="F11">
            <v>161.82403685191417</v>
          </cell>
          <cell r="G11">
            <v>0.99177034651063412</v>
          </cell>
          <cell r="H11">
            <v>670.5946476668172</v>
          </cell>
          <cell r="I11">
            <v>4.1098708141443137</v>
          </cell>
          <cell r="J11">
            <v>251.81175521412348</v>
          </cell>
          <cell r="K11">
            <v>1.543277726736602</v>
          </cell>
          <cell r="L11">
            <v>336.47324600808372</v>
          </cell>
          <cell r="M11">
            <v>2.0621422767395741</v>
          </cell>
          <cell r="N11">
            <v>242.88684911505078</v>
          </cell>
          <cell r="O11">
            <v>1.488579689370545</v>
          </cell>
          <cell r="P11">
            <v>203.4437393653711</v>
          </cell>
          <cell r="Q11">
            <v>1.2468448557518885</v>
          </cell>
          <cell r="R11">
            <v>180.87762300528379</v>
          </cell>
          <cell r="S11">
            <v>1.1085439860095061</v>
          </cell>
          <cell r="T11">
            <v>174.41779895147403</v>
          </cell>
          <cell r="U11">
            <v>1.0689536874056751</v>
          </cell>
          <cell r="V11">
            <v>197.21918907704338</v>
          </cell>
          <cell r="W11">
            <v>1.2086964785613177</v>
          </cell>
          <cell r="X11">
            <v>159.70980121178891</v>
          </cell>
          <cell r="Y11">
            <v>0.97881283874971359</v>
          </cell>
          <cell r="Z11">
            <v>104.90530332141275</v>
          </cell>
          <cell r="AA11">
            <v>0.64293272526064782</v>
          </cell>
          <cell r="AB11">
            <v>136.32399695461143</v>
          </cell>
          <cell r="AC11">
            <v>0.83548835097417318</v>
          </cell>
          <cell r="AD11">
            <v>0.83548835097417318</v>
          </cell>
          <cell r="AE11">
            <v>117.49528012212367</v>
          </cell>
          <cell r="AF11">
            <v>0.72009286720932664</v>
          </cell>
          <cell r="AG11">
            <v>180.96501712844938</v>
          </cell>
          <cell r="AH11">
            <v>1.109079598032918</v>
          </cell>
        </row>
        <row r="12">
          <cell r="B12">
            <v>2015</v>
          </cell>
          <cell r="C12">
            <v>187.50638226727432</v>
          </cell>
          <cell r="D12">
            <v>190.3955211489818</v>
          </cell>
          <cell r="E12">
            <v>1.0154082162258844</v>
          </cell>
          <cell r="F12">
            <v>193.3125277127898</v>
          </cell>
          <cell r="G12">
            <v>1.0309650550307099</v>
          </cell>
          <cell r="H12">
            <v>997.21236674677027</v>
          </cell>
          <cell r="I12">
            <v>5.3182849281648945</v>
          </cell>
          <cell r="J12">
            <v>311.70296859086983</v>
          </cell>
          <cell r="K12">
            <v>1.6623592478391689</v>
          </cell>
          <cell r="L12">
            <v>490.28068514787691</v>
          </cell>
          <cell r="M12">
            <v>2.6147413182396302</v>
          </cell>
          <cell r="N12">
            <v>311.6752330861263</v>
          </cell>
          <cell r="O12">
            <v>1.6622113301821368</v>
          </cell>
          <cell r="P12">
            <v>256.10373934971818</v>
          </cell>
          <cell r="Q12">
            <v>1.3658401183628204</v>
          </cell>
          <cell r="R12">
            <v>230.62414347235739</v>
          </cell>
          <cell r="S12">
            <v>1.2299535657598171</v>
          </cell>
          <cell r="T12">
            <v>215.27639346647666</v>
          </cell>
          <cell r="U12">
            <v>1.148101685198206</v>
          </cell>
          <cell r="V12">
            <v>240.7826090607505</v>
          </cell>
          <cell r="W12">
            <v>1.2841302047923653</v>
          </cell>
          <cell r="X12">
            <v>195.86384007690663</v>
          </cell>
          <cell r="Y12">
            <v>1.0445715911563984</v>
          </cell>
          <cell r="Z12">
            <v>133.56536777040989</v>
          </cell>
          <cell r="AA12">
            <v>0.71232438147104704</v>
          </cell>
          <cell r="AB12">
            <v>149.37551990763754</v>
          </cell>
          <cell r="AC12">
            <v>0.79664232279152769</v>
          </cell>
          <cell r="AD12">
            <v>0.79664232279152769</v>
          </cell>
          <cell r="AE12">
            <v>128.83401856047649</v>
          </cell>
          <cell r="AF12">
            <v>0.68709137791819064</v>
          </cell>
          <cell r="AG12">
            <v>214.21335296183247</v>
          </cell>
          <cell r="AH12">
            <v>1.1424323288179581</v>
          </cell>
        </row>
        <row r="13">
          <cell r="B13">
            <v>2020</v>
          </cell>
          <cell r="C13">
            <v>214.22407321471445</v>
          </cell>
          <cell r="D13">
            <v>218.05491519804656</v>
          </cell>
          <cell r="E13">
            <v>1.0178824066121295</v>
          </cell>
          <cell r="F13">
            <v>231.82153733776317</v>
          </cell>
          <cell r="G13">
            <v>1.0821451289716211</v>
          </cell>
          <cell r="H13">
            <v>1431.6273181229258</v>
          </cell>
          <cell r="I13">
            <v>6.6828498620135068</v>
          </cell>
          <cell r="J13">
            <v>382.89485721751288</v>
          </cell>
          <cell r="K13">
            <v>1.7873568150939858</v>
          </cell>
          <cell r="L13">
            <v>693.43753476495294</v>
          </cell>
          <cell r="M13">
            <v>3.2369729711465625</v>
          </cell>
          <cell r="N13">
            <v>395.79750293113477</v>
          </cell>
          <cell r="O13">
            <v>1.8475864873245653</v>
          </cell>
          <cell r="P13">
            <v>319.93581902439837</v>
          </cell>
          <cell r="Q13">
            <v>1.4934634293118412</v>
          </cell>
          <cell r="R13">
            <v>291.94421594407839</v>
          </cell>
          <cell r="S13">
            <v>1.3627983613749417</v>
          </cell>
          <cell r="T13">
            <v>261.91664892919329</v>
          </cell>
          <cell r="U13">
            <v>1.2226293945343718</v>
          </cell>
          <cell r="V13">
            <v>293.74232160859447</v>
          </cell>
          <cell r="W13">
            <v>1.3711919356242459</v>
          </cell>
          <cell r="X13">
            <v>236.11113961495809</v>
          </cell>
          <cell r="Y13">
            <v>1.1021690329746763</v>
          </cell>
          <cell r="Z13">
            <v>170.46701627390587</v>
          </cell>
          <cell r="AA13">
            <v>0.79574164432513916</v>
          </cell>
          <cell r="AB13">
            <v>163.29463531856649</v>
          </cell>
          <cell r="AC13">
            <v>0.76226090218580644</v>
          </cell>
          <cell r="AD13">
            <v>0.76226090218580644</v>
          </cell>
          <cell r="AE13">
            <v>142.24316669173459</v>
          </cell>
          <cell r="AF13">
            <v>0.66399244752089936</v>
          </cell>
          <cell r="AG13">
            <v>248.50611503530357</v>
          </cell>
          <cell r="AH13">
            <v>1.1600288954744531</v>
          </cell>
        </row>
        <row r="14">
          <cell r="B14">
            <v>2025</v>
          </cell>
          <cell r="C14">
            <v>244.7487546279267</v>
          </cell>
          <cell r="D14">
            <v>249.73248191495884</v>
          </cell>
          <cell r="E14">
            <v>1.0203626257245253</v>
          </cell>
          <cell r="F14">
            <v>278.00177158455483</v>
          </cell>
          <cell r="G14">
            <v>1.1358659291532667</v>
          </cell>
          <cell r="H14">
            <v>2055.2861620460635</v>
          </cell>
          <cell r="I14">
            <v>8.3975347093004089</v>
          </cell>
          <cell r="J14">
            <v>470.34672895930163</v>
          </cell>
          <cell r="K14">
            <v>1.9217533085074723</v>
          </cell>
          <cell r="L14">
            <v>963.52637915730645</v>
          </cell>
          <cell r="M14">
            <v>3.936797883290903</v>
          </cell>
          <cell r="N14">
            <v>497.75151439638677</v>
          </cell>
          <cell r="O14">
            <v>2.0337244009804314</v>
          </cell>
          <cell r="P14">
            <v>397.8484657515142</v>
          </cell>
          <cell r="Q14">
            <v>1.6255382641531051</v>
          </cell>
          <cell r="R14">
            <v>365.78586887585521</v>
          </cell>
          <cell r="S14">
            <v>1.4945361803042971</v>
          </cell>
          <cell r="T14">
            <v>318.661651106585</v>
          </cell>
          <cell r="U14">
            <v>1.3019949849837749</v>
          </cell>
          <cell r="V14">
            <v>357.25757495961841</v>
          </cell>
          <cell r="W14">
            <v>1.4596910840373039</v>
          </cell>
          <cell r="X14">
            <v>281.4001516242671</v>
          </cell>
          <cell r="Y14">
            <v>1.149751107220377</v>
          </cell>
          <cell r="Z14">
            <v>217.56390988477358</v>
          </cell>
          <cell r="AA14">
            <v>0.88892754619127601</v>
          </cell>
          <cell r="AB14">
            <v>177.28623028516145</v>
          </cell>
          <cell r="AC14">
            <v>0.72436009145246316</v>
          </cell>
          <cell r="AD14">
            <v>0.72436009145246316</v>
          </cell>
          <cell r="AE14">
            <v>157.04794973072185</v>
          </cell>
          <cell r="AF14">
            <v>0.64167006679756211</v>
          </cell>
          <cell r="AG14">
            <v>288.25121134261605</v>
          </cell>
          <cell r="AH14">
            <v>1.1777433220480442</v>
          </cell>
        </row>
        <row r="15">
          <cell r="B15">
            <v>2030</v>
          </cell>
          <cell r="C15">
            <v>280.71356059778117</v>
          </cell>
          <cell r="D15">
            <v>286.01195468013907</v>
          </cell>
          <cell r="E15">
            <v>1.018874735054035</v>
          </cell>
          <cell r="F15">
            <v>333.38138419618468</v>
          </cell>
          <cell r="G15">
            <v>1.1876212302898623</v>
          </cell>
          <cell r="H15">
            <v>2950.6290879085686</v>
          </cell>
          <cell r="I15">
            <v>10.511174029587979</v>
          </cell>
          <cell r="J15">
            <v>577.77230817451755</v>
          </cell>
          <cell r="K15">
            <v>2.0582272795947159</v>
          </cell>
          <cell r="L15">
            <v>1338.8128516098768</v>
          </cell>
          <cell r="M15">
            <v>4.7693201880196563</v>
          </cell>
          <cell r="N15">
            <v>622.15628279966791</v>
          </cell>
          <cell r="O15">
            <v>2.2163385390958044</v>
          </cell>
          <cell r="P15">
            <v>493.64425852096588</v>
          </cell>
          <cell r="Q15">
            <v>1.7585337077045637</v>
          </cell>
          <cell r="R15">
            <v>451.94040206428576</v>
          </cell>
          <cell r="S15">
            <v>1.6099699676135204</v>
          </cell>
          <cell r="T15">
            <v>387.70062270240282</v>
          </cell>
          <cell r="U15">
            <v>1.3811253787554547</v>
          </cell>
          <cell r="V15">
            <v>434.29014675507824</v>
          </cell>
          <cell r="W15">
            <v>1.5470935776321415</v>
          </cell>
          <cell r="X15">
            <v>334.255601105197</v>
          </cell>
          <cell r="Y15">
            <v>1.1907354970433126</v>
          </cell>
          <cell r="Z15">
            <v>277.67280685134807</v>
          </cell>
          <cell r="AA15">
            <v>0.98916777037789771</v>
          </cell>
          <cell r="AB15">
            <v>192.00303141231265</v>
          </cell>
          <cell r="AC15">
            <v>0.6839820313754742</v>
          </cell>
          <cell r="AD15">
            <v>0.6839820313754742</v>
          </cell>
          <cell r="AE15">
            <v>173.39362647960866</v>
          </cell>
          <cell r="AF15">
            <v>0.61768881457085978</v>
          </cell>
          <cell r="AG15">
            <v>334.35378923988469</v>
          </cell>
          <cell r="AH15">
            <v>1.1910852775614984</v>
          </cell>
        </row>
        <row r="16">
          <cell r="B16">
            <v>2035</v>
          </cell>
          <cell r="C16">
            <v>319.37161686019971</v>
          </cell>
          <cell r="D16">
            <v>326.1611346991005</v>
          </cell>
          <cell r="E16">
            <v>1.0212589894670345</v>
          </cell>
          <cell r="F16">
            <v>387.53328846865725</v>
          </cell>
          <cell r="G16">
            <v>1.2134243245488352</v>
          </cell>
          <cell r="H16">
            <v>4504.5762933175483</v>
          </cell>
          <cell r="I16">
            <v>14.104497881191994</v>
          </cell>
          <cell r="J16">
            <v>719.40973975517454</v>
          </cell>
          <cell r="K16">
            <v>2.2525788197079697</v>
          </cell>
          <cell r="L16">
            <v>1851.6540810555075</v>
          </cell>
          <cell r="M16">
            <v>5.7978041356945074</v>
          </cell>
          <cell r="N16">
            <v>781.87428082556744</v>
          </cell>
          <cell r="O16">
            <v>2.4481645817881854</v>
          </cell>
          <cell r="P16">
            <v>602.68565063722656</v>
          </cell>
          <cell r="Q16">
            <v>1.8870983481949288</v>
          </cell>
          <cell r="R16">
            <v>545.71553058122856</v>
          </cell>
          <cell r="S16">
            <v>1.7087164349363819</v>
          </cell>
          <cell r="T16">
            <v>459.25993590287408</v>
          </cell>
          <cell r="U16">
            <v>1.438011118263864</v>
          </cell>
          <cell r="V16">
            <v>521.79807567833632</v>
          </cell>
          <cell r="W16">
            <v>1.6338273288284908</v>
          </cell>
          <cell r="X16">
            <v>388.6767209109147</v>
          </cell>
          <cell r="Y16">
            <v>1.2170045814717851</v>
          </cell>
          <cell r="Z16">
            <v>315.48231510539495</v>
          </cell>
          <cell r="AA16">
            <v>0.98782201814600434</v>
          </cell>
          <cell r="AB16">
            <v>208.31550519114745</v>
          </cell>
          <cell r="AC16">
            <v>0.65226680830042116</v>
          </cell>
          <cell r="AD16">
            <v>0.65226680830042116</v>
          </cell>
          <cell r="AE16">
            <v>185.74292103314221</v>
          </cell>
          <cell r="AF16">
            <v>0.58158869238041422</v>
          </cell>
          <cell r="AG16">
            <v>388.80516950095972</v>
          </cell>
          <cell r="AH16">
            <v>1.2174067730982918</v>
          </cell>
        </row>
      </sheetData>
      <sheetData sheetId="52" refreshError="1">
        <row r="4">
          <cell r="B4" t="str">
            <v>Afghanistan</v>
          </cell>
          <cell r="C4" t="str">
            <v>Asia</v>
          </cell>
          <cell r="D4">
            <v>1</v>
          </cell>
          <cell r="E4" t="str">
            <v>None</v>
          </cell>
          <cell r="F4" t="str">
            <v>India</v>
          </cell>
          <cell r="J4" t="str">
            <v>Belgium</v>
          </cell>
          <cell r="K4">
            <v>196</v>
          </cell>
          <cell r="L4">
            <v>3.1538127343234593E-2</v>
          </cell>
        </row>
        <row r="5">
          <cell r="B5" t="str">
            <v>Albania</v>
          </cell>
          <cell r="C5" t="str">
            <v>Economies in Transition</v>
          </cell>
          <cell r="D5">
            <v>1</v>
          </cell>
          <cell r="E5" t="str">
            <v>None</v>
          </cell>
          <cell r="F5" t="str">
            <v>Russia</v>
          </cell>
          <cell r="J5" t="str">
            <v>Denmark</v>
          </cell>
          <cell r="K5">
            <v>129.1</v>
          </cell>
          <cell r="L5">
            <v>2.077332775516115E-2</v>
          </cell>
        </row>
        <row r="6">
          <cell r="B6" t="str">
            <v>Algeria</v>
          </cell>
          <cell r="C6" t="str">
            <v>Africa</v>
          </cell>
          <cell r="D6">
            <v>1</v>
          </cell>
          <cell r="E6" t="str">
            <v>None</v>
          </cell>
          <cell r="F6" t="str">
            <v>India</v>
          </cell>
          <cell r="J6" t="str">
            <v>France</v>
          </cell>
          <cell r="K6">
            <v>1195.4000000000001</v>
          </cell>
          <cell r="L6">
            <v>0.19235039503113588</v>
          </cell>
        </row>
        <row r="7">
          <cell r="B7" t="str">
            <v>Angola</v>
          </cell>
          <cell r="C7" t="str">
            <v>Africa</v>
          </cell>
          <cell r="D7">
            <v>1</v>
          </cell>
          <cell r="E7" t="str">
            <v>None</v>
          </cell>
          <cell r="F7" t="str">
            <v>India</v>
          </cell>
          <cell r="J7" t="str">
            <v>Germany</v>
          </cell>
          <cell r="K7">
            <v>1640.1</v>
          </cell>
          <cell r="L7">
            <v>0.26390654416142373</v>
          </cell>
        </row>
        <row r="8">
          <cell r="B8" t="str">
            <v>Antigua and Barbuda</v>
          </cell>
          <cell r="C8" t="str">
            <v>Central/South America</v>
          </cell>
          <cell r="D8">
            <v>1</v>
          </cell>
          <cell r="E8" t="str">
            <v>None</v>
          </cell>
          <cell r="F8" t="str">
            <v>Brazil</v>
          </cell>
          <cell r="J8" t="str">
            <v>Greece</v>
          </cell>
          <cell r="K8">
            <v>82.9</v>
          </cell>
          <cell r="L8">
            <v>1.3339340595684427E-2</v>
          </cell>
        </row>
        <row r="9">
          <cell r="B9" t="str">
            <v>Argentina</v>
          </cell>
          <cell r="C9" t="str">
            <v>Central/South America</v>
          </cell>
          <cell r="D9">
            <v>1</v>
          </cell>
          <cell r="E9" t="str">
            <v>None</v>
          </cell>
          <cell r="F9" t="str">
            <v>Brazil</v>
          </cell>
          <cell r="J9" t="str">
            <v>Ireland</v>
          </cell>
          <cell r="K9">
            <v>45.5</v>
          </cell>
          <cell r="L9">
            <v>7.3213509903937444E-3</v>
          </cell>
        </row>
        <row r="10">
          <cell r="B10" t="str">
            <v>Armenia</v>
          </cell>
          <cell r="C10" t="str">
            <v>Economies in Transition</v>
          </cell>
          <cell r="D10">
            <v>1</v>
          </cell>
          <cell r="E10" t="str">
            <v>None</v>
          </cell>
          <cell r="F10" t="str">
            <v>Russia</v>
          </cell>
          <cell r="J10" t="str">
            <v>Italy</v>
          </cell>
          <cell r="K10">
            <v>1093.9000000000001</v>
          </cell>
          <cell r="L10">
            <v>0.17601815051410369</v>
          </cell>
        </row>
        <row r="11">
          <cell r="B11" t="str">
            <v>Australia</v>
          </cell>
          <cell r="C11" t="str">
            <v>Australia/New Zealand</v>
          </cell>
          <cell r="D11">
            <v>0</v>
          </cell>
          <cell r="E11" t="str">
            <v>Other Developed</v>
          </cell>
          <cell r="F11" t="str">
            <v>Oceania</v>
          </cell>
          <cell r="J11" t="str">
            <v>Luxembourg</v>
          </cell>
          <cell r="K11">
            <v>10.3</v>
          </cell>
          <cell r="L11">
            <v>1.6573607736495729E-3</v>
          </cell>
        </row>
        <row r="12">
          <cell r="B12" t="str">
            <v>Austria</v>
          </cell>
          <cell r="C12" t="str">
            <v>EU</v>
          </cell>
          <cell r="D12">
            <v>0</v>
          </cell>
          <cell r="E12" t="str">
            <v>Europe</v>
          </cell>
          <cell r="F12" t="str">
            <v>Northern Europe</v>
          </cell>
          <cell r="J12" t="str">
            <v>Netherlands</v>
          </cell>
          <cell r="K12">
            <v>283.7</v>
          </cell>
          <cell r="L12">
            <v>4.564983024120231E-2</v>
          </cell>
        </row>
        <row r="13">
          <cell r="B13" t="str">
            <v>Azerbaijan</v>
          </cell>
          <cell r="C13" t="str">
            <v>Economies in Transition</v>
          </cell>
          <cell r="D13">
            <v>0</v>
          </cell>
          <cell r="E13" t="str">
            <v>None</v>
          </cell>
          <cell r="F13" t="str">
            <v>Russia</v>
          </cell>
          <cell r="J13" t="str">
            <v>Portugal</v>
          </cell>
          <cell r="K13">
            <v>67.5</v>
          </cell>
          <cell r="L13">
            <v>1.0861344875858851E-2</v>
          </cell>
        </row>
        <row r="14">
          <cell r="B14" t="str">
            <v>Bahamas</v>
          </cell>
          <cell r="C14" t="str">
            <v>Central/South America</v>
          </cell>
          <cell r="D14">
            <v>1</v>
          </cell>
          <cell r="E14" t="str">
            <v>None</v>
          </cell>
          <cell r="F14" t="str">
            <v>Brazil</v>
          </cell>
          <cell r="J14" t="str">
            <v>Spain</v>
          </cell>
          <cell r="K14">
            <v>494.8</v>
          </cell>
          <cell r="L14">
            <v>7.9617680660369769E-2</v>
          </cell>
        </row>
        <row r="15">
          <cell r="B15" t="str">
            <v>Bahrain</v>
          </cell>
          <cell r="C15" t="str">
            <v>Middle East</v>
          </cell>
          <cell r="D15">
            <v>1</v>
          </cell>
          <cell r="E15" t="str">
            <v>None</v>
          </cell>
          <cell r="F15" t="str">
            <v>India</v>
          </cell>
          <cell r="J15" t="str">
            <v>United Kingdom</v>
          </cell>
          <cell r="K15">
            <v>975.5</v>
          </cell>
          <cell r="L15">
            <v>0.15696654705778235</v>
          </cell>
        </row>
        <row r="16">
          <cell r="B16" t="str">
            <v>Bangladesh</v>
          </cell>
          <cell r="C16" t="str">
            <v>Asia</v>
          </cell>
          <cell r="D16">
            <v>1</v>
          </cell>
          <cell r="E16" t="str">
            <v>None</v>
          </cell>
          <cell r="F16" t="str">
            <v>India</v>
          </cell>
        </row>
        <row r="17">
          <cell r="B17" t="str">
            <v>Barbados</v>
          </cell>
          <cell r="C17" t="str">
            <v>Central/South America</v>
          </cell>
          <cell r="D17">
            <v>1</v>
          </cell>
          <cell r="E17" t="str">
            <v>None</v>
          </cell>
          <cell r="F17" t="str">
            <v>Brazil</v>
          </cell>
        </row>
        <row r="18">
          <cell r="B18" t="str">
            <v>Belarus</v>
          </cell>
          <cell r="C18" t="str">
            <v>Economies in Transition</v>
          </cell>
          <cell r="D18">
            <v>0</v>
          </cell>
          <cell r="E18" t="str">
            <v>None</v>
          </cell>
          <cell r="F18" t="str">
            <v>Russia</v>
          </cell>
        </row>
        <row r="19">
          <cell r="B19" t="str">
            <v>Belgium</v>
          </cell>
          <cell r="C19" t="str">
            <v>EU</v>
          </cell>
          <cell r="D19">
            <v>0</v>
          </cell>
          <cell r="E19" t="str">
            <v>Europe</v>
          </cell>
          <cell r="F19" t="str">
            <v>Northern Europe</v>
          </cell>
        </row>
        <row r="20">
          <cell r="B20" t="str">
            <v>Belize</v>
          </cell>
          <cell r="C20" t="str">
            <v>Central/South America</v>
          </cell>
          <cell r="D20">
            <v>1</v>
          </cell>
          <cell r="E20" t="str">
            <v>None</v>
          </cell>
          <cell r="F20" t="str">
            <v>Brazil</v>
          </cell>
        </row>
        <row r="21">
          <cell r="B21" t="str">
            <v>Benin</v>
          </cell>
          <cell r="C21" t="str">
            <v>Africa</v>
          </cell>
          <cell r="D21">
            <v>1</v>
          </cell>
          <cell r="E21" t="str">
            <v>None</v>
          </cell>
          <cell r="F21" t="str">
            <v>India</v>
          </cell>
        </row>
        <row r="22">
          <cell r="B22" t="str">
            <v>Bhutan</v>
          </cell>
          <cell r="C22" t="str">
            <v>Asia</v>
          </cell>
          <cell r="D22">
            <v>1</v>
          </cell>
          <cell r="E22" t="str">
            <v>None</v>
          </cell>
          <cell r="F22" t="str">
            <v>India</v>
          </cell>
        </row>
        <row r="23">
          <cell r="B23" t="str">
            <v>Bolivia</v>
          </cell>
          <cell r="C23" t="str">
            <v>Central/South America</v>
          </cell>
          <cell r="D23">
            <v>1</v>
          </cell>
          <cell r="E23" t="str">
            <v>None</v>
          </cell>
          <cell r="F23" t="str">
            <v>Brazil</v>
          </cell>
        </row>
        <row r="24">
          <cell r="B24" t="str">
            <v>Bosnia and Herzegovina</v>
          </cell>
          <cell r="C24" t="str">
            <v>Eastern Europe</v>
          </cell>
          <cell r="D24">
            <v>1</v>
          </cell>
          <cell r="E24" t="str">
            <v>None</v>
          </cell>
          <cell r="F24" t="str">
            <v>India</v>
          </cell>
        </row>
        <row r="25">
          <cell r="B25" t="str">
            <v>Botswana</v>
          </cell>
          <cell r="C25" t="str">
            <v>Africa</v>
          </cell>
          <cell r="D25">
            <v>1</v>
          </cell>
          <cell r="E25" t="str">
            <v>None</v>
          </cell>
          <cell r="F25" t="str">
            <v>India</v>
          </cell>
        </row>
        <row r="26">
          <cell r="B26" t="str">
            <v>Brazil</v>
          </cell>
          <cell r="C26" t="str">
            <v>Brazil</v>
          </cell>
          <cell r="D26">
            <v>1</v>
          </cell>
          <cell r="E26" t="str">
            <v>None</v>
          </cell>
          <cell r="F26" t="str">
            <v>Brazil</v>
          </cell>
        </row>
        <row r="27">
          <cell r="B27" t="str">
            <v>Brunei Darussalam</v>
          </cell>
          <cell r="C27" t="str">
            <v>Asia</v>
          </cell>
          <cell r="D27">
            <v>1</v>
          </cell>
          <cell r="E27" t="str">
            <v>None</v>
          </cell>
          <cell r="F27" t="str">
            <v>India</v>
          </cell>
        </row>
        <row r="28">
          <cell r="B28" t="str">
            <v>Bulgaria</v>
          </cell>
          <cell r="C28" t="str">
            <v>Eastern Europe</v>
          </cell>
          <cell r="D28">
            <v>0</v>
          </cell>
          <cell r="E28" t="str">
            <v>CEITs</v>
          </cell>
          <cell r="F28" t="str">
            <v>Eastern Europe</v>
          </cell>
        </row>
        <row r="29">
          <cell r="B29" t="str">
            <v>Burkina Faso</v>
          </cell>
          <cell r="C29" t="str">
            <v>Africa</v>
          </cell>
          <cell r="D29">
            <v>1</v>
          </cell>
          <cell r="E29" t="str">
            <v>None</v>
          </cell>
          <cell r="F29" t="str">
            <v>India</v>
          </cell>
        </row>
        <row r="30">
          <cell r="B30" t="str">
            <v>Burundi</v>
          </cell>
          <cell r="C30" t="str">
            <v>Africa</v>
          </cell>
          <cell r="D30">
            <v>1</v>
          </cell>
          <cell r="E30" t="str">
            <v>None</v>
          </cell>
          <cell r="F30" t="str">
            <v>India</v>
          </cell>
        </row>
        <row r="31">
          <cell r="B31" t="str">
            <v>Cambodia</v>
          </cell>
          <cell r="C31" t="str">
            <v>Asia</v>
          </cell>
          <cell r="D31">
            <v>1</v>
          </cell>
          <cell r="E31" t="str">
            <v>None</v>
          </cell>
          <cell r="F31" t="str">
            <v>India</v>
          </cell>
        </row>
        <row r="32">
          <cell r="B32" t="str">
            <v>Cameroon</v>
          </cell>
          <cell r="C32" t="str">
            <v>Africa</v>
          </cell>
          <cell r="D32">
            <v>1</v>
          </cell>
          <cell r="E32" t="str">
            <v>None</v>
          </cell>
          <cell r="F32" t="str">
            <v>India</v>
          </cell>
        </row>
        <row r="33">
          <cell r="B33" t="str">
            <v>Canada</v>
          </cell>
          <cell r="C33" t="str">
            <v>Canada</v>
          </cell>
          <cell r="D33">
            <v>0</v>
          </cell>
          <cell r="E33" t="str">
            <v>None</v>
          </cell>
          <cell r="F33" t="str">
            <v>US</v>
          </cell>
        </row>
        <row r="34">
          <cell r="B34" t="str">
            <v>Cape Verde</v>
          </cell>
          <cell r="C34" t="str">
            <v>Africa</v>
          </cell>
          <cell r="D34">
            <v>1</v>
          </cell>
          <cell r="E34" t="str">
            <v>None</v>
          </cell>
          <cell r="F34" t="str">
            <v>India</v>
          </cell>
        </row>
        <row r="35">
          <cell r="B35" t="str">
            <v>Central African Republic</v>
          </cell>
          <cell r="C35" t="str">
            <v>Africa</v>
          </cell>
          <cell r="D35">
            <v>1</v>
          </cell>
          <cell r="E35" t="str">
            <v>None</v>
          </cell>
          <cell r="F35" t="str">
            <v>India</v>
          </cell>
        </row>
        <row r="36">
          <cell r="B36" t="str">
            <v>Chad</v>
          </cell>
          <cell r="C36" t="str">
            <v>Africa</v>
          </cell>
          <cell r="D36">
            <v>1</v>
          </cell>
          <cell r="E36" t="str">
            <v>None</v>
          </cell>
          <cell r="F36" t="str">
            <v>India</v>
          </cell>
        </row>
        <row r="37">
          <cell r="B37" t="str">
            <v>Chile</v>
          </cell>
          <cell r="C37" t="str">
            <v>Central/South America</v>
          </cell>
          <cell r="D37">
            <v>1</v>
          </cell>
          <cell r="E37" t="str">
            <v>None</v>
          </cell>
          <cell r="F37" t="str">
            <v>Brazil</v>
          </cell>
        </row>
        <row r="38">
          <cell r="B38" t="str">
            <v>China</v>
          </cell>
          <cell r="C38" t="str">
            <v>China</v>
          </cell>
          <cell r="D38">
            <v>1</v>
          </cell>
          <cell r="E38" t="str">
            <v>China</v>
          </cell>
          <cell r="F38" t="str">
            <v>China</v>
          </cell>
        </row>
        <row r="39">
          <cell r="B39" t="str">
            <v>Colombia</v>
          </cell>
          <cell r="C39" t="str">
            <v>Central/South America</v>
          </cell>
          <cell r="D39">
            <v>1</v>
          </cell>
          <cell r="E39" t="str">
            <v>None</v>
          </cell>
          <cell r="F39" t="str">
            <v>Brazil</v>
          </cell>
        </row>
        <row r="40">
          <cell r="B40" t="str">
            <v>Comoros</v>
          </cell>
          <cell r="C40" t="str">
            <v>Africa</v>
          </cell>
          <cell r="D40">
            <v>1</v>
          </cell>
          <cell r="E40" t="str">
            <v>None</v>
          </cell>
          <cell r="F40" t="str">
            <v>India</v>
          </cell>
        </row>
        <row r="41">
          <cell r="B41" t="str">
            <v>Congo</v>
          </cell>
          <cell r="C41" t="str">
            <v>Africa</v>
          </cell>
          <cell r="D41">
            <v>1</v>
          </cell>
          <cell r="E41" t="str">
            <v>None</v>
          </cell>
          <cell r="F41" t="str">
            <v>India</v>
          </cell>
        </row>
        <row r="42">
          <cell r="B42" t="str">
            <v>Cook Islands</v>
          </cell>
          <cell r="C42" t="str">
            <v>Asia</v>
          </cell>
          <cell r="D42">
            <v>1</v>
          </cell>
          <cell r="E42" t="str">
            <v>None</v>
          </cell>
          <cell r="F42" t="str">
            <v>India</v>
          </cell>
        </row>
        <row r="43">
          <cell r="B43" t="str">
            <v>Costa Rica</v>
          </cell>
          <cell r="C43" t="str">
            <v>Central/South America</v>
          </cell>
          <cell r="D43">
            <v>1</v>
          </cell>
          <cell r="E43" t="str">
            <v>None</v>
          </cell>
          <cell r="F43" t="str">
            <v>Brazil</v>
          </cell>
        </row>
        <row r="44">
          <cell r="B44" t="str">
            <v>Côte d'Ivoire</v>
          </cell>
          <cell r="C44" t="str">
            <v>Africa</v>
          </cell>
          <cell r="D44">
            <v>1</v>
          </cell>
          <cell r="E44" t="str">
            <v>None</v>
          </cell>
          <cell r="F44" t="str">
            <v>India</v>
          </cell>
        </row>
        <row r="45">
          <cell r="B45" t="str">
            <v>Croatia</v>
          </cell>
          <cell r="C45" t="str">
            <v>Eastern Europe</v>
          </cell>
          <cell r="D45">
            <v>1</v>
          </cell>
          <cell r="E45" t="str">
            <v>CEITs</v>
          </cell>
          <cell r="F45" t="str">
            <v>Eastern Europe</v>
          </cell>
        </row>
        <row r="46">
          <cell r="B46" t="str">
            <v>Cuba</v>
          </cell>
          <cell r="C46" t="str">
            <v>Central/South America</v>
          </cell>
          <cell r="D46">
            <v>1</v>
          </cell>
          <cell r="E46" t="str">
            <v>None</v>
          </cell>
          <cell r="F46" t="str">
            <v>Brazil</v>
          </cell>
        </row>
        <row r="47">
          <cell r="B47" t="str">
            <v>Cyprus</v>
          </cell>
          <cell r="C47" t="str">
            <v>Eastern Europe</v>
          </cell>
          <cell r="D47">
            <v>0</v>
          </cell>
          <cell r="E47" t="str">
            <v>None</v>
          </cell>
          <cell r="F47" t="str">
            <v>India</v>
          </cell>
        </row>
        <row r="48">
          <cell r="B48" t="str">
            <v>Czech Republic</v>
          </cell>
          <cell r="C48" t="str">
            <v>Eastern Europe</v>
          </cell>
          <cell r="D48">
            <v>0</v>
          </cell>
          <cell r="E48" t="str">
            <v>CEITs</v>
          </cell>
          <cell r="F48" t="str">
            <v>Eastern Europe</v>
          </cell>
        </row>
        <row r="49">
          <cell r="B49" t="str">
            <v>Democratic Republic of Congo (Kinshasa)</v>
          </cell>
          <cell r="C49" t="str">
            <v>Africa</v>
          </cell>
          <cell r="D49">
            <v>1</v>
          </cell>
          <cell r="E49" t="str">
            <v>None</v>
          </cell>
          <cell r="F49" t="str">
            <v>India</v>
          </cell>
        </row>
        <row r="50">
          <cell r="B50" t="str">
            <v>Denmark</v>
          </cell>
          <cell r="C50" t="str">
            <v>EU</v>
          </cell>
          <cell r="D50">
            <v>0</v>
          </cell>
          <cell r="E50" t="str">
            <v>Europe</v>
          </cell>
          <cell r="F50" t="str">
            <v>Northern Europe</v>
          </cell>
        </row>
        <row r="51">
          <cell r="B51" t="str">
            <v>Djibouti</v>
          </cell>
          <cell r="C51" t="str">
            <v>Africa</v>
          </cell>
          <cell r="D51">
            <v>1</v>
          </cell>
          <cell r="E51" t="str">
            <v>None</v>
          </cell>
          <cell r="F51" t="str">
            <v>India</v>
          </cell>
        </row>
        <row r="52">
          <cell r="B52" t="str">
            <v>Dominica</v>
          </cell>
          <cell r="C52" t="str">
            <v>Central/South America</v>
          </cell>
          <cell r="D52">
            <v>1</v>
          </cell>
          <cell r="E52" t="str">
            <v>None</v>
          </cell>
          <cell r="F52" t="str">
            <v>Brazil</v>
          </cell>
        </row>
        <row r="53">
          <cell r="B53" t="str">
            <v>Dominican Republic</v>
          </cell>
          <cell r="C53" t="str">
            <v>Central/South America</v>
          </cell>
          <cell r="D53">
            <v>1</v>
          </cell>
          <cell r="E53" t="str">
            <v>None</v>
          </cell>
          <cell r="F53" t="str">
            <v>Brazil</v>
          </cell>
        </row>
        <row r="54">
          <cell r="B54" t="str">
            <v>Ecuador</v>
          </cell>
          <cell r="C54" t="str">
            <v>Central/South America</v>
          </cell>
          <cell r="D54">
            <v>1</v>
          </cell>
          <cell r="E54" t="str">
            <v>None</v>
          </cell>
          <cell r="F54" t="str">
            <v>Brazil</v>
          </cell>
        </row>
        <row r="55">
          <cell r="B55" t="str">
            <v>Egypt</v>
          </cell>
          <cell r="C55" t="str">
            <v>Africa</v>
          </cell>
          <cell r="D55">
            <v>1</v>
          </cell>
          <cell r="E55" t="str">
            <v>None</v>
          </cell>
          <cell r="F55" t="str">
            <v>India</v>
          </cell>
        </row>
        <row r="56">
          <cell r="B56" t="str">
            <v>El Salvador</v>
          </cell>
          <cell r="C56" t="str">
            <v>Central/South America</v>
          </cell>
          <cell r="D56">
            <v>1</v>
          </cell>
          <cell r="E56" t="str">
            <v>None</v>
          </cell>
          <cell r="F56" t="str">
            <v>Brazil</v>
          </cell>
        </row>
        <row r="57">
          <cell r="B57" t="str">
            <v>Equatorial Guinea</v>
          </cell>
          <cell r="C57" t="str">
            <v>Africa</v>
          </cell>
          <cell r="D57">
            <v>1</v>
          </cell>
          <cell r="E57" t="str">
            <v>None</v>
          </cell>
          <cell r="F57" t="str">
            <v>India</v>
          </cell>
        </row>
        <row r="58">
          <cell r="B58" t="str">
            <v>Eritrea</v>
          </cell>
          <cell r="C58" t="str">
            <v>Africa</v>
          </cell>
          <cell r="D58">
            <v>1</v>
          </cell>
          <cell r="E58" t="str">
            <v>None</v>
          </cell>
          <cell r="F58" t="str">
            <v>India</v>
          </cell>
        </row>
        <row r="59">
          <cell r="B59" t="str">
            <v>Estonia</v>
          </cell>
          <cell r="C59" t="str">
            <v>Economies in Transition</v>
          </cell>
          <cell r="D59">
            <v>0</v>
          </cell>
          <cell r="E59" t="str">
            <v>CEITs</v>
          </cell>
          <cell r="F59" t="str">
            <v>Russia</v>
          </cell>
        </row>
        <row r="60">
          <cell r="B60" t="str">
            <v>Ethiopia</v>
          </cell>
          <cell r="C60" t="str">
            <v>Africa</v>
          </cell>
          <cell r="D60">
            <v>1</v>
          </cell>
          <cell r="E60" t="str">
            <v>None</v>
          </cell>
          <cell r="F60" t="str">
            <v>India</v>
          </cell>
        </row>
        <row r="61">
          <cell r="B61" t="str">
            <v>European Community</v>
          </cell>
          <cell r="C61" t="str">
            <v>EU</v>
          </cell>
          <cell r="D61">
            <v>0</v>
          </cell>
          <cell r="E61" t="str">
            <v>Europe</v>
          </cell>
          <cell r="F61" t="str">
            <v>US</v>
          </cell>
        </row>
        <row r="62">
          <cell r="B62" t="str">
            <v>Fiji</v>
          </cell>
          <cell r="C62" t="str">
            <v>Asia</v>
          </cell>
          <cell r="D62">
            <v>1</v>
          </cell>
          <cell r="E62" t="str">
            <v>None</v>
          </cell>
          <cell r="F62" t="str">
            <v>India</v>
          </cell>
        </row>
        <row r="63">
          <cell r="B63" t="str">
            <v>Finland</v>
          </cell>
          <cell r="C63" t="str">
            <v>EU</v>
          </cell>
          <cell r="D63">
            <v>0</v>
          </cell>
          <cell r="E63" t="str">
            <v>Europe</v>
          </cell>
          <cell r="F63" t="str">
            <v>Northern Europe</v>
          </cell>
        </row>
        <row r="64">
          <cell r="B64" t="str">
            <v>France</v>
          </cell>
          <cell r="C64" t="str">
            <v>EU</v>
          </cell>
          <cell r="D64">
            <v>0</v>
          </cell>
          <cell r="E64" t="str">
            <v>Europe</v>
          </cell>
          <cell r="F64" t="str">
            <v>Southern Europe</v>
          </cell>
        </row>
        <row r="65">
          <cell r="B65" t="str">
            <v>Gabon</v>
          </cell>
          <cell r="C65" t="str">
            <v>Africa</v>
          </cell>
          <cell r="D65">
            <v>1</v>
          </cell>
          <cell r="E65" t="str">
            <v>None</v>
          </cell>
          <cell r="F65" t="str">
            <v>India</v>
          </cell>
        </row>
        <row r="66">
          <cell r="B66" t="str">
            <v>Gambia</v>
          </cell>
          <cell r="C66" t="str">
            <v>Africa</v>
          </cell>
          <cell r="D66">
            <v>1</v>
          </cell>
          <cell r="E66" t="str">
            <v>None</v>
          </cell>
          <cell r="F66" t="str">
            <v>India</v>
          </cell>
        </row>
        <row r="67">
          <cell r="B67" t="str">
            <v>Georgia</v>
          </cell>
          <cell r="C67" t="str">
            <v>Economies in Transition</v>
          </cell>
          <cell r="D67">
            <v>1</v>
          </cell>
          <cell r="E67" t="str">
            <v>None</v>
          </cell>
          <cell r="F67" t="str">
            <v>Russia</v>
          </cell>
        </row>
        <row r="68">
          <cell r="B68" t="str">
            <v>Germany</v>
          </cell>
          <cell r="C68" t="str">
            <v>EU</v>
          </cell>
          <cell r="D68">
            <v>0</v>
          </cell>
          <cell r="E68" t="str">
            <v>Europe</v>
          </cell>
          <cell r="F68" t="str">
            <v>Northern Europe</v>
          </cell>
        </row>
        <row r="69">
          <cell r="B69" t="str">
            <v>Ghana</v>
          </cell>
          <cell r="C69" t="str">
            <v>Africa</v>
          </cell>
          <cell r="D69">
            <v>1</v>
          </cell>
          <cell r="E69" t="str">
            <v>None</v>
          </cell>
          <cell r="F69" t="str">
            <v>India</v>
          </cell>
        </row>
        <row r="70">
          <cell r="B70" t="str">
            <v>Greece</v>
          </cell>
          <cell r="C70" t="str">
            <v>EU</v>
          </cell>
          <cell r="D70">
            <v>0</v>
          </cell>
          <cell r="E70" t="str">
            <v>Europe</v>
          </cell>
          <cell r="F70" t="str">
            <v>Southern Europe</v>
          </cell>
        </row>
        <row r="71">
          <cell r="B71" t="str">
            <v>Grenada</v>
          </cell>
          <cell r="C71" t="str">
            <v>Central/South America</v>
          </cell>
          <cell r="D71">
            <v>1</v>
          </cell>
          <cell r="E71" t="str">
            <v>None</v>
          </cell>
          <cell r="F71" t="str">
            <v>Brazil</v>
          </cell>
        </row>
        <row r="72">
          <cell r="B72" t="str">
            <v>Guatemala</v>
          </cell>
          <cell r="C72" t="str">
            <v>Central/South America</v>
          </cell>
          <cell r="D72">
            <v>1</v>
          </cell>
          <cell r="E72" t="str">
            <v>None</v>
          </cell>
          <cell r="F72" t="str">
            <v>Brazil</v>
          </cell>
        </row>
        <row r="73">
          <cell r="B73" t="str">
            <v>Guinea</v>
          </cell>
          <cell r="C73" t="str">
            <v>Africa</v>
          </cell>
          <cell r="D73">
            <v>1</v>
          </cell>
          <cell r="E73" t="str">
            <v>None</v>
          </cell>
          <cell r="F73" t="str">
            <v>India</v>
          </cell>
        </row>
        <row r="74">
          <cell r="B74" t="str">
            <v>Guinea-Bissau</v>
          </cell>
          <cell r="C74" t="str">
            <v>Africa</v>
          </cell>
          <cell r="D74">
            <v>1</v>
          </cell>
          <cell r="E74" t="str">
            <v>None</v>
          </cell>
          <cell r="F74" t="str">
            <v>India</v>
          </cell>
        </row>
        <row r="75">
          <cell r="B75" t="str">
            <v>Guyana</v>
          </cell>
          <cell r="C75" t="str">
            <v>Africa</v>
          </cell>
          <cell r="D75">
            <v>1</v>
          </cell>
          <cell r="E75" t="str">
            <v>None</v>
          </cell>
          <cell r="F75" t="str">
            <v>India</v>
          </cell>
        </row>
        <row r="76">
          <cell r="B76" t="str">
            <v>Haiti</v>
          </cell>
          <cell r="C76" t="str">
            <v>Central/South America</v>
          </cell>
          <cell r="D76">
            <v>1</v>
          </cell>
          <cell r="E76" t="str">
            <v>None</v>
          </cell>
          <cell r="F76" t="str">
            <v>Brazil</v>
          </cell>
        </row>
        <row r="77">
          <cell r="B77" t="str">
            <v>Honduras</v>
          </cell>
          <cell r="C77" t="str">
            <v>Central/South America</v>
          </cell>
          <cell r="D77">
            <v>1</v>
          </cell>
          <cell r="E77" t="str">
            <v>None</v>
          </cell>
          <cell r="F77" t="str">
            <v>Brazil</v>
          </cell>
        </row>
        <row r="78">
          <cell r="B78" t="str">
            <v>Hungary</v>
          </cell>
          <cell r="C78" t="str">
            <v>Eastern Europe</v>
          </cell>
          <cell r="D78">
            <v>0</v>
          </cell>
          <cell r="E78" t="str">
            <v>CEITs</v>
          </cell>
          <cell r="F78" t="str">
            <v>Eastern Europe</v>
          </cell>
        </row>
        <row r="79">
          <cell r="B79" t="str">
            <v>Iceland</v>
          </cell>
          <cell r="C79" t="str">
            <v>Europe (non-EU)</v>
          </cell>
          <cell r="D79">
            <v>0</v>
          </cell>
          <cell r="E79" t="str">
            <v>Europe</v>
          </cell>
          <cell r="F79" t="str">
            <v>Northern Europe</v>
          </cell>
        </row>
        <row r="80">
          <cell r="B80" t="str">
            <v>India</v>
          </cell>
          <cell r="C80" t="str">
            <v>India</v>
          </cell>
          <cell r="D80">
            <v>1</v>
          </cell>
          <cell r="E80" t="str">
            <v>None</v>
          </cell>
          <cell r="F80" t="str">
            <v>India</v>
          </cell>
        </row>
        <row r="81">
          <cell r="B81" t="str">
            <v>Indonesia</v>
          </cell>
          <cell r="C81" t="str">
            <v>Asia</v>
          </cell>
          <cell r="D81">
            <v>1</v>
          </cell>
          <cell r="E81" t="str">
            <v>None</v>
          </cell>
          <cell r="F81" t="str">
            <v>India</v>
          </cell>
        </row>
        <row r="82">
          <cell r="B82" t="str">
            <v>Iran (Islamic Republic of)</v>
          </cell>
          <cell r="C82" t="str">
            <v>Middle East</v>
          </cell>
          <cell r="D82">
            <v>1</v>
          </cell>
          <cell r="E82" t="str">
            <v>None</v>
          </cell>
          <cell r="F82" t="str">
            <v>India</v>
          </cell>
        </row>
        <row r="83">
          <cell r="B83" t="str">
            <v>Ireland</v>
          </cell>
          <cell r="C83" t="str">
            <v>EU</v>
          </cell>
          <cell r="D83">
            <v>0</v>
          </cell>
          <cell r="E83" t="str">
            <v>Europe</v>
          </cell>
          <cell r="F83" t="str">
            <v>United Kingdom</v>
          </cell>
        </row>
        <row r="84">
          <cell r="B84" t="str">
            <v>Israel</v>
          </cell>
          <cell r="C84" t="str">
            <v>Middle East</v>
          </cell>
          <cell r="D84">
            <v>0</v>
          </cell>
          <cell r="E84" t="str">
            <v>None</v>
          </cell>
          <cell r="F84" t="str">
            <v>India</v>
          </cell>
        </row>
        <row r="85">
          <cell r="B85" t="str">
            <v>Italy</v>
          </cell>
          <cell r="C85" t="str">
            <v>EU</v>
          </cell>
          <cell r="D85">
            <v>0</v>
          </cell>
          <cell r="E85" t="str">
            <v>Europe</v>
          </cell>
          <cell r="F85" t="str">
            <v>Southern Europe</v>
          </cell>
        </row>
        <row r="86">
          <cell r="B86" t="str">
            <v>Jamaica</v>
          </cell>
          <cell r="C86" t="str">
            <v>Central/South America</v>
          </cell>
          <cell r="D86">
            <v>1</v>
          </cell>
          <cell r="E86" t="str">
            <v>None</v>
          </cell>
          <cell r="F86" t="str">
            <v>Brazil</v>
          </cell>
        </row>
        <row r="87">
          <cell r="B87" t="str">
            <v>Japan</v>
          </cell>
          <cell r="C87" t="str">
            <v>Japan</v>
          </cell>
          <cell r="D87">
            <v>0</v>
          </cell>
          <cell r="E87" t="str">
            <v>Japan</v>
          </cell>
          <cell r="F87" t="str">
            <v>Japan</v>
          </cell>
        </row>
        <row r="88">
          <cell r="B88" t="str">
            <v>Jordan</v>
          </cell>
          <cell r="C88" t="str">
            <v>Middle East</v>
          </cell>
          <cell r="D88">
            <v>1</v>
          </cell>
          <cell r="E88" t="str">
            <v>None</v>
          </cell>
          <cell r="F88" t="str">
            <v>India</v>
          </cell>
        </row>
        <row r="89">
          <cell r="B89" t="str">
            <v>Kazakhstan</v>
          </cell>
          <cell r="C89" t="str">
            <v>Economies in Transition</v>
          </cell>
          <cell r="D89">
            <v>0</v>
          </cell>
          <cell r="E89" t="str">
            <v>None</v>
          </cell>
          <cell r="F89" t="str">
            <v>Russia</v>
          </cell>
        </row>
        <row r="90">
          <cell r="B90" t="str">
            <v>Kenya</v>
          </cell>
          <cell r="C90" t="str">
            <v>Africa</v>
          </cell>
          <cell r="D90">
            <v>1</v>
          </cell>
          <cell r="E90" t="str">
            <v>None</v>
          </cell>
          <cell r="F90" t="str">
            <v>India</v>
          </cell>
        </row>
        <row r="91">
          <cell r="B91" t="str">
            <v>Kiribati</v>
          </cell>
          <cell r="C91" t="str">
            <v>Asia</v>
          </cell>
          <cell r="D91">
            <v>1</v>
          </cell>
          <cell r="E91" t="str">
            <v>None</v>
          </cell>
          <cell r="F91" t="str">
            <v>India</v>
          </cell>
        </row>
        <row r="92">
          <cell r="B92" t="str">
            <v>Kuwait</v>
          </cell>
          <cell r="C92" t="str">
            <v>Middle East</v>
          </cell>
          <cell r="D92">
            <v>1</v>
          </cell>
          <cell r="E92" t="str">
            <v>None</v>
          </cell>
          <cell r="F92" t="str">
            <v>India</v>
          </cell>
        </row>
        <row r="93">
          <cell r="B93" t="str">
            <v>Kyrgyzstan</v>
          </cell>
          <cell r="C93" t="str">
            <v>Economies in Transition</v>
          </cell>
          <cell r="D93">
            <v>1</v>
          </cell>
          <cell r="E93" t="str">
            <v>None</v>
          </cell>
          <cell r="F93" t="str">
            <v>Russia</v>
          </cell>
        </row>
        <row r="94">
          <cell r="B94" t="str">
            <v>Laos</v>
          </cell>
          <cell r="C94" t="str">
            <v>Asia</v>
          </cell>
          <cell r="D94">
            <v>1</v>
          </cell>
          <cell r="E94" t="str">
            <v>None</v>
          </cell>
          <cell r="F94" t="str">
            <v>India</v>
          </cell>
        </row>
        <row r="95">
          <cell r="B95" t="str">
            <v>Latvia</v>
          </cell>
          <cell r="C95" t="str">
            <v>Economies in Transition</v>
          </cell>
          <cell r="D95">
            <v>0</v>
          </cell>
          <cell r="E95" t="str">
            <v>CEITs</v>
          </cell>
          <cell r="F95" t="str">
            <v>Russia</v>
          </cell>
        </row>
        <row r="96">
          <cell r="B96" t="str">
            <v>Lebanon</v>
          </cell>
          <cell r="C96" t="str">
            <v>Middle East</v>
          </cell>
          <cell r="D96">
            <v>1</v>
          </cell>
          <cell r="E96" t="str">
            <v>None</v>
          </cell>
          <cell r="F96" t="str">
            <v>India</v>
          </cell>
        </row>
        <row r="97">
          <cell r="B97" t="str">
            <v>Lesotho</v>
          </cell>
          <cell r="C97" t="str">
            <v>Africa</v>
          </cell>
          <cell r="D97">
            <v>1</v>
          </cell>
          <cell r="E97" t="str">
            <v>None</v>
          </cell>
          <cell r="F97" t="str">
            <v>India</v>
          </cell>
        </row>
        <row r="98">
          <cell r="B98" t="str">
            <v>Liberia</v>
          </cell>
          <cell r="C98" t="str">
            <v>Africa</v>
          </cell>
          <cell r="D98">
            <v>1</v>
          </cell>
          <cell r="E98" t="str">
            <v>None</v>
          </cell>
          <cell r="F98" t="str">
            <v>India</v>
          </cell>
        </row>
        <row r="99">
          <cell r="B99" t="str">
            <v>Libyan Arab Jamahiriya</v>
          </cell>
          <cell r="C99" t="str">
            <v>Africa</v>
          </cell>
          <cell r="D99">
            <v>1</v>
          </cell>
          <cell r="E99" t="str">
            <v>None</v>
          </cell>
          <cell r="F99" t="str">
            <v>India</v>
          </cell>
        </row>
        <row r="100">
          <cell r="B100" t="str">
            <v>Liechtenstein</v>
          </cell>
          <cell r="C100" t="str">
            <v>Europe (non-EU)</v>
          </cell>
          <cell r="D100">
            <v>0</v>
          </cell>
          <cell r="E100" t="str">
            <v>Europe</v>
          </cell>
          <cell r="F100" t="str">
            <v>Southern Europe</v>
          </cell>
        </row>
        <row r="101">
          <cell r="B101" t="str">
            <v>Lithuania</v>
          </cell>
          <cell r="C101" t="str">
            <v>Economies in Transition</v>
          </cell>
          <cell r="D101">
            <v>0</v>
          </cell>
          <cell r="E101" t="str">
            <v>CEITs</v>
          </cell>
          <cell r="F101" t="str">
            <v>Russia</v>
          </cell>
        </row>
        <row r="102">
          <cell r="B102" t="str">
            <v>Luxembourg</v>
          </cell>
          <cell r="C102" t="str">
            <v>EU</v>
          </cell>
          <cell r="D102">
            <v>0</v>
          </cell>
          <cell r="E102" t="str">
            <v>Europe</v>
          </cell>
          <cell r="F102" t="str">
            <v>Southern Europe</v>
          </cell>
        </row>
        <row r="103">
          <cell r="B103" t="str">
            <v>Macedonia</v>
          </cell>
          <cell r="C103" t="str">
            <v>Eastern Europe</v>
          </cell>
          <cell r="D103">
            <v>1</v>
          </cell>
          <cell r="E103" t="str">
            <v>None</v>
          </cell>
          <cell r="F103" t="str">
            <v>India</v>
          </cell>
        </row>
        <row r="104">
          <cell r="B104" t="str">
            <v>Madagascar</v>
          </cell>
          <cell r="C104" t="str">
            <v>Africa</v>
          </cell>
          <cell r="D104">
            <v>1</v>
          </cell>
          <cell r="E104" t="str">
            <v>None</v>
          </cell>
          <cell r="F104" t="str">
            <v>India</v>
          </cell>
        </row>
        <row r="105">
          <cell r="B105" t="str">
            <v>Malawi</v>
          </cell>
          <cell r="C105" t="str">
            <v>Africa</v>
          </cell>
          <cell r="D105">
            <v>1</v>
          </cell>
          <cell r="E105" t="str">
            <v>None</v>
          </cell>
          <cell r="F105" t="str">
            <v>India</v>
          </cell>
        </row>
        <row r="106">
          <cell r="B106" t="str">
            <v>Malaysia</v>
          </cell>
          <cell r="C106" t="str">
            <v>Asia</v>
          </cell>
          <cell r="D106">
            <v>1</v>
          </cell>
          <cell r="E106" t="str">
            <v>None</v>
          </cell>
          <cell r="F106" t="str">
            <v>India</v>
          </cell>
        </row>
        <row r="107">
          <cell r="B107" t="str">
            <v>Maldives</v>
          </cell>
          <cell r="C107" t="str">
            <v>Asia</v>
          </cell>
          <cell r="D107">
            <v>1</v>
          </cell>
          <cell r="E107" t="str">
            <v>None</v>
          </cell>
          <cell r="F107" t="str">
            <v>India</v>
          </cell>
        </row>
        <row r="108">
          <cell r="B108" t="str">
            <v>Mali</v>
          </cell>
          <cell r="C108" t="str">
            <v>Africa</v>
          </cell>
          <cell r="D108">
            <v>1</v>
          </cell>
          <cell r="E108" t="str">
            <v>None</v>
          </cell>
          <cell r="F108" t="str">
            <v>India</v>
          </cell>
        </row>
        <row r="109">
          <cell r="B109" t="str">
            <v>Malta</v>
          </cell>
          <cell r="C109" t="str">
            <v>Eastern Europe</v>
          </cell>
          <cell r="D109">
            <v>0</v>
          </cell>
          <cell r="E109" t="str">
            <v>None</v>
          </cell>
          <cell r="F109" t="str">
            <v>India</v>
          </cell>
        </row>
        <row r="110">
          <cell r="B110" t="str">
            <v>Marshall Islands</v>
          </cell>
          <cell r="C110" t="str">
            <v>Asia</v>
          </cell>
          <cell r="D110">
            <v>1</v>
          </cell>
          <cell r="E110" t="str">
            <v>None</v>
          </cell>
          <cell r="F110" t="str">
            <v>India</v>
          </cell>
        </row>
        <row r="111">
          <cell r="B111" t="str">
            <v>Mauritania</v>
          </cell>
          <cell r="C111" t="str">
            <v>Africa</v>
          </cell>
          <cell r="D111">
            <v>1</v>
          </cell>
          <cell r="E111" t="str">
            <v>None</v>
          </cell>
          <cell r="F111" t="str">
            <v>India</v>
          </cell>
        </row>
        <row r="112">
          <cell r="B112" t="str">
            <v>Mauritius</v>
          </cell>
          <cell r="C112" t="str">
            <v>Africa</v>
          </cell>
          <cell r="D112">
            <v>1</v>
          </cell>
          <cell r="E112" t="str">
            <v>None</v>
          </cell>
          <cell r="F112" t="str">
            <v>India</v>
          </cell>
        </row>
        <row r="113">
          <cell r="B113" t="str">
            <v>Mexico</v>
          </cell>
          <cell r="C113" t="str">
            <v>Mexico</v>
          </cell>
          <cell r="D113">
            <v>1</v>
          </cell>
          <cell r="E113" t="str">
            <v>None</v>
          </cell>
          <cell r="F113" t="str">
            <v>Brazil</v>
          </cell>
        </row>
        <row r="114">
          <cell r="B114" t="str">
            <v>Micronesia (Federated States of)</v>
          </cell>
          <cell r="C114" t="str">
            <v>Asia</v>
          </cell>
          <cell r="D114">
            <v>1</v>
          </cell>
          <cell r="E114" t="str">
            <v>None</v>
          </cell>
          <cell r="F114" t="str">
            <v>India</v>
          </cell>
        </row>
        <row r="115">
          <cell r="B115" t="str">
            <v>Moldova</v>
          </cell>
          <cell r="C115" t="str">
            <v>Eastern Europe</v>
          </cell>
          <cell r="D115">
            <v>1</v>
          </cell>
          <cell r="E115" t="str">
            <v>None</v>
          </cell>
          <cell r="F115" t="str">
            <v>Eastern Europe</v>
          </cell>
        </row>
        <row r="116">
          <cell r="B116" t="str">
            <v>Monaco</v>
          </cell>
          <cell r="C116" t="str">
            <v>Europe (non-EU)</v>
          </cell>
          <cell r="D116">
            <v>0</v>
          </cell>
          <cell r="E116" t="str">
            <v>Europe</v>
          </cell>
          <cell r="F116" t="str">
            <v>Southern Europe</v>
          </cell>
        </row>
        <row r="117">
          <cell r="B117" t="str">
            <v>Mongolia</v>
          </cell>
          <cell r="C117" t="str">
            <v>Asia</v>
          </cell>
          <cell r="D117">
            <v>1</v>
          </cell>
          <cell r="E117" t="str">
            <v>None</v>
          </cell>
          <cell r="F117" t="str">
            <v>India</v>
          </cell>
        </row>
        <row r="118">
          <cell r="B118" t="str">
            <v>Montenegro</v>
          </cell>
          <cell r="C118" t="str">
            <v>Eastern Europe</v>
          </cell>
          <cell r="D118">
            <v>1</v>
          </cell>
          <cell r="E118" t="str">
            <v>Europe</v>
          </cell>
          <cell r="F118" t="str">
            <v>India</v>
          </cell>
        </row>
        <row r="119">
          <cell r="B119" t="str">
            <v>Morocco</v>
          </cell>
          <cell r="C119" t="str">
            <v>Middle East</v>
          </cell>
          <cell r="D119">
            <v>1</v>
          </cell>
          <cell r="E119" t="str">
            <v>None</v>
          </cell>
          <cell r="F119" t="str">
            <v>India</v>
          </cell>
        </row>
        <row r="120">
          <cell r="B120" t="str">
            <v>Mozambique</v>
          </cell>
          <cell r="C120" t="str">
            <v>Africa</v>
          </cell>
          <cell r="D120">
            <v>1</v>
          </cell>
          <cell r="E120" t="str">
            <v>None</v>
          </cell>
          <cell r="F120" t="str">
            <v>India</v>
          </cell>
        </row>
        <row r="121">
          <cell r="B121" t="str">
            <v>Myanmar</v>
          </cell>
          <cell r="C121" t="str">
            <v>Asia</v>
          </cell>
          <cell r="D121">
            <v>1</v>
          </cell>
          <cell r="E121" t="str">
            <v>None</v>
          </cell>
          <cell r="F121" t="str">
            <v>India</v>
          </cell>
        </row>
        <row r="122">
          <cell r="B122" t="str">
            <v>Namibia</v>
          </cell>
          <cell r="C122" t="str">
            <v>Africa</v>
          </cell>
          <cell r="D122">
            <v>1</v>
          </cell>
          <cell r="E122" t="str">
            <v>None</v>
          </cell>
          <cell r="F122" t="str">
            <v>India</v>
          </cell>
        </row>
        <row r="123">
          <cell r="B123" t="str">
            <v>Nauru</v>
          </cell>
          <cell r="C123" t="str">
            <v>Asia</v>
          </cell>
          <cell r="D123">
            <v>1</v>
          </cell>
          <cell r="E123" t="str">
            <v>None</v>
          </cell>
          <cell r="F123" t="str">
            <v>India</v>
          </cell>
        </row>
        <row r="124">
          <cell r="B124" t="str">
            <v>Nepal</v>
          </cell>
          <cell r="C124" t="str">
            <v>Asia</v>
          </cell>
          <cell r="D124">
            <v>1</v>
          </cell>
          <cell r="E124" t="str">
            <v>None</v>
          </cell>
          <cell r="F124" t="str">
            <v>India</v>
          </cell>
        </row>
        <row r="125">
          <cell r="B125" t="str">
            <v>Netherlands</v>
          </cell>
          <cell r="C125" t="str">
            <v>EU</v>
          </cell>
          <cell r="D125">
            <v>0</v>
          </cell>
          <cell r="E125" t="str">
            <v>Europe</v>
          </cell>
          <cell r="F125" t="str">
            <v>Northern Europe</v>
          </cell>
        </row>
        <row r="126">
          <cell r="B126" t="str">
            <v>New Zealand</v>
          </cell>
          <cell r="C126" t="str">
            <v>Australia/New Zealand</v>
          </cell>
          <cell r="D126">
            <v>0</v>
          </cell>
          <cell r="E126" t="str">
            <v>Other Developed</v>
          </cell>
          <cell r="F126" t="str">
            <v>Oceania</v>
          </cell>
        </row>
        <row r="127">
          <cell r="B127" t="str">
            <v>Nicaragua</v>
          </cell>
          <cell r="C127" t="str">
            <v>Central/South America</v>
          </cell>
          <cell r="D127">
            <v>1</v>
          </cell>
          <cell r="E127" t="str">
            <v>None</v>
          </cell>
          <cell r="F127" t="str">
            <v>Brazil</v>
          </cell>
        </row>
        <row r="128">
          <cell r="B128" t="str">
            <v>Niger</v>
          </cell>
          <cell r="C128" t="str">
            <v>Africa</v>
          </cell>
          <cell r="D128">
            <v>1</v>
          </cell>
          <cell r="E128" t="str">
            <v>None</v>
          </cell>
          <cell r="F128" t="str">
            <v>India</v>
          </cell>
        </row>
        <row r="129">
          <cell r="B129" t="str">
            <v>Nigeria</v>
          </cell>
          <cell r="C129" t="str">
            <v>Africa</v>
          </cell>
          <cell r="D129">
            <v>1</v>
          </cell>
          <cell r="E129" t="str">
            <v>None</v>
          </cell>
          <cell r="F129" t="str">
            <v>India</v>
          </cell>
        </row>
        <row r="130">
          <cell r="B130" t="str">
            <v>Niue</v>
          </cell>
          <cell r="C130" t="str">
            <v>Asia</v>
          </cell>
          <cell r="D130">
            <v>1</v>
          </cell>
          <cell r="E130" t="str">
            <v>None</v>
          </cell>
          <cell r="F130" t="str">
            <v>India</v>
          </cell>
        </row>
        <row r="131">
          <cell r="B131" t="str">
            <v>North Korea</v>
          </cell>
          <cell r="C131" t="str">
            <v>Asia</v>
          </cell>
          <cell r="D131">
            <v>1</v>
          </cell>
          <cell r="E131" t="str">
            <v>None</v>
          </cell>
          <cell r="F131" t="str">
            <v>India</v>
          </cell>
        </row>
        <row r="132">
          <cell r="B132" t="str">
            <v>Norway</v>
          </cell>
          <cell r="C132" t="str">
            <v>Europe (non-EU)</v>
          </cell>
          <cell r="D132">
            <v>0</v>
          </cell>
          <cell r="E132" t="str">
            <v>Europe</v>
          </cell>
          <cell r="F132" t="str">
            <v>Northern Europe</v>
          </cell>
        </row>
        <row r="133">
          <cell r="B133" t="str">
            <v>Oman</v>
          </cell>
          <cell r="C133" t="str">
            <v>Middle East</v>
          </cell>
          <cell r="D133">
            <v>1</v>
          </cell>
          <cell r="E133" t="str">
            <v>None</v>
          </cell>
          <cell r="F133" t="str">
            <v>India</v>
          </cell>
        </row>
        <row r="134">
          <cell r="B134" t="str">
            <v>Pakistan</v>
          </cell>
          <cell r="C134" t="str">
            <v>Asia</v>
          </cell>
          <cell r="D134">
            <v>1</v>
          </cell>
          <cell r="E134" t="str">
            <v>None</v>
          </cell>
          <cell r="F134" t="str">
            <v>India</v>
          </cell>
        </row>
        <row r="135">
          <cell r="B135" t="str">
            <v>Palau</v>
          </cell>
          <cell r="C135" t="str">
            <v>Asia</v>
          </cell>
          <cell r="D135">
            <v>1</v>
          </cell>
          <cell r="E135" t="str">
            <v>None</v>
          </cell>
          <cell r="F135" t="str">
            <v>India</v>
          </cell>
        </row>
        <row r="136">
          <cell r="B136" t="str">
            <v>Panama</v>
          </cell>
          <cell r="C136" t="str">
            <v>Central/South America</v>
          </cell>
          <cell r="D136">
            <v>1</v>
          </cell>
          <cell r="E136" t="str">
            <v>None</v>
          </cell>
          <cell r="F136" t="str">
            <v>Brazil</v>
          </cell>
        </row>
        <row r="137">
          <cell r="B137" t="str">
            <v>Papua New Guinea</v>
          </cell>
          <cell r="C137" t="str">
            <v>Asia</v>
          </cell>
          <cell r="D137">
            <v>1</v>
          </cell>
          <cell r="E137" t="str">
            <v>None</v>
          </cell>
          <cell r="F137" t="str">
            <v>India</v>
          </cell>
        </row>
        <row r="138">
          <cell r="B138" t="str">
            <v>Paraguay</v>
          </cell>
          <cell r="C138" t="str">
            <v>Central/South America</v>
          </cell>
          <cell r="D138">
            <v>1</v>
          </cell>
          <cell r="E138" t="str">
            <v>None</v>
          </cell>
          <cell r="F138" t="str">
            <v>Brazil</v>
          </cell>
        </row>
        <row r="139">
          <cell r="B139" t="str">
            <v>Peru</v>
          </cell>
          <cell r="C139" t="str">
            <v>Central/South America</v>
          </cell>
          <cell r="D139">
            <v>1</v>
          </cell>
          <cell r="E139" t="str">
            <v>None</v>
          </cell>
          <cell r="F139" t="str">
            <v>Brazil</v>
          </cell>
        </row>
        <row r="140">
          <cell r="B140" t="str">
            <v>Philippines</v>
          </cell>
          <cell r="C140" t="str">
            <v>Asia</v>
          </cell>
          <cell r="D140">
            <v>1</v>
          </cell>
          <cell r="E140" t="str">
            <v>None</v>
          </cell>
          <cell r="F140" t="str">
            <v>India</v>
          </cell>
        </row>
        <row r="141">
          <cell r="B141" t="str">
            <v>Poland</v>
          </cell>
          <cell r="C141" t="str">
            <v>Eastern Europe</v>
          </cell>
          <cell r="D141">
            <v>0</v>
          </cell>
          <cell r="E141" t="str">
            <v>CEITs</v>
          </cell>
          <cell r="F141" t="str">
            <v>Eastern Europe</v>
          </cell>
        </row>
        <row r="142">
          <cell r="B142" t="str">
            <v>Portugal</v>
          </cell>
          <cell r="C142" t="str">
            <v>EU</v>
          </cell>
          <cell r="D142">
            <v>0</v>
          </cell>
          <cell r="E142" t="str">
            <v>Europe</v>
          </cell>
          <cell r="F142" t="str">
            <v>Southern Europe</v>
          </cell>
        </row>
        <row r="143">
          <cell r="B143" t="str">
            <v>Qatar</v>
          </cell>
          <cell r="C143" t="str">
            <v>Middle East</v>
          </cell>
          <cell r="D143">
            <v>1</v>
          </cell>
          <cell r="E143" t="str">
            <v>None</v>
          </cell>
          <cell r="F143" t="str">
            <v>India</v>
          </cell>
        </row>
        <row r="144">
          <cell r="B144" t="str">
            <v>Romania</v>
          </cell>
          <cell r="C144" t="str">
            <v>Eastern Europe</v>
          </cell>
          <cell r="D144">
            <v>0</v>
          </cell>
          <cell r="E144" t="str">
            <v>CEITs</v>
          </cell>
          <cell r="F144" t="str">
            <v>Eastern Europe</v>
          </cell>
        </row>
        <row r="145">
          <cell r="B145" t="str">
            <v>Russian Federation</v>
          </cell>
          <cell r="C145" t="str">
            <v>Economies in Transition</v>
          </cell>
          <cell r="D145">
            <v>0</v>
          </cell>
          <cell r="E145" t="str">
            <v>CEITs</v>
          </cell>
          <cell r="F145" t="str">
            <v>Russia</v>
          </cell>
        </row>
        <row r="146">
          <cell r="B146" t="str">
            <v>Rwanda</v>
          </cell>
          <cell r="C146" t="str">
            <v>Africa</v>
          </cell>
          <cell r="D146">
            <v>1</v>
          </cell>
          <cell r="E146" t="str">
            <v>None</v>
          </cell>
          <cell r="F146" t="str">
            <v>India</v>
          </cell>
        </row>
        <row r="147">
          <cell r="B147" t="str">
            <v>Saint Kitts and Nevis</v>
          </cell>
          <cell r="C147" t="str">
            <v>Central/South America</v>
          </cell>
          <cell r="D147">
            <v>1</v>
          </cell>
          <cell r="E147" t="str">
            <v>None</v>
          </cell>
          <cell r="F147" t="str">
            <v>Brazil</v>
          </cell>
        </row>
        <row r="148">
          <cell r="B148" t="str">
            <v>Saint Lucia</v>
          </cell>
          <cell r="C148" t="str">
            <v>Central/South America</v>
          </cell>
          <cell r="D148">
            <v>1</v>
          </cell>
          <cell r="E148" t="str">
            <v>None</v>
          </cell>
          <cell r="F148" t="str">
            <v>Brazil</v>
          </cell>
        </row>
        <row r="149">
          <cell r="B149" t="str">
            <v>Saint Vincent and the Grenadines</v>
          </cell>
          <cell r="C149" t="str">
            <v>Central/South America</v>
          </cell>
          <cell r="D149">
            <v>1</v>
          </cell>
          <cell r="E149" t="str">
            <v>None</v>
          </cell>
          <cell r="F149" t="str">
            <v>Brazil</v>
          </cell>
        </row>
        <row r="150">
          <cell r="B150" t="str">
            <v>Samoa</v>
          </cell>
          <cell r="C150" t="str">
            <v>Asia</v>
          </cell>
          <cell r="D150">
            <v>1</v>
          </cell>
          <cell r="E150" t="str">
            <v>None</v>
          </cell>
          <cell r="F150" t="str">
            <v>India</v>
          </cell>
        </row>
        <row r="151">
          <cell r="B151" t="str">
            <v>Sao Tome and Principe</v>
          </cell>
          <cell r="C151" t="str">
            <v>Africa</v>
          </cell>
          <cell r="D151">
            <v>1</v>
          </cell>
          <cell r="E151" t="str">
            <v>None</v>
          </cell>
          <cell r="F151" t="str">
            <v>India</v>
          </cell>
        </row>
        <row r="152">
          <cell r="B152" t="str">
            <v>Saudi Arabia</v>
          </cell>
          <cell r="C152" t="str">
            <v>Middle East</v>
          </cell>
          <cell r="D152">
            <v>1</v>
          </cell>
          <cell r="E152" t="str">
            <v>None</v>
          </cell>
          <cell r="F152" t="str">
            <v>India</v>
          </cell>
        </row>
        <row r="153">
          <cell r="B153" t="str">
            <v>Senegal</v>
          </cell>
          <cell r="C153" t="str">
            <v>Africa</v>
          </cell>
          <cell r="D153">
            <v>1</v>
          </cell>
          <cell r="E153" t="str">
            <v>None</v>
          </cell>
          <cell r="F153" t="str">
            <v>India</v>
          </cell>
        </row>
        <row r="154">
          <cell r="B154" t="str">
            <v>Serbia</v>
          </cell>
          <cell r="C154" t="str">
            <v>Eastern Europe</v>
          </cell>
          <cell r="D154">
            <v>1</v>
          </cell>
          <cell r="E154" t="str">
            <v>None</v>
          </cell>
          <cell r="F154" t="str">
            <v>India</v>
          </cell>
        </row>
        <row r="155">
          <cell r="B155" t="str">
            <v>Seychelles</v>
          </cell>
          <cell r="C155" t="str">
            <v>Africa</v>
          </cell>
          <cell r="D155">
            <v>1</v>
          </cell>
          <cell r="E155" t="str">
            <v>None</v>
          </cell>
          <cell r="F155" t="str">
            <v>India</v>
          </cell>
        </row>
        <row r="156">
          <cell r="B156" t="str">
            <v>Sierra Leone</v>
          </cell>
          <cell r="C156" t="str">
            <v>Africa</v>
          </cell>
          <cell r="D156">
            <v>1</v>
          </cell>
          <cell r="E156" t="str">
            <v>None</v>
          </cell>
          <cell r="F156" t="str">
            <v>India</v>
          </cell>
        </row>
        <row r="157">
          <cell r="B157" t="str">
            <v>Singapore</v>
          </cell>
          <cell r="C157" t="str">
            <v>Asia</v>
          </cell>
          <cell r="D157">
            <v>1</v>
          </cell>
          <cell r="E157" t="str">
            <v>None</v>
          </cell>
          <cell r="F157" t="str">
            <v>India</v>
          </cell>
        </row>
        <row r="158">
          <cell r="B158" t="str">
            <v>Slovak Republic</v>
          </cell>
          <cell r="C158" t="str">
            <v>Eastern Europe</v>
          </cell>
          <cell r="D158">
            <v>0</v>
          </cell>
          <cell r="E158" t="str">
            <v>CEITs</v>
          </cell>
          <cell r="F158" t="str">
            <v>Eastern Europe</v>
          </cell>
        </row>
        <row r="159">
          <cell r="B159" t="str">
            <v>Slovenia</v>
          </cell>
          <cell r="C159" t="str">
            <v>Eastern Europe</v>
          </cell>
          <cell r="D159">
            <v>0</v>
          </cell>
          <cell r="E159" t="str">
            <v>CEITs</v>
          </cell>
          <cell r="F159" t="str">
            <v>Eastern Europe</v>
          </cell>
        </row>
        <row r="160">
          <cell r="B160" t="str">
            <v>Solomon Islands</v>
          </cell>
          <cell r="C160" t="str">
            <v>Asia</v>
          </cell>
          <cell r="D160">
            <v>1</v>
          </cell>
          <cell r="E160" t="str">
            <v>None</v>
          </cell>
          <cell r="F160" t="str">
            <v>India</v>
          </cell>
        </row>
        <row r="161">
          <cell r="B161" t="str">
            <v>Somalia</v>
          </cell>
          <cell r="C161" t="str">
            <v>Africa</v>
          </cell>
          <cell r="D161">
            <v>1</v>
          </cell>
          <cell r="E161" t="str">
            <v>None</v>
          </cell>
          <cell r="F161" t="str">
            <v>India</v>
          </cell>
        </row>
        <row r="162">
          <cell r="B162" t="str">
            <v>South Africa</v>
          </cell>
          <cell r="C162" t="str">
            <v>Africa</v>
          </cell>
          <cell r="D162">
            <v>1</v>
          </cell>
          <cell r="E162" t="str">
            <v>None</v>
          </cell>
          <cell r="F162" t="str">
            <v>India</v>
          </cell>
        </row>
        <row r="163">
          <cell r="B163" t="str">
            <v>South Korea</v>
          </cell>
          <cell r="C163" t="str">
            <v>South Korea</v>
          </cell>
          <cell r="D163">
            <v>1</v>
          </cell>
          <cell r="E163" t="str">
            <v>None</v>
          </cell>
          <cell r="F163" t="str">
            <v>India</v>
          </cell>
        </row>
        <row r="164">
          <cell r="B164" t="str">
            <v>Spain</v>
          </cell>
          <cell r="C164" t="str">
            <v>EU</v>
          </cell>
          <cell r="D164">
            <v>0</v>
          </cell>
          <cell r="E164" t="str">
            <v>Europe</v>
          </cell>
          <cell r="F164" t="str">
            <v>Southern Europe</v>
          </cell>
        </row>
        <row r="165">
          <cell r="B165" t="str">
            <v>Sri Lanka</v>
          </cell>
          <cell r="C165" t="str">
            <v>Asia</v>
          </cell>
          <cell r="D165">
            <v>1</v>
          </cell>
          <cell r="E165" t="str">
            <v>None</v>
          </cell>
          <cell r="F165" t="str">
            <v>India</v>
          </cell>
        </row>
        <row r="166">
          <cell r="B166" t="str">
            <v>Sudan</v>
          </cell>
          <cell r="C166" t="str">
            <v>Africa</v>
          </cell>
          <cell r="D166">
            <v>1</v>
          </cell>
          <cell r="E166" t="str">
            <v>None</v>
          </cell>
          <cell r="F166" t="str">
            <v>India</v>
          </cell>
        </row>
        <row r="167">
          <cell r="B167" t="str">
            <v>Suriname</v>
          </cell>
          <cell r="C167" t="str">
            <v>Africa</v>
          </cell>
          <cell r="D167">
            <v>1</v>
          </cell>
          <cell r="E167" t="str">
            <v>None</v>
          </cell>
          <cell r="F167" t="str">
            <v>India</v>
          </cell>
        </row>
        <row r="168">
          <cell r="B168" t="str">
            <v>Swaziland</v>
          </cell>
          <cell r="C168" t="str">
            <v>Africa</v>
          </cell>
          <cell r="D168">
            <v>1</v>
          </cell>
          <cell r="E168" t="str">
            <v>None</v>
          </cell>
          <cell r="F168" t="str">
            <v>India</v>
          </cell>
        </row>
        <row r="169">
          <cell r="B169" t="str">
            <v>Sweden</v>
          </cell>
          <cell r="C169" t="str">
            <v>EU</v>
          </cell>
          <cell r="D169">
            <v>0</v>
          </cell>
          <cell r="E169" t="str">
            <v>Europe</v>
          </cell>
          <cell r="F169" t="str">
            <v>Northern Europe</v>
          </cell>
        </row>
        <row r="170">
          <cell r="B170" t="str">
            <v>Switzerland</v>
          </cell>
          <cell r="C170" t="str">
            <v>Europe (non-EU)</v>
          </cell>
          <cell r="D170">
            <v>0</v>
          </cell>
          <cell r="E170" t="str">
            <v>Europe</v>
          </cell>
          <cell r="F170" t="str">
            <v>Northern Europe</v>
          </cell>
        </row>
        <row r="171">
          <cell r="B171" t="str">
            <v>Syrian Arab Republic</v>
          </cell>
          <cell r="C171" t="str">
            <v>Middle East</v>
          </cell>
          <cell r="D171">
            <v>1</v>
          </cell>
          <cell r="E171" t="str">
            <v>None</v>
          </cell>
          <cell r="F171" t="str">
            <v>India</v>
          </cell>
        </row>
        <row r="172">
          <cell r="B172" t="str">
            <v>Tajikistan</v>
          </cell>
          <cell r="C172" t="str">
            <v>Economies in Transition</v>
          </cell>
          <cell r="D172">
            <v>0</v>
          </cell>
          <cell r="E172" t="str">
            <v>None</v>
          </cell>
          <cell r="F172" t="str">
            <v>Russia</v>
          </cell>
        </row>
        <row r="173">
          <cell r="B173" t="str">
            <v>Thailand</v>
          </cell>
          <cell r="C173" t="str">
            <v>Asia</v>
          </cell>
          <cell r="D173">
            <v>1</v>
          </cell>
          <cell r="E173" t="str">
            <v>None</v>
          </cell>
          <cell r="F173" t="str">
            <v>India</v>
          </cell>
        </row>
        <row r="174">
          <cell r="B174" t="str">
            <v>Togo</v>
          </cell>
          <cell r="C174" t="str">
            <v>Africa</v>
          </cell>
          <cell r="D174">
            <v>1</v>
          </cell>
          <cell r="E174" t="str">
            <v>None</v>
          </cell>
          <cell r="F174" t="str">
            <v>India</v>
          </cell>
        </row>
        <row r="175">
          <cell r="B175" t="str">
            <v>Tonga</v>
          </cell>
          <cell r="C175" t="str">
            <v>Asia</v>
          </cell>
          <cell r="D175">
            <v>1</v>
          </cell>
          <cell r="E175" t="str">
            <v>None</v>
          </cell>
          <cell r="F175" t="str">
            <v>India</v>
          </cell>
        </row>
        <row r="176">
          <cell r="B176" t="str">
            <v>Trinidad and Tobago</v>
          </cell>
          <cell r="C176" t="str">
            <v>Central/South America</v>
          </cell>
          <cell r="D176">
            <v>1</v>
          </cell>
          <cell r="E176" t="str">
            <v>None</v>
          </cell>
          <cell r="F176" t="str">
            <v>Brazil</v>
          </cell>
        </row>
        <row r="177">
          <cell r="B177" t="str">
            <v>Tunisia</v>
          </cell>
          <cell r="C177" t="str">
            <v>Middle East</v>
          </cell>
          <cell r="D177">
            <v>1</v>
          </cell>
          <cell r="E177" t="str">
            <v>None</v>
          </cell>
          <cell r="F177" t="str">
            <v>India</v>
          </cell>
        </row>
        <row r="178">
          <cell r="B178" t="str">
            <v>Turkey</v>
          </cell>
          <cell r="C178" t="str">
            <v>Middle East</v>
          </cell>
          <cell r="D178">
            <v>1</v>
          </cell>
          <cell r="E178" t="str">
            <v>None</v>
          </cell>
          <cell r="F178" t="str">
            <v>India</v>
          </cell>
        </row>
        <row r="179">
          <cell r="B179" t="str">
            <v>Turkmenistan</v>
          </cell>
          <cell r="C179" t="str">
            <v>Economies in Transition</v>
          </cell>
          <cell r="D179">
            <v>1</v>
          </cell>
          <cell r="E179" t="str">
            <v>None</v>
          </cell>
          <cell r="F179" t="str">
            <v>Russia</v>
          </cell>
        </row>
        <row r="180">
          <cell r="B180" t="str">
            <v>Tuvalu</v>
          </cell>
          <cell r="C180" t="str">
            <v>Asia</v>
          </cell>
          <cell r="D180">
            <v>1</v>
          </cell>
          <cell r="E180" t="str">
            <v>None</v>
          </cell>
          <cell r="F180" t="str">
            <v>India</v>
          </cell>
        </row>
        <row r="181">
          <cell r="B181" t="str">
            <v>Uganda</v>
          </cell>
          <cell r="C181" t="str">
            <v>Africa</v>
          </cell>
          <cell r="D181">
            <v>1</v>
          </cell>
          <cell r="E181" t="str">
            <v>None</v>
          </cell>
          <cell r="F181" t="str">
            <v>India</v>
          </cell>
        </row>
        <row r="182">
          <cell r="B182" t="str">
            <v>Ukraine</v>
          </cell>
          <cell r="C182" t="str">
            <v>Economies in Transition</v>
          </cell>
          <cell r="D182">
            <v>0</v>
          </cell>
          <cell r="E182" t="str">
            <v>CEITs</v>
          </cell>
          <cell r="F182" t="str">
            <v>Russia</v>
          </cell>
        </row>
        <row r="183">
          <cell r="B183" t="str">
            <v>United Arab Emirates</v>
          </cell>
          <cell r="C183" t="str">
            <v>Middle East</v>
          </cell>
          <cell r="D183">
            <v>1</v>
          </cell>
          <cell r="E183" t="str">
            <v>None</v>
          </cell>
          <cell r="F183" t="str">
            <v>India</v>
          </cell>
        </row>
        <row r="184">
          <cell r="B184" t="str">
            <v>United Kingdom</v>
          </cell>
          <cell r="C184" t="str">
            <v>EU</v>
          </cell>
          <cell r="D184">
            <v>0</v>
          </cell>
          <cell r="E184" t="str">
            <v>Europe</v>
          </cell>
          <cell r="F184" t="str">
            <v>United Kingdom</v>
          </cell>
        </row>
        <row r="185">
          <cell r="B185" t="str">
            <v>United Republic of Tanzania</v>
          </cell>
          <cell r="C185" t="str">
            <v>Asia</v>
          </cell>
          <cell r="D185">
            <v>1</v>
          </cell>
          <cell r="E185" t="str">
            <v>None</v>
          </cell>
          <cell r="F185" t="str">
            <v>India</v>
          </cell>
        </row>
        <row r="186">
          <cell r="B186" t="str">
            <v>United States</v>
          </cell>
          <cell r="C186" t="str">
            <v>United States</v>
          </cell>
          <cell r="D186">
            <v>0</v>
          </cell>
          <cell r="E186" t="str">
            <v>None</v>
          </cell>
          <cell r="F186" t="str">
            <v>US</v>
          </cell>
        </row>
        <row r="187">
          <cell r="B187" t="str">
            <v>Uruguay</v>
          </cell>
          <cell r="C187" t="str">
            <v>Central/South America</v>
          </cell>
          <cell r="D187">
            <v>1</v>
          </cell>
          <cell r="E187" t="str">
            <v>None</v>
          </cell>
          <cell r="F187" t="str">
            <v>Brazil</v>
          </cell>
        </row>
        <row r="188">
          <cell r="B188" t="str">
            <v>Uzbekistan</v>
          </cell>
          <cell r="C188" t="str">
            <v>Economies in Transition</v>
          </cell>
          <cell r="D188">
            <v>0</v>
          </cell>
          <cell r="E188" t="str">
            <v>None</v>
          </cell>
          <cell r="F188" t="str">
            <v>Russia</v>
          </cell>
        </row>
        <row r="189">
          <cell r="B189" t="str">
            <v>Vanuatu</v>
          </cell>
          <cell r="C189" t="str">
            <v>Asia</v>
          </cell>
          <cell r="D189">
            <v>1</v>
          </cell>
          <cell r="E189" t="str">
            <v>None</v>
          </cell>
          <cell r="F189" t="str">
            <v>India</v>
          </cell>
        </row>
        <row r="190">
          <cell r="B190" t="str">
            <v>Venezuela</v>
          </cell>
          <cell r="C190" t="str">
            <v>Central/South America</v>
          </cell>
          <cell r="D190">
            <v>1</v>
          </cell>
          <cell r="E190" t="str">
            <v>None</v>
          </cell>
          <cell r="F190" t="str">
            <v>Brazil</v>
          </cell>
        </row>
        <row r="191">
          <cell r="B191" t="str">
            <v>Viet Nam</v>
          </cell>
          <cell r="C191" t="str">
            <v>Asia</v>
          </cell>
          <cell r="D191">
            <v>1</v>
          </cell>
          <cell r="E191" t="str">
            <v>None</v>
          </cell>
          <cell r="F191" t="str">
            <v>India</v>
          </cell>
        </row>
        <row r="192">
          <cell r="B192" t="str">
            <v>Yemen</v>
          </cell>
          <cell r="C192" t="str">
            <v>Middle East</v>
          </cell>
          <cell r="D192">
            <v>1</v>
          </cell>
          <cell r="E192" t="str">
            <v>None</v>
          </cell>
          <cell r="F192" t="str">
            <v>India</v>
          </cell>
        </row>
        <row r="193">
          <cell r="B193" t="str">
            <v>Zambia</v>
          </cell>
          <cell r="C193" t="str">
            <v>Africa</v>
          </cell>
          <cell r="D193">
            <v>1</v>
          </cell>
          <cell r="E193" t="str">
            <v>None</v>
          </cell>
          <cell r="F193" t="str">
            <v>India</v>
          </cell>
        </row>
        <row r="194">
          <cell r="B194" t="str">
            <v>Zimbabwe</v>
          </cell>
          <cell r="C194" t="str">
            <v>Africa</v>
          </cell>
          <cell r="D194">
            <v>1</v>
          </cell>
          <cell r="E194" t="str">
            <v>None</v>
          </cell>
          <cell r="F194" t="str">
            <v>India</v>
          </cell>
        </row>
      </sheetData>
      <sheetData sheetId="53" refreshError="1">
        <row r="5">
          <cell r="B5" t="str">
            <v>Afghanistan</v>
          </cell>
          <cell r="C5">
            <v>0.79602314264422125</v>
          </cell>
          <cell r="D5">
            <v>4.0114858521995006E-2</v>
          </cell>
          <cell r="E5">
            <v>2.1113083432628952E-3</v>
          </cell>
          <cell r="F5">
            <v>1.754277212777881E-2</v>
          </cell>
          <cell r="G5">
            <v>0.14420791836274219</v>
          </cell>
          <cell r="H5">
            <v>0</v>
          </cell>
          <cell r="I5">
            <v>0.85</v>
          </cell>
          <cell r="J5">
            <v>0</v>
          </cell>
          <cell r="K5">
            <v>0.15</v>
          </cell>
          <cell r="L5">
            <v>1</v>
          </cell>
          <cell r="M5">
            <v>1</v>
          </cell>
          <cell r="N5">
            <v>1</v>
          </cell>
        </row>
        <row r="6">
          <cell r="B6" t="str">
            <v>Albania</v>
          </cell>
          <cell r="C6">
            <v>0.16736526946107785</v>
          </cell>
          <cell r="D6">
            <v>8.9820359281437123E-3</v>
          </cell>
          <cell r="E6">
            <v>0.53742514970059874</v>
          </cell>
          <cell r="F6">
            <v>0.21137724550898204</v>
          </cell>
          <cell r="G6">
            <v>7.4850299401197598E-2</v>
          </cell>
          <cell r="H6">
            <v>0</v>
          </cell>
          <cell r="I6">
            <v>0.85</v>
          </cell>
          <cell r="J6">
            <v>0</v>
          </cell>
          <cell r="K6">
            <v>0.15</v>
          </cell>
          <cell r="L6">
            <v>1</v>
          </cell>
          <cell r="M6">
            <v>1</v>
          </cell>
          <cell r="N6">
            <v>1</v>
          </cell>
        </row>
        <row r="7">
          <cell r="B7" t="str">
            <v>Algeria</v>
          </cell>
          <cell r="C7">
            <v>0.4887498335774198</v>
          </cell>
          <cell r="D7">
            <v>0.21501797363866329</v>
          </cell>
          <cell r="F7">
            <v>4.5266941818665953E-2</v>
          </cell>
          <cell r="G7">
            <v>0.25096525096525096</v>
          </cell>
          <cell r="H7">
            <v>0</v>
          </cell>
          <cell r="I7">
            <v>0.85</v>
          </cell>
          <cell r="J7">
            <v>0</v>
          </cell>
          <cell r="K7">
            <v>0.15</v>
          </cell>
          <cell r="L7">
            <v>1</v>
          </cell>
          <cell r="M7">
            <v>1</v>
          </cell>
          <cell r="N7">
            <v>1</v>
          </cell>
        </row>
        <row r="8">
          <cell r="B8" t="str">
            <v>Angola</v>
          </cell>
          <cell r="C8">
            <v>0.79602314264422125</v>
          </cell>
          <cell r="D8">
            <v>4.0114858521995006E-2</v>
          </cell>
          <cell r="E8">
            <v>2.1113083432628952E-3</v>
          </cell>
          <cell r="F8">
            <v>1.754277212777881E-2</v>
          </cell>
          <cell r="G8">
            <v>0.14420791836274219</v>
          </cell>
          <cell r="H8">
            <v>0</v>
          </cell>
          <cell r="I8">
            <v>0.85</v>
          </cell>
          <cell r="J8">
            <v>0</v>
          </cell>
          <cell r="K8">
            <v>0.15</v>
          </cell>
          <cell r="L8">
            <v>1</v>
          </cell>
          <cell r="M8">
            <v>1</v>
          </cell>
          <cell r="N8">
            <v>1</v>
          </cell>
        </row>
        <row r="9">
          <cell r="B9" t="str">
            <v>Antigua and Barbuda</v>
          </cell>
          <cell r="C9">
            <v>0.80959864603481624</v>
          </cell>
          <cell r="D9">
            <v>0</v>
          </cell>
          <cell r="E9">
            <v>0</v>
          </cell>
          <cell r="F9">
            <v>0.19040135396518376</v>
          </cell>
          <cell r="G9">
            <v>0</v>
          </cell>
          <cell r="I9">
            <v>0.85</v>
          </cell>
          <cell r="J9">
            <v>0</v>
          </cell>
          <cell r="K9">
            <v>0.15</v>
          </cell>
          <cell r="L9">
            <v>1</v>
          </cell>
          <cell r="M9">
            <v>1</v>
          </cell>
          <cell r="N9">
            <v>1</v>
          </cell>
        </row>
        <row r="10">
          <cell r="B10" t="str">
            <v>Argentina</v>
          </cell>
          <cell r="C10">
            <v>0.53998229566243727</v>
          </cell>
          <cell r="D10">
            <v>4.7211566833874299E-2</v>
          </cell>
          <cell r="E10">
            <v>0</v>
          </cell>
          <cell r="F10">
            <v>8.5570964886397174E-3</v>
          </cell>
          <cell r="G10">
            <v>0.40424904101504866</v>
          </cell>
          <cell r="I10">
            <v>0.85</v>
          </cell>
          <cell r="J10">
            <v>0</v>
          </cell>
          <cell r="K10">
            <v>0.15</v>
          </cell>
          <cell r="L10">
            <v>1</v>
          </cell>
          <cell r="M10">
            <v>1</v>
          </cell>
          <cell r="N10">
            <v>1</v>
          </cell>
        </row>
        <row r="11">
          <cell r="B11" t="str">
            <v>Armenia</v>
          </cell>
          <cell r="C11">
            <v>0.16736526946107785</v>
          </cell>
          <cell r="D11">
            <v>8.9820359281437123E-3</v>
          </cell>
          <cell r="E11">
            <v>0.53742514970059874</v>
          </cell>
          <cell r="F11">
            <v>0.21137724550898204</v>
          </cell>
          <cell r="G11">
            <v>7.4850299401197598E-2</v>
          </cell>
          <cell r="H11">
            <v>0</v>
          </cell>
          <cell r="I11">
            <v>0.85</v>
          </cell>
          <cell r="J11">
            <v>0</v>
          </cell>
          <cell r="K11">
            <v>0.15</v>
          </cell>
          <cell r="L11">
            <v>1</v>
          </cell>
          <cell r="M11">
            <v>1</v>
          </cell>
          <cell r="N11">
            <v>1</v>
          </cell>
        </row>
        <row r="12">
          <cell r="B12" t="str">
            <v>Australia</v>
          </cell>
          <cell r="C12">
            <v>0.21314443132624949</v>
          </cell>
          <cell r="D12">
            <v>1.4551357733175917E-2</v>
          </cell>
          <cell r="E12">
            <v>0.27647579693034241</v>
          </cell>
          <cell r="F12">
            <v>0.26733569460842188</v>
          </cell>
          <cell r="G12">
            <v>0.21471861471861473</v>
          </cell>
          <cell r="H12">
            <v>1.3774104683195593E-2</v>
          </cell>
          <cell r="I12">
            <v>0.71499999999999997</v>
          </cell>
          <cell r="J12">
            <v>0</v>
          </cell>
          <cell r="K12">
            <v>0.28499999999999998</v>
          </cell>
          <cell r="L12">
            <v>1</v>
          </cell>
          <cell r="M12">
            <v>1</v>
          </cell>
          <cell r="N12">
            <v>1</v>
          </cell>
        </row>
        <row r="13">
          <cell r="B13" t="str">
            <v>Austria</v>
          </cell>
          <cell r="C13">
            <v>0.21314443132624949</v>
          </cell>
          <cell r="D13">
            <v>1.4551357733175917E-2</v>
          </cell>
          <cell r="E13">
            <v>0.27647579693034241</v>
          </cell>
          <cell r="F13">
            <v>0.26733569460842188</v>
          </cell>
          <cell r="G13">
            <v>0.21471861471861473</v>
          </cell>
          <cell r="H13">
            <v>1.3774104683195593E-2</v>
          </cell>
          <cell r="I13">
            <v>0.71499999999999997</v>
          </cell>
          <cell r="J13">
            <v>0</v>
          </cell>
          <cell r="K13">
            <v>0.28499999999999998</v>
          </cell>
          <cell r="L13">
            <v>1</v>
          </cell>
          <cell r="M13">
            <v>1</v>
          </cell>
          <cell r="N13">
            <v>1</v>
          </cell>
        </row>
        <row r="14">
          <cell r="B14" t="str">
            <v>Azerbaijan</v>
          </cell>
          <cell r="C14">
            <v>0.16736526946107785</v>
          </cell>
          <cell r="D14">
            <v>8.9820359281437123E-3</v>
          </cell>
          <cell r="E14">
            <v>0.53742514970059874</v>
          </cell>
          <cell r="F14">
            <v>0.21137724550898204</v>
          </cell>
          <cell r="G14">
            <v>7.4850299401197598E-2</v>
          </cell>
          <cell r="H14">
            <v>0</v>
          </cell>
          <cell r="I14">
            <v>0.85</v>
          </cell>
          <cell r="J14">
            <v>0</v>
          </cell>
          <cell r="K14">
            <v>0.15</v>
          </cell>
          <cell r="L14">
            <v>1</v>
          </cell>
          <cell r="M14">
            <v>1</v>
          </cell>
          <cell r="N14">
            <v>1</v>
          </cell>
        </row>
        <row r="15">
          <cell r="B15" t="str">
            <v>Bahamas</v>
          </cell>
          <cell r="C15">
            <v>0.79602314264422125</v>
          </cell>
          <cell r="D15">
            <v>4.0114858521995006E-2</v>
          </cell>
          <cell r="E15">
            <v>2.1113083432628952E-3</v>
          </cell>
          <cell r="F15">
            <v>1.754277212777881E-2</v>
          </cell>
          <cell r="G15">
            <v>0.14420791836274219</v>
          </cell>
          <cell r="H15">
            <v>0</v>
          </cell>
          <cell r="I15">
            <v>0.85</v>
          </cell>
          <cell r="J15">
            <v>0</v>
          </cell>
          <cell r="K15">
            <v>0.15</v>
          </cell>
          <cell r="L15">
            <v>1</v>
          </cell>
          <cell r="M15">
            <v>1</v>
          </cell>
          <cell r="N15">
            <v>1</v>
          </cell>
        </row>
        <row r="16">
          <cell r="B16" t="str">
            <v>Bahrain</v>
          </cell>
          <cell r="C16">
            <v>1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I16">
            <v>0.85</v>
          </cell>
          <cell r="J16">
            <v>0</v>
          </cell>
          <cell r="K16">
            <v>0.15</v>
          </cell>
          <cell r="L16">
            <v>1</v>
          </cell>
          <cell r="M16">
            <v>1</v>
          </cell>
          <cell r="N16">
            <v>1</v>
          </cell>
        </row>
        <row r="17">
          <cell r="B17" t="str">
            <v>Bangladesh</v>
          </cell>
          <cell r="C17">
            <v>0.4944407008086254</v>
          </cell>
          <cell r="D17">
            <v>0.50458221024258765</v>
          </cell>
          <cell r="E17">
            <v>0</v>
          </cell>
          <cell r="F17">
            <v>9.7708894878706203E-4</v>
          </cell>
          <cell r="G17">
            <v>0</v>
          </cell>
          <cell r="I17">
            <v>0.85</v>
          </cell>
          <cell r="J17">
            <v>0</v>
          </cell>
          <cell r="K17">
            <v>0.15</v>
          </cell>
          <cell r="L17">
            <v>1</v>
          </cell>
          <cell r="M17">
            <v>1</v>
          </cell>
          <cell r="N17">
            <v>1</v>
          </cell>
        </row>
        <row r="18">
          <cell r="B18" t="str">
            <v>Barbados</v>
          </cell>
          <cell r="C18">
            <v>1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I18">
            <v>0.85</v>
          </cell>
          <cell r="J18">
            <v>0</v>
          </cell>
          <cell r="K18">
            <v>0.15</v>
          </cell>
          <cell r="L18">
            <v>1</v>
          </cell>
          <cell r="M18">
            <v>1</v>
          </cell>
          <cell r="N18">
            <v>1</v>
          </cell>
        </row>
        <row r="19">
          <cell r="B19" t="str">
            <v>Belarus</v>
          </cell>
          <cell r="C19">
            <v>0.16736526946107785</v>
          </cell>
          <cell r="D19">
            <v>8.9820359281437123E-3</v>
          </cell>
          <cell r="E19">
            <v>0.53742514970059874</v>
          </cell>
          <cell r="F19">
            <v>0.21137724550898204</v>
          </cell>
          <cell r="G19">
            <v>7.4850299401197598E-2</v>
          </cell>
          <cell r="H19">
            <v>0</v>
          </cell>
          <cell r="I19">
            <v>0.85</v>
          </cell>
          <cell r="J19">
            <v>0</v>
          </cell>
          <cell r="K19">
            <v>0.15</v>
          </cell>
          <cell r="L19">
            <v>1</v>
          </cell>
          <cell r="M19">
            <v>1</v>
          </cell>
          <cell r="N19">
            <v>1</v>
          </cell>
        </row>
        <row r="20">
          <cell r="B20" t="str">
            <v>Belgium</v>
          </cell>
          <cell r="C20">
            <v>0.21314443132624949</v>
          </cell>
          <cell r="D20">
            <v>1.4551357733175917E-2</v>
          </cell>
          <cell r="E20">
            <v>0.27647579693034241</v>
          </cell>
          <cell r="F20">
            <v>0.26733569460842188</v>
          </cell>
          <cell r="G20">
            <v>0.21471861471861473</v>
          </cell>
          <cell r="H20">
            <v>1.3774104683195593E-2</v>
          </cell>
          <cell r="I20">
            <v>0.71499999999999997</v>
          </cell>
          <cell r="J20">
            <v>0</v>
          </cell>
          <cell r="K20">
            <v>0.28499999999999998</v>
          </cell>
          <cell r="L20">
            <v>1</v>
          </cell>
          <cell r="M20">
            <v>1</v>
          </cell>
          <cell r="N20">
            <v>1</v>
          </cell>
        </row>
        <row r="21">
          <cell r="B21" t="str">
            <v>Belize</v>
          </cell>
          <cell r="C21">
            <v>0.95023498358333869</v>
          </cell>
          <cell r="D21">
            <v>0</v>
          </cell>
          <cell r="E21">
            <v>0</v>
          </cell>
          <cell r="F21">
            <v>4.9765016416661305E-2</v>
          </cell>
          <cell r="G21">
            <v>0</v>
          </cell>
          <cell r="I21">
            <v>0.85</v>
          </cell>
          <cell r="J21">
            <v>0</v>
          </cell>
          <cell r="K21">
            <v>0.15</v>
          </cell>
          <cell r="L21">
            <v>1</v>
          </cell>
          <cell r="M21">
            <v>1</v>
          </cell>
          <cell r="N21">
            <v>1</v>
          </cell>
        </row>
        <row r="22">
          <cell r="B22" t="str">
            <v>Benin</v>
          </cell>
          <cell r="C22">
            <v>0.53328925509631464</v>
          </cell>
          <cell r="D22">
            <v>0</v>
          </cell>
          <cell r="E22">
            <v>0</v>
          </cell>
          <cell r="F22">
            <v>0</v>
          </cell>
          <cell r="G22">
            <v>0.46671074490368536</v>
          </cell>
          <cell r="I22">
            <v>0.85</v>
          </cell>
          <cell r="J22">
            <v>0</v>
          </cell>
          <cell r="K22">
            <v>0.15</v>
          </cell>
          <cell r="L22">
            <v>1</v>
          </cell>
          <cell r="M22">
            <v>1</v>
          </cell>
          <cell r="N22">
            <v>1</v>
          </cell>
        </row>
        <row r="23">
          <cell r="B23" t="str">
            <v>Bhutan</v>
          </cell>
          <cell r="C23">
            <v>0.79602314264422125</v>
          </cell>
          <cell r="D23">
            <v>4.0114858521995006E-2</v>
          </cell>
          <cell r="E23">
            <v>2.1113083432628952E-3</v>
          </cell>
          <cell r="F23">
            <v>1.754277212777881E-2</v>
          </cell>
          <cell r="G23">
            <v>0.14420791836274219</v>
          </cell>
          <cell r="H23">
            <v>0</v>
          </cell>
          <cell r="I23">
            <v>0.85</v>
          </cell>
          <cell r="J23">
            <v>0</v>
          </cell>
          <cell r="K23">
            <v>0.15</v>
          </cell>
          <cell r="L23">
            <v>1</v>
          </cell>
          <cell r="M23">
            <v>1</v>
          </cell>
          <cell r="N23">
            <v>1</v>
          </cell>
        </row>
        <row r="24">
          <cell r="B24" t="str">
            <v>Bolivia</v>
          </cell>
          <cell r="C24">
            <v>0.9723438121766812</v>
          </cell>
          <cell r="D24">
            <v>0</v>
          </cell>
          <cell r="E24">
            <v>0</v>
          </cell>
          <cell r="F24">
            <v>0</v>
          </cell>
          <cell r="G24">
            <v>2.7656187823318742E-2</v>
          </cell>
          <cell r="I24">
            <v>0.85</v>
          </cell>
          <cell r="J24">
            <v>0</v>
          </cell>
          <cell r="K24">
            <v>0.15</v>
          </cell>
          <cell r="L24">
            <v>1</v>
          </cell>
          <cell r="M24">
            <v>1</v>
          </cell>
          <cell r="N24">
            <v>1</v>
          </cell>
        </row>
        <row r="25">
          <cell r="B25" t="str">
            <v>Bosnia and Herzegovina</v>
          </cell>
          <cell r="C25">
            <v>0.16736526946107785</v>
          </cell>
          <cell r="D25">
            <v>8.9820359281437123E-3</v>
          </cell>
          <cell r="E25">
            <v>0.53742514970059874</v>
          </cell>
          <cell r="F25">
            <v>0.21137724550898204</v>
          </cell>
          <cell r="G25">
            <v>7.4850299401197598E-2</v>
          </cell>
          <cell r="H25">
            <v>0</v>
          </cell>
          <cell r="I25">
            <v>0.85</v>
          </cell>
          <cell r="J25">
            <v>0</v>
          </cell>
          <cell r="K25">
            <v>0.15</v>
          </cell>
          <cell r="L25">
            <v>1</v>
          </cell>
          <cell r="M25">
            <v>1</v>
          </cell>
          <cell r="N25">
            <v>1</v>
          </cell>
        </row>
        <row r="26">
          <cell r="B26" t="str">
            <v>Botswana</v>
          </cell>
          <cell r="C26">
            <v>0.79602314264422125</v>
          </cell>
          <cell r="D26">
            <v>4.0114858521995006E-2</v>
          </cell>
          <cell r="E26">
            <v>2.1113083432628952E-3</v>
          </cell>
          <cell r="F26">
            <v>1.754277212777881E-2</v>
          </cell>
          <cell r="G26">
            <v>0.14420791836274219</v>
          </cell>
          <cell r="H26">
            <v>0</v>
          </cell>
          <cell r="I26">
            <v>0.85</v>
          </cell>
          <cell r="J26">
            <v>0</v>
          </cell>
          <cell r="K26">
            <v>0.15</v>
          </cell>
          <cell r="L26">
            <v>1</v>
          </cell>
          <cell r="M26">
            <v>1</v>
          </cell>
          <cell r="N26">
            <v>1</v>
          </cell>
        </row>
        <row r="27">
          <cell r="B27" t="str">
            <v>Brazil</v>
          </cell>
          <cell r="C27">
            <v>0.76403946887562435</v>
          </cell>
          <cell r="D27">
            <v>1.9125350225362409E-2</v>
          </cell>
          <cell r="E27">
            <v>0</v>
          </cell>
          <cell r="F27">
            <v>0</v>
          </cell>
          <cell r="G27">
            <v>0.21683518089901327</v>
          </cell>
          <cell r="I27">
            <v>0.85</v>
          </cell>
          <cell r="J27">
            <v>0</v>
          </cell>
          <cell r="K27">
            <v>0.15</v>
          </cell>
          <cell r="L27">
            <v>1</v>
          </cell>
          <cell r="M27">
            <v>1</v>
          </cell>
          <cell r="N27">
            <v>1</v>
          </cell>
        </row>
        <row r="28">
          <cell r="B28" t="str">
            <v>Brunei Darussalam</v>
          </cell>
          <cell r="C28">
            <v>0.79602314264422125</v>
          </cell>
          <cell r="D28">
            <v>4.0114858521995006E-2</v>
          </cell>
          <cell r="E28">
            <v>2.1113083432628952E-3</v>
          </cell>
          <cell r="F28">
            <v>1.754277212777881E-2</v>
          </cell>
          <cell r="G28">
            <v>0.14420791836274219</v>
          </cell>
          <cell r="H28">
            <v>0</v>
          </cell>
          <cell r="I28">
            <v>0.85</v>
          </cell>
          <cell r="J28">
            <v>0</v>
          </cell>
          <cell r="K28">
            <v>0.15</v>
          </cell>
          <cell r="L28">
            <v>1</v>
          </cell>
          <cell r="M28">
            <v>1</v>
          </cell>
          <cell r="N28">
            <v>1</v>
          </cell>
        </row>
        <row r="29">
          <cell r="B29" t="str">
            <v>Bulgaria</v>
          </cell>
          <cell r="C29">
            <v>0.16736526946107785</v>
          </cell>
          <cell r="D29">
            <v>8.9820359281437123E-3</v>
          </cell>
          <cell r="E29">
            <v>0.53742514970059874</v>
          </cell>
          <cell r="F29">
            <v>0.21137724550898204</v>
          </cell>
          <cell r="G29">
            <v>7.4850299401197598E-2</v>
          </cell>
          <cell r="H29">
            <v>0</v>
          </cell>
          <cell r="I29">
            <v>0.85</v>
          </cell>
          <cell r="J29">
            <v>0</v>
          </cell>
          <cell r="K29">
            <v>0.15</v>
          </cell>
          <cell r="L29">
            <v>1</v>
          </cell>
          <cell r="M29">
            <v>1</v>
          </cell>
          <cell r="N29">
            <v>1</v>
          </cell>
        </row>
        <row r="30">
          <cell r="B30" t="str">
            <v>Burkina Faso</v>
          </cell>
          <cell r="C30">
            <v>1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I30">
            <v>0.85</v>
          </cell>
          <cell r="J30">
            <v>0</v>
          </cell>
          <cell r="K30">
            <v>0.15</v>
          </cell>
          <cell r="L30">
            <v>1</v>
          </cell>
          <cell r="M30">
            <v>1</v>
          </cell>
          <cell r="N30">
            <v>1</v>
          </cell>
        </row>
        <row r="31">
          <cell r="B31" t="str">
            <v>Burundi</v>
          </cell>
          <cell r="C31">
            <v>0.79602314264422125</v>
          </cell>
          <cell r="D31">
            <v>4.0114858521995006E-2</v>
          </cell>
          <cell r="E31">
            <v>2.1113083432628952E-3</v>
          </cell>
          <cell r="F31">
            <v>1.754277212777881E-2</v>
          </cell>
          <cell r="G31">
            <v>0.14420791836274219</v>
          </cell>
          <cell r="H31">
            <v>0</v>
          </cell>
          <cell r="I31">
            <v>0.85</v>
          </cell>
          <cell r="J31">
            <v>0</v>
          </cell>
          <cell r="K31">
            <v>0.15</v>
          </cell>
          <cell r="L31">
            <v>1</v>
          </cell>
          <cell r="M31">
            <v>1</v>
          </cell>
          <cell r="N31">
            <v>1</v>
          </cell>
        </row>
        <row r="32">
          <cell r="B32" t="str">
            <v>Cambodia</v>
          </cell>
          <cell r="C32">
            <v>0.79602314264422125</v>
          </cell>
          <cell r="D32">
            <v>4.0114858521995006E-2</v>
          </cell>
          <cell r="E32">
            <v>2.1113083432628952E-3</v>
          </cell>
          <cell r="F32">
            <v>1.754277212777881E-2</v>
          </cell>
          <cell r="G32">
            <v>0.14420791836274219</v>
          </cell>
          <cell r="H32">
            <v>0</v>
          </cell>
          <cell r="I32">
            <v>0.85</v>
          </cell>
          <cell r="J32">
            <v>0</v>
          </cell>
          <cell r="K32">
            <v>0.15</v>
          </cell>
          <cell r="L32">
            <v>1</v>
          </cell>
          <cell r="M32">
            <v>1</v>
          </cell>
          <cell r="N32">
            <v>1</v>
          </cell>
        </row>
        <row r="33">
          <cell r="B33" t="str">
            <v>Cameroon</v>
          </cell>
          <cell r="C33">
            <v>0.30207468879668048</v>
          </cell>
          <cell r="D33">
            <v>0</v>
          </cell>
          <cell r="E33">
            <v>0</v>
          </cell>
          <cell r="F33">
            <v>0</v>
          </cell>
          <cell r="G33">
            <v>0.69792531120331958</v>
          </cell>
          <cell r="I33">
            <v>0.85</v>
          </cell>
          <cell r="J33">
            <v>0</v>
          </cell>
          <cell r="K33">
            <v>0.15</v>
          </cell>
          <cell r="L33">
            <v>1</v>
          </cell>
          <cell r="M33">
            <v>1</v>
          </cell>
          <cell r="N33">
            <v>1</v>
          </cell>
        </row>
        <row r="34">
          <cell r="B34" t="str">
            <v>Canada</v>
          </cell>
          <cell r="C34">
            <v>0.34302657001007136</v>
          </cell>
          <cell r="D34">
            <v>6.0911102100500497E-3</v>
          </cell>
          <cell r="E34">
            <v>0</v>
          </cell>
          <cell r="F34">
            <v>0.22754498457793618</v>
          </cell>
          <cell r="G34">
            <v>0.30794054685696098</v>
          </cell>
          <cell r="H34">
            <v>0.11539678834498143</v>
          </cell>
          <cell r="I34">
            <v>0.8789238826825545</v>
          </cell>
          <cell r="J34">
            <v>0</v>
          </cell>
          <cell r="K34">
            <v>0.12107611731744557</v>
          </cell>
          <cell r="L34">
            <v>1</v>
          </cell>
          <cell r="M34">
            <v>1</v>
          </cell>
          <cell r="N34">
            <v>1</v>
          </cell>
        </row>
        <row r="35">
          <cell r="B35" t="str">
            <v>Cape Verde</v>
          </cell>
          <cell r="C35">
            <v>0.79602314264422125</v>
          </cell>
          <cell r="D35">
            <v>4.0114858521995006E-2</v>
          </cell>
          <cell r="E35">
            <v>2.1113083432628952E-3</v>
          </cell>
          <cell r="F35">
            <v>1.754277212777881E-2</v>
          </cell>
          <cell r="G35">
            <v>0.14420791836274219</v>
          </cell>
          <cell r="H35">
            <v>0</v>
          </cell>
          <cell r="I35">
            <v>0.85</v>
          </cell>
          <cell r="J35">
            <v>0</v>
          </cell>
          <cell r="K35">
            <v>0.15</v>
          </cell>
          <cell r="L35">
            <v>1</v>
          </cell>
          <cell r="M35">
            <v>1</v>
          </cell>
          <cell r="N35">
            <v>1</v>
          </cell>
        </row>
        <row r="36">
          <cell r="B36" t="str">
            <v>Central African Republic</v>
          </cell>
          <cell r="C36">
            <v>0.79602314264422125</v>
          </cell>
          <cell r="D36">
            <v>4.0114858521995006E-2</v>
          </cell>
          <cell r="E36">
            <v>2.1113083432628952E-3</v>
          </cell>
          <cell r="F36">
            <v>1.754277212777881E-2</v>
          </cell>
          <cell r="G36">
            <v>0.14420791836274219</v>
          </cell>
          <cell r="H36">
            <v>0</v>
          </cell>
          <cell r="I36">
            <v>0.85</v>
          </cell>
          <cell r="J36">
            <v>0</v>
          </cell>
          <cell r="K36">
            <v>0.15</v>
          </cell>
          <cell r="L36">
            <v>1</v>
          </cell>
          <cell r="M36">
            <v>1</v>
          </cell>
          <cell r="N36">
            <v>1</v>
          </cell>
        </row>
        <row r="37">
          <cell r="B37" t="str">
            <v>Chad</v>
          </cell>
          <cell r="C37">
            <v>0.79602314264422125</v>
          </cell>
          <cell r="D37">
            <v>4.0114858521995006E-2</v>
          </cell>
          <cell r="E37">
            <v>2.1113083432628952E-3</v>
          </cell>
          <cell r="F37">
            <v>1.754277212777881E-2</v>
          </cell>
          <cell r="G37">
            <v>0.14420791836274219</v>
          </cell>
          <cell r="H37">
            <v>0</v>
          </cell>
          <cell r="I37">
            <v>0.85</v>
          </cell>
          <cell r="J37">
            <v>0</v>
          </cell>
          <cell r="K37">
            <v>0.15</v>
          </cell>
          <cell r="L37">
            <v>1</v>
          </cell>
          <cell r="M37">
            <v>1</v>
          </cell>
          <cell r="N37">
            <v>1</v>
          </cell>
        </row>
        <row r="38">
          <cell r="B38" t="str">
            <v>Chile</v>
          </cell>
          <cell r="C38">
            <v>0.51160420975787813</v>
          </cell>
          <cell r="D38">
            <v>1.0646063998053292E-2</v>
          </cell>
          <cell r="E38">
            <v>0</v>
          </cell>
          <cell r="F38">
            <v>1.7824552865312083E-2</v>
          </cell>
          <cell r="G38">
            <v>0.4599251733787566</v>
          </cell>
          <cell r="I38">
            <v>0.85</v>
          </cell>
          <cell r="J38">
            <v>0</v>
          </cell>
          <cell r="K38">
            <v>0.15</v>
          </cell>
          <cell r="L38">
            <v>1</v>
          </cell>
          <cell r="M38">
            <v>1</v>
          </cell>
          <cell r="N38">
            <v>1</v>
          </cell>
        </row>
        <row r="39">
          <cell r="B39" t="str">
            <v>China</v>
          </cell>
          <cell r="C39">
            <v>0.42517518435631213</v>
          </cell>
          <cell r="D39">
            <v>3.659610375316432E-2</v>
          </cell>
          <cell r="E39">
            <v>1.9261107238507541E-3</v>
          </cell>
          <cell r="F39">
            <v>6.1892357926404226E-2</v>
          </cell>
          <cell r="G39">
            <v>0.47441024324026854</v>
          </cell>
          <cell r="H39">
            <v>0</v>
          </cell>
          <cell r="I39">
            <v>0.85</v>
          </cell>
          <cell r="J39">
            <v>0</v>
          </cell>
          <cell r="K39">
            <v>0.15</v>
          </cell>
          <cell r="L39">
            <v>1</v>
          </cell>
          <cell r="M39">
            <v>1</v>
          </cell>
          <cell r="N39">
            <v>1</v>
          </cell>
        </row>
        <row r="40">
          <cell r="B40" t="str">
            <v>Colombia</v>
          </cell>
          <cell r="C40">
            <v>0.76614321166269805</v>
          </cell>
          <cell r="D40">
            <v>0</v>
          </cell>
          <cell r="E40">
            <v>0</v>
          </cell>
          <cell r="F40">
            <v>1.2167063527946068E-2</v>
          </cell>
          <cell r="G40">
            <v>0.22168972480935589</v>
          </cell>
          <cell r="I40">
            <v>0.85</v>
          </cell>
          <cell r="J40">
            <v>0</v>
          </cell>
          <cell r="K40">
            <v>0.15</v>
          </cell>
          <cell r="L40">
            <v>1</v>
          </cell>
          <cell r="M40">
            <v>1</v>
          </cell>
          <cell r="N40">
            <v>1</v>
          </cell>
        </row>
        <row r="41">
          <cell r="B41" t="str">
            <v>Comoros</v>
          </cell>
          <cell r="C41">
            <v>0.79602314264422125</v>
          </cell>
          <cell r="D41">
            <v>4.0114858521995006E-2</v>
          </cell>
          <cell r="E41">
            <v>2.1113083432628952E-3</v>
          </cell>
          <cell r="F41">
            <v>1.754277212777881E-2</v>
          </cell>
          <cell r="G41">
            <v>0.14420791836274219</v>
          </cell>
          <cell r="H41">
            <v>0</v>
          </cell>
          <cell r="I41">
            <v>0.85</v>
          </cell>
          <cell r="J41">
            <v>0</v>
          </cell>
          <cell r="K41">
            <v>0.15</v>
          </cell>
          <cell r="L41">
            <v>1</v>
          </cell>
          <cell r="M41">
            <v>1</v>
          </cell>
          <cell r="N41">
            <v>1</v>
          </cell>
        </row>
        <row r="42">
          <cell r="B42" t="str">
            <v>Congo</v>
          </cell>
          <cell r="C42">
            <v>0.79602314264422125</v>
          </cell>
          <cell r="D42">
            <v>4.0114858521995006E-2</v>
          </cell>
          <cell r="E42">
            <v>2.1113083432628952E-3</v>
          </cell>
          <cell r="F42">
            <v>1.754277212777881E-2</v>
          </cell>
          <cell r="G42">
            <v>0.14420791836274219</v>
          </cell>
          <cell r="H42">
            <v>0</v>
          </cell>
          <cell r="I42">
            <v>0.85</v>
          </cell>
          <cell r="J42">
            <v>0</v>
          </cell>
          <cell r="K42">
            <v>0.15</v>
          </cell>
          <cell r="L42">
            <v>1</v>
          </cell>
          <cell r="M42">
            <v>1</v>
          </cell>
          <cell r="N42">
            <v>1</v>
          </cell>
        </row>
        <row r="43">
          <cell r="B43" t="str">
            <v>Cook Islands</v>
          </cell>
          <cell r="C43">
            <v>0.79602314264422125</v>
          </cell>
          <cell r="D43">
            <v>4.0114858521995006E-2</v>
          </cell>
          <cell r="E43">
            <v>2.1113083432628952E-3</v>
          </cell>
          <cell r="F43">
            <v>1.754277212777881E-2</v>
          </cell>
          <cell r="G43">
            <v>0.14420791836274219</v>
          </cell>
          <cell r="H43">
            <v>0</v>
          </cell>
          <cell r="I43">
            <v>0.85</v>
          </cell>
          <cell r="J43">
            <v>0</v>
          </cell>
          <cell r="K43">
            <v>0.15</v>
          </cell>
          <cell r="L43">
            <v>1</v>
          </cell>
          <cell r="M43">
            <v>1</v>
          </cell>
          <cell r="N43">
            <v>1</v>
          </cell>
        </row>
        <row r="44">
          <cell r="B44" t="str">
            <v>Costa Rica</v>
          </cell>
          <cell r="C44">
            <v>0.91199264416130299</v>
          </cell>
          <cell r="D44">
            <v>0</v>
          </cell>
          <cell r="E44">
            <v>0</v>
          </cell>
          <cell r="F44">
            <v>0</v>
          </cell>
          <cell r="G44">
            <v>8.8007355838696955E-2</v>
          </cell>
          <cell r="I44">
            <v>0.85</v>
          </cell>
          <cell r="J44">
            <v>0</v>
          </cell>
          <cell r="K44">
            <v>0.15</v>
          </cell>
          <cell r="L44">
            <v>1</v>
          </cell>
          <cell r="M44">
            <v>1</v>
          </cell>
          <cell r="N44">
            <v>1</v>
          </cell>
        </row>
        <row r="45">
          <cell r="B45" t="str">
            <v>Côte d'Ivoire</v>
          </cell>
          <cell r="C45">
            <v>0.79602314264422125</v>
          </cell>
          <cell r="D45">
            <v>4.0114858521995006E-2</v>
          </cell>
          <cell r="E45">
            <v>2.1113083432628952E-3</v>
          </cell>
          <cell r="F45">
            <v>1.754277212777881E-2</v>
          </cell>
          <cell r="G45">
            <v>0.14420791836274219</v>
          </cell>
          <cell r="H45">
            <v>0</v>
          </cell>
          <cell r="I45">
            <v>0.85</v>
          </cell>
          <cell r="J45">
            <v>0</v>
          </cell>
          <cell r="K45">
            <v>0.15</v>
          </cell>
          <cell r="L45">
            <v>1</v>
          </cell>
          <cell r="M45">
            <v>1</v>
          </cell>
          <cell r="N45">
            <v>1</v>
          </cell>
        </row>
        <row r="46">
          <cell r="B46" t="str">
            <v>Croatia</v>
          </cell>
          <cell r="C46">
            <v>0.87040577862757584</v>
          </cell>
          <cell r="D46">
            <v>0.12959422137242405</v>
          </cell>
          <cell r="E46">
            <v>0</v>
          </cell>
          <cell r="F46">
            <v>0</v>
          </cell>
          <cell r="G46">
            <v>0</v>
          </cell>
          <cell r="I46">
            <v>0.85</v>
          </cell>
          <cell r="J46">
            <v>0</v>
          </cell>
          <cell r="K46">
            <v>0.15</v>
          </cell>
          <cell r="L46">
            <v>1</v>
          </cell>
          <cell r="M46">
            <v>1</v>
          </cell>
          <cell r="N46">
            <v>1</v>
          </cell>
        </row>
        <row r="47">
          <cell r="B47" t="str">
            <v>Cuba</v>
          </cell>
          <cell r="C47">
            <v>0.85816403310759959</v>
          </cell>
          <cell r="D47">
            <v>0.1418359668924003</v>
          </cell>
          <cell r="E47">
            <v>0</v>
          </cell>
          <cell r="F47">
            <v>0</v>
          </cell>
          <cell r="G47">
            <v>0</v>
          </cell>
          <cell r="I47">
            <v>0.85</v>
          </cell>
          <cell r="J47">
            <v>0</v>
          </cell>
          <cell r="K47">
            <v>0.15</v>
          </cell>
          <cell r="L47">
            <v>1</v>
          </cell>
          <cell r="M47">
            <v>1</v>
          </cell>
          <cell r="N47">
            <v>1</v>
          </cell>
        </row>
        <row r="48">
          <cell r="B48" t="str">
            <v>Cyprus</v>
          </cell>
          <cell r="C48">
            <v>0.16736526946107785</v>
          </cell>
          <cell r="D48">
            <v>8.9820359281437123E-3</v>
          </cell>
          <cell r="E48">
            <v>0.53742514970059874</v>
          </cell>
          <cell r="F48">
            <v>0.21137724550898204</v>
          </cell>
          <cell r="G48">
            <v>7.4850299401197598E-2</v>
          </cell>
          <cell r="H48">
            <v>0</v>
          </cell>
          <cell r="I48">
            <v>0.85</v>
          </cell>
          <cell r="J48">
            <v>0</v>
          </cell>
          <cell r="K48">
            <v>0.15</v>
          </cell>
          <cell r="L48">
            <v>1</v>
          </cell>
          <cell r="M48">
            <v>1</v>
          </cell>
          <cell r="N48">
            <v>1</v>
          </cell>
        </row>
        <row r="49">
          <cell r="B49" t="str">
            <v>Czech Republic</v>
          </cell>
          <cell r="C49">
            <v>0.16736526946107785</v>
          </cell>
          <cell r="D49">
            <v>8.9820359281437123E-3</v>
          </cell>
          <cell r="E49">
            <v>0.53742514970059874</v>
          </cell>
          <cell r="F49">
            <v>0.21137724550898204</v>
          </cell>
          <cell r="G49">
            <v>7.4850299401197598E-2</v>
          </cell>
          <cell r="H49">
            <v>0</v>
          </cell>
          <cell r="I49">
            <v>0.85</v>
          </cell>
          <cell r="J49">
            <v>0</v>
          </cell>
          <cell r="K49">
            <v>0.15</v>
          </cell>
          <cell r="L49">
            <v>1</v>
          </cell>
          <cell r="M49">
            <v>1</v>
          </cell>
          <cell r="N49">
            <v>1</v>
          </cell>
        </row>
        <row r="50">
          <cell r="B50" t="str">
            <v>Democratic Republic of Congo (Kinshasa)</v>
          </cell>
          <cell r="C50">
            <v>0.79602314264422125</v>
          </cell>
          <cell r="D50">
            <v>4.0114858521995006E-2</v>
          </cell>
          <cell r="E50">
            <v>2.1113083432628952E-3</v>
          </cell>
          <cell r="F50">
            <v>1.754277212777881E-2</v>
          </cell>
          <cell r="G50">
            <v>0.14420791836274219</v>
          </cell>
          <cell r="H50">
            <v>0</v>
          </cell>
          <cell r="I50">
            <v>0.85</v>
          </cell>
          <cell r="J50">
            <v>0</v>
          </cell>
          <cell r="K50">
            <v>0.15</v>
          </cell>
          <cell r="L50">
            <v>1</v>
          </cell>
          <cell r="M50">
            <v>1</v>
          </cell>
          <cell r="N50">
            <v>1</v>
          </cell>
        </row>
        <row r="51">
          <cell r="B51" t="str">
            <v>Denmark</v>
          </cell>
          <cell r="C51">
            <v>0.21314443132624949</v>
          </cell>
          <cell r="D51">
            <v>1.4551357733175917E-2</v>
          </cell>
          <cell r="E51">
            <v>0.27647579693034241</v>
          </cell>
          <cell r="F51">
            <v>0.26733569460842188</v>
          </cell>
          <cell r="G51">
            <v>0.21471861471861473</v>
          </cell>
          <cell r="H51">
            <v>1.3774104683195593E-2</v>
          </cell>
          <cell r="I51">
            <v>0.71499999999999997</v>
          </cell>
          <cell r="J51">
            <v>0</v>
          </cell>
          <cell r="K51">
            <v>0.28499999999999998</v>
          </cell>
          <cell r="L51">
            <v>1</v>
          </cell>
          <cell r="M51">
            <v>1</v>
          </cell>
          <cell r="N51">
            <v>1</v>
          </cell>
        </row>
        <row r="52">
          <cell r="B52" t="str">
            <v>Djibouti</v>
          </cell>
          <cell r="C52">
            <v>0.79602314264422125</v>
          </cell>
          <cell r="D52">
            <v>4.0114858521995006E-2</v>
          </cell>
          <cell r="E52">
            <v>2.1113083432628952E-3</v>
          </cell>
          <cell r="F52">
            <v>1.754277212777881E-2</v>
          </cell>
          <cell r="G52">
            <v>0.14420791836274219</v>
          </cell>
          <cell r="H52">
            <v>0</v>
          </cell>
          <cell r="I52">
            <v>0.85</v>
          </cell>
          <cell r="J52">
            <v>0</v>
          </cell>
          <cell r="K52">
            <v>0.15</v>
          </cell>
          <cell r="L52">
            <v>1</v>
          </cell>
          <cell r="M52">
            <v>1</v>
          </cell>
          <cell r="N52">
            <v>1</v>
          </cell>
        </row>
        <row r="53">
          <cell r="B53" t="str">
            <v>Dominica</v>
          </cell>
          <cell r="C53">
            <v>0.95121951219512191</v>
          </cell>
          <cell r="D53">
            <v>0</v>
          </cell>
          <cell r="E53">
            <v>0</v>
          </cell>
          <cell r="F53">
            <v>4.878048780487805E-2</v>
          </cell>
          <cell r="G53">
            <v>0</v>
          </cell>
          <cell r="I53">
            <v>0.85</v>
          </cell>
          <cell r="J53">
            <v>0</v>
          </cell>
          <cell r="K53">
            <v>0.15</v>
          </cell>
          <cell r="L53">
            <v>1</v>
          </cell>
          <cell r="M53">
            <v>1</v>
          </cell>
          <cell r="N53">
            <v>1</v>
          </cell>
        </row>
        <row r="54">
          <cell r="B54" t="str">
            <v>Dominican Republic</v>
          </cell>
          <cell r="C54">
            <v>0.93843903736205292</v>
          </cell>
          <cell r="D54">
            <v>1.0636883393165804E-3</v>
          </cell>
          <cell r="E54">
            <v>0</v>
          </cell>
          <cell r="F54">
            <v>0</v>
          </cell>
          <cell r="G54">
            <v>6.0497274298630506E-2</v>
          </cell>
          <cell r="I54">
            <v>0.85</v>
          </cell>
          <cell r="J54">
            <v>0</v>
          </cell>
          <cell r="K54">
            <v>0.15</v>
          </cell>
          <cell r="L54">
            <v>1</v>
          </cell>
          <cell r="M54">
            <v>1</v>
          </cell>
          <cell r="N54">
            <v>1</v>
          </cell>
        </row>
        <row r="55">
          <cell r="B55" t="str">
            <v>Ecuador</v>
          </cell>
          <cell r="C55">
            <v>0.60344827586206895</v>
          </cell>
          <cell r="D55">
            <v>3.1609195402298854E-2</v>
          </cell>
          <cell r="E55">
            <v>0</v>
          </cell>
          <cell r="F55">
            <v>6.3218390804597707E-2</v>
          </cell>
          <cell r="G55">
            <v>0.30172413793103448</v>
          </cell>
          <cell r="I55">
            <v>0.85</v>
          </cell>
          <cell r="J55">
            <v>0</v>
          </cell>
          <cell r="K55">
            <v>0.15</v>
          </cell>
          <cell r="L55">
            <v>1</v>
          </cell>
          <cell r="M55">
            <v>1</v>
          </cell>
          <cell r="N55">
            <v>1</v>
          </cell>
        </row>
        <row r="56">
          <cell r="B56" t="str">
            <v>Egypt</v>
          </cell>
          <cell r="C56">
            <v>0.6406523005241701</v>
          </cell>
          <cell r="D56">
            <v>0</v>
          </cell>
          <cell r="E56">
            <v>0</v>
          </cell>
          <cell r="F56">
            <v>3.6400698893418758E-2</v>
          </cell>
          <cell r="G56">
            <v>0.32294700058241121</v>
          </cell>
          <cell r="I56">
            <v>0.85</v>
          </cell>
          <cell r="J56">
            <v>0</v>
          </cell>
          <cell r="K56">
            <v>0.15</v>
          </cell>
          <cell r="L56">
            <v>1</v>
          </cell>
          <cell r="M56">
            <v>1</v>
          </cell>
          <cell r="N56">
            <v>1</v>
          </cell>
        </row>
        <row r="57">
          <cell r="B57" t="str">
            <v>El Salvador</v>
          </cell>
          <cell r="C57">
            <v>1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I57">
            <v>0.85</v>
          </cell>
          <cell r="J57">
            <v>0</v>
          </cell>
          <cell r="K57">
            <v>0.15</v>
          </cell>
          <cell r="L57">
            <v>1</v>
          </cell>
          <cell r="M57">
            <v>1</v>
          </cell>
          <cell r="N57">
            <v>1</v>
          </cell>
        </row>
        <row r="58">
          <cell r="B58" t="str">
            <v>Equatorial Guinea</v>
          </cell>
          <cell r="C58">
            <v>0.79602314264422125</v>
          </cell>
          <cell r="D58">
            <v>4.0114858521995006E-2</v>
          </cell>
          <cell r="E58">
            <v>2.1113083432628952E-3</v>
          </cell>
          <cell r="F58">
            <v>1.754277212777881E-2</v>
          </cell>
          <cell r="G58">
            <v>0.14420791836274219</v>
          </cell>
          <cell r="H58">
            <v>0</v>
          </cell>
          <cell r="I58">
            <v>0.85</v>
          </cell>
          <cell r="J58">
            <v>0</v>
          </cell>
          <cell r="K58">
            <v>0.15</v>
          </cell>
          <cell r="L58">
            <v>1</v>
          </cell>
          <cell r="M58">
            <v>1</v>
          </cell>
          <cell r="N58">
            <v>1</v>
          </cell>
        </row>
        <row r="59">
          <cell r="B59" t="str">
            <v>Eritrea</v>
          </cell>
          <cell r="C59">
            <v>0.79602314264422125</v>
          </cell>
          <cell r="D59">
            <v>4.0114858521995006E-2</v>
          </cell>
          <cell r="E59">
            <v>2.1113083432628952E-3</v>
          </cell>
          <cell r="F59">
            <v>1.754277212777881E-2</v>
          </cell>
          <cell r="G59">
            <v>0.14420791836274219</v>
          </cell>
          <cell r="H59">
            <v>0</v>
          </cell>
          <cell r="I59">
            <v>0.85</v>
          </cell>
          <cell r="J59">
            <v>0</v>
          </cell>
          <cell r="K59">
            <v>0.15</v>
          </cell>
          <cell r="L59">
            <v>1</v>
          </cell>
          <cell r="M59">
            <v>1</v>
          </cell>
          <cell r="N59">
            <v>1</v>
          </cell>
        </row>
        <row r="60">
          <cell r="B60" t="str">
            <v>Estonia</v>
          </cell>
          <cell r="C60">
            <v>0.16736526946107785</v>
          </cell>
          <cell r="D60">
            <v>8.9820359281437123E-3</v>
          </cell>
          <cell r="E60">
            <v>0.53742514970059874</v>
          </cell>
          <cell r="F60">
            <v>0.21137724550898204</v>
          </cell>
          <cell r="G60">
            <v>7.4850299401197598E-2</v>
          </cell>
          <cell r="H60">
            <v>0</v>
          </cell>
          <cell r="I60">
            <v>0.85</v>
          </cell>
          <cell r="J60">
            <v>0</v>
          </cell>
          <cell r="K60">
            <v>0.15</v>
          </cell>
          <cell r="L60">
            <v>1</v>
          </cell>
          <cell r="M60">
            <v>1</v>
          </cell>
          <cell r="N60">
            <v>1</v>
          </cell>
        </row>
        <row r="61">
          <cell r="B61" t="str">
            <v>Ethiopia</v>
          </cell>
          <cell r="C61">
            <v>1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I61">
            <v>0.85</v>
          </cell>
          <cell r="J61">
            <v>0</v>
          </cell>
          <cell r="K61">
            <v>0.15</v>
          </cell>
          <cell r="L61">
            <v>1</v>
          </cell>
          <cell r="M61">
            <v>1</v>
          </cell>
          <cell r="N61">
            <v>1</v>
          </cell>
        </row>
        <row r="63">
          <cell r="B63" t="str">
            <v>Fiji</v>
          </cell>
          <cell r="C63">
            <v>0.79602314264422125</v>
          </cell>
          <cell r="D63">
            <v>4.0114858521995006E-2</v>
          </cell>
          <cell r="E63">
            <v>2.1113083432628952E-3</v>
          </cell>
          <cell r="F63">
            <v>1.754277212777881E-2</v>
          </cell>
          <cell r="G63">
            <v>0.14420791836274219</v>
          </cell>
          <cell r="H63">
            <v>0</v>
          </cell>
          <cell r="I63">
            <v>0.85</v>
          </cell>
          <cell r="J63">
            <v>0</v>
          </cell>
          <cell r="K63">
            <v>0.15</v>
          </cell>
          <cell r="L63">
            <v>1</v>
          </cell>
          <cell r="M63">
            <v>1</v>
          </cell>
          <cell r="N63">
            <v>1</v>
          </cell>
        </row>
        <row r="64">
          <cell r="B64" t="str">
            <v>Finland</v>
          </cell>
          <cell r="C64">
            <v>0.21314443132624949</v>
          </cell>
          <cell r="D64">
            <v>1.4551357733175917E-2</v>
          </cell>
          <cell r="E64">
            <v>0.27647579693034241</v>
          </cell>
          <cell r="F64">
            <v>0.26733569460842188</v>
          </cell>
          <cell r="G64">
            <v>0.21471861471861473</v>
          </cell>
          <cell r="H64">
            <v>1.3774104683195593E-2</v>
          </cell>
          <cell r="I64">
            <v>0.71499999999999997</v>
          </cell>
          <cell r="J64">
            <v>0</v>
          </cell>
          <cell r="K64">
            <v>0.28499999999999998</v>
          </cell>
          <cell r="L64">
            <v>1</v>
          </cell>
          <cell r="M64">
            <v>1</v>
          </cell>
          <cell r="N64">
            <v>1</v>
          </cell>
        </row>
        <row r="65">
          <cell r="B65" t="str">
            <v>France</v>
          </cell>
          <cell r="C65">
            <v>0.21314443132624949</v>
          </cell>
          <cell r="D65">
            <v>1.4551357733175917E-2</v>
          </cell>
          <cell r="E65">
            <v>0.27647579693034241</v>
          </cell>
          <cell r="F65">
            <v>0.26733569460842188</v>
          </cell>
          <cell r="G65">
            <v>0.21471861471861473</v>
          </cell>
          <cell r="H65">
            <v>1.3774104683195593E-2</v>
          </cell>
          <cell r="I65">
            <v>0.71499999999999997</v>
          </cell>
          <cell r="J65">
            <v>0</v>
          </cell>
          <cell r="K65">
            <v>0.28499999999999998</v>
          </cell>
          <cell r="L65">
            <v>1</v>
          </cell>
          <cell r="M65">
            <v>1</v>
          </cell>
          <cell r="N65">
            <v>1</v>
          </cell>
        </row>
        <row r="66">
          <cell r="B66" t="str">
            <v>Gabon</v>
          </cell>
          <cell r="C66">
            <v>0.79602314264422125</v>
          </cell>
          <cell r="D66">
            <v>4.0114858521995006E-2</v>
          </cell>
          <cell r="E66">
            <v>2.1113083432628952E-3</v>
          </cell>
          <cell r="F66">
            <v>1.754277212777881E-2</v>
          </cell>
          <cell r="G66">
            <v>0.14420791836274219</v>
          </cell>
          <cell r="H66">
            <v>0</v>
          </cell>
          <cell r="I66">
            <v>0.85</v>
          </cell>
          <cell r="J66">
            <v>0</v>
          </cell>
          <cell r="K66">
            <v>0.15</v>
          </cell>
          <cell r="L66">
            <v>1</v>
          </cell>
          <cell r="M66">
            <v>1</v>
          </cell>
          <cell r="N66">
            <v>1</v>
          </cell>
        </row>
        <row r="67">
          <cell r="B67" t="str">
            <v>Gambia</v>
          </cell>
          <cell r="C67">
            <v>0.79602314264422125</v>
          </cell>
          <cell r="D67">
            <v>4.0114858521995006E-2</v>
          </cell>
          <cell r="E67">
            <v>2.1113083432628952E-3</v>
          </cell>
          <cell r="F67">
            <v>1.754277212777881E-2</v>
          </cell>
          <cell r="G67">
            <v>0.14420791836274219</v>
          </cell>
          <cell r="H67">
            <v>0</v>
          </cell>
          <cell r="I67">
            <v>0.85</v>
          </cell>
          <cell r="J67">
            <v>0</v>
          </cell>
          <cell r="K67">
            <v>0.15</v>
          </cell>
          <cell r="L67">
            <v>1</v>
          </cell>
          <cell r="M67">
            <v>1</v>
          </cell>
          <cell r="N67">
            <v>1</v>
          </cell>
        </row>
        <row r="68">
          <cell r="B68" t="str">
            <v>Georgia</v>
          </cell>
          <cell r="C68">
            <v>1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I68">
            <v>0.85</v>
          </cell>
          <cell r="J68">
            <v>0</v>
          </cell>
          <cell r="K68">
            <v>0.15</v>
          </cell>
          <cell r="L68">
            <v>1</v>
          </cell>
          <cell r="M68">
            <v>1</v>
          </cell>
          <cell r="N68">
            <v>1</v>
          </cell>
        </row>
        <row r="69">
          <cell r="B69" t="str">
            <v>Germany</v>
          </cell>
          <cell r="C69">
            <v>0.21314443132624949</v>
          </cell>
          <cell r="D69">
            <v>1.4551357733175917E-2</v>
          </cell>
          <cell r="E69">
            <v>0.27647579693034241</v>
          </cell>
          <cell r="F69">
            <v>0.26733569460842188</v>
          </cell>
          <cell r="G69">
            <v>0.21471861471861473</v>
          </cell>
          <cell r="H69">
            <v>1.3774104683195593E-2</v>
          </cell>
          <cell r="I69">
            <v>0.71499999999999997</v>
          </cell>
          <cell r="J69">
            <v>0</v>
          </cell>
          <cell r="K69">
            <v>0.28499999999999998</v>
          </cell>
          <cell r="L69">
            <v>1</v>
          </cell>
          <cell r="M69">
            <v>1</v>
          </cell>
          <cell r="N69">
            <v>1</v>
          </cell>
        </row>
        <row r="70">
          <cell r="B70" t="str">
            <v>Ghana</v>
          </cell>
          <cell r="C70">
            <v>1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I70">
            <v>0.85</v>
          </cell>
          <cell r="J70">
            <v>0</v>
          </cell>
          <cell r="K70">
            <v>0.15</v>
          </cell>
          <cell r="L70">
            <v>1</v>
          </cell>
          <cell r="M70">
            <v>1</v>
          </cell>
          <cell r="N70">
            <v>1</v>
          </cell>
        </row>
        <row r="71">
          <cell r="B71" t="str">
            <v>Greece</v>
          </cell>
          <cell r="C71">
            <v>0.21314443132624949</v>
          </cell>
          <cell r="D71">
            <v>1.4551357733175917E-2</v>
          </cell>
          <cell r="E71">
            <v>0.27647579693034241</v>
          </cell>
          <cell r="F71">
            <v>0.26733569460842188</v>
          </cell>
          <cell r="G71">
            <v>0.21471861471861473</v>
          </cell>
          <cell r="H71">
            <v>1.3774104683195593E-2</v>
          </cell>
          <cell r="I71">
            <v>0.71499999999999997</v>
          </cell>
          <cell r="J71">
            <v>0</v>
          </cell>
          <cell r="K71">
            <v>0.28499999999999998</v>
          </cell>
          <cell r="L71">
            <v>1</v>
          </cell>
          <cell r="M71">
            <v>1</v>
          </cell>
          <cell r="N71">
            <v>1</v>
          </cell>
        </row>
        <row r="72">
          <cell r="B72" t="str">
            <v>Grenada</v>
          </cell>
          <cell r="C72">
            <v>0.89517819706498958</v>
          </cell>
          <cell r="D72">
            <v>0</v>
          </cell>
          <cell r="E72">
            <v>0</v>
          </cell>
          <cell r="F72">
            <v>0.10482180293501048</v>
          </cell>
          <cell r="G72">
            <v>0</v>
          </cell>
          <cell r="I72">
            <v>0.85</v>
          </cell>
          <cell r="J72">
            <v>0</v>
          </cell>
          <cell r="K72">
            <v>0.15</v>
          </cell>
          <cell r="L72">
            <v>1</v>
          </cell>
          <cell r="M72">
            <v>1</v>
          </cell>
          <cell r="N72">
            <v>1</v>
          </cell>
        </row>
        <row r="73">
          <cell r="B73" t="str">
            <v>Guatemala</v>
          </cell>
          <cell r="C73">
            <v>0.93040293040293032</v>
          </cell>
          <cell r="D73">
            <v>0</v>
          </cell>
          <cell r="E73">
            <v>0</v>
          </cell>
          <cell r="F73">
            <v>0</v>
          </cell>
          <cell r="G73">
            <v>6.9597069597069586E-2</v>
          </cell>
          <cell r="I73">
            <v>0.85</v>
          </cell>
          <cell r="J73">
            <v>0</v>
          </cell>
          <cell r="K73">
            <v>0.15</v>
          </cell>
          <cell r="L73">
            <v>1</v>
          </cell>
          <cell r="M73">
            <v>1</v>
          </cell>
          <cell r="N73">
            <v>1</v>
          </cell>
        </row>
        <row r="74">
          <cell r="B74" t="str">
            <v>Guinea</v>
          </cell>
          <cell r="C74">
            <v>0.79602314264422125</v>
          </cell>
          <cell r="D74">
            <v>4.0114858521995006E-2</v>
          </cell>
          <cell r="E74">
            <v>2.1113083432628952E-3</v>
          </cell>
          <cell r="F74">
            <v>1.754277212777881E-2</v>
          </cell>
          <cell r="G74">
            <v>0.14420791836274219</v>
          </cell>
          <cell r="H74">
            <v>0</v>
          </cell>
          <cell r="I74">
            <v>0.85</v>
          </cell>
          <cell r="J74">
            <v>0</v>
          </cell>
          <cell r="K74">
            <v>0.15</v>
          </cell>
          <cell r="L74">
            <v>1</v>
          </cell>
          <cell r="M74">
            <v>1</v>
          </cell>
          <cell r="N74">
            <v>1</v>
          </cell>
        </row>
        <row r="75">
          <cell r="B75" t="str">
            <v>Guinea-Bissau</v>
          </cell>
          <cell r="C75">
            <v>0.79602314264422125</v>
          </cell>
          <cell r="D75">
            <v>4.0114858521995006E-2</v>
          </cell>
          <cell r="E75">
            <v>2.1113083432628952E-3</v>
          </cell>
          <cell r="F75">
            <v>1.754277212777881E-2</v>
          </cell>
          <cell r="G75">
            <v>0.14420791836274219</v>
          </cell>
          <cell r="H75">
            <v>0</v>
          </cell>
          <cell r="I75">
            <v>0.85</v>
          </cell>
          <cell r="J75">
            <v>0</v>
          </cell>
          <cell r="K75">
            <v>0.15</v>
          </cell>
          <cell r="L75">
            <v>1</v>
          </cell>
          <cell r="M75">
            <v>1</v>
          </cell>
          <cell r="N75">
            <v>1</v>
          </cell>
        </row>
        <row r="76">
          <cell r="B76" t="str">
            <v>Guyana</v>
          </cell>
          <cell r="C76">
            <v>0.93734335839598992</v>
          </cell>
          <cell r="D76">
            <v>0</v>
          </cell>
          <cell r="E76">
            <v>0</v>
          </cell>
          <cell r="F76">
            <v>0</v>
          </cell>
          <cell r="G76">
            <v>6.2656641604010022E-2</v>
          </cell>
          <cell r="I76">
            <v>0.85</v>
          </cell>
          <cell r="J76">
            <v>0</v>
          </cell>
          <cell r="K76">
            <v>0.15</v>
          </cell>
          <cell r="L76">
            <v>1</v>
          </cell>
          <cell r="M76">
            <v>1</v>
          </cell>
          <cell r="N76">
            <v>1</v>
          </cell>
        </row>
        <row r="77">
          <cell r="B77" t="str">
            <v>Haiti</v>
          </cell>
          <cell r="C77">
            <v>0.79602314264422125</v>
          </cell>
          <cell r="D77">
            <v>4.0114858521995006E-2</v>
          </cell>
          <cell r="E77">
            <v>2.1113083432628952E-3</v>
          </cell>
          <cell r="F77">
            <v>1.754277212777881E-2</v>
          </cell>
          <cell r="G77">
            <v>0.14420791836274219</v>
          </cell>
          <cell r="H77">
            <v>0</v>
          </cell>
          <cell r="I77">
            <v>0.85</v>
          </cell>
          <cell r="J77">
            <v>0</v>
          </cell>
          <cell r="K77">
            <v>0.15</v>
          </cell>
          <cell r="L77">
            <v>1</v>
          </cell>
          <cell r="M77">
            <v>1</v>
          </cell>
          <cell r="N77">
            <v>1</v>
          </cell>
        </row>
        <row r="78">
          <cell r="B78" t="str">
            <v>Honduras</v>
          </cell>
          <cell r="C78">
            <v>1</v>
          </cell>
          <cell r="D78">
            <v>0</v>
          </cell>
          <cell r="E78">
            <v>0</v>
          </cell>
          <cell r="F78">
            <v>0</v>
          </cell>
          <cell r="G78">
            <v>0</v>
          </cell>
          <cell r="I78">
            <v>0.85</v>
          </cell>
          <cell r="J78">
            <v>0</v>
          </cell>
          <cell r="K78">
            <v>0.15</v>
          </cell>
          <cell r="L78">
            <v>1</v>
          </cell>
          <cell r="M78">
            <v>1</v>
          </cell>
          <cell r="N78">
            <v>1</v>
          </cell>
        </row>
        <row r="79">
          <cell r="B79" t="str">
            <v>Hungary</v>
          </cell>
          <cell r="C79">
            <v>0.16736526946107785</v>
          </cell>
          <cell r="D79">
            <v>8.9820359281437123E-3</v>
          </cell>
          <cell r="E79">
            <v>0.53742514970059874</v>
          </cell>
          <cell r="F79">
            <v>0.21137724550898204</v>
          </cell>
          <cell r="G79">
            <v>7.4850299401197598E-2</v>
          </cell>
          <cell r="H79">
            <v>0</v>
          </cell>
          <cell r="I79">
            <v>0.85</v>
          </cell>
          <cell r="J79">
            <v>0</v>
          </cell>
          <cell r="K79">
            <v>0.15</v>
          </cell>
          <cell r="L79">
            <v>1</v>
          </cell>
          <cell r="M79">
            <v>1</v>
          </cell>
          <cell r="N79">
            <v>1</v>
          </cell>
        </row>
        <row r="80">
          <cell r="B80" t="str">
            <v>Iceland</v>
          </cell>
          <cell r="C80">
            <v>0.21314443132624949</v>
          </cell>
          <cell r="D80">
            <v>1.4551357733175917E-2</v>
          </cell>
          <cell r="E80">
            <v>0.27647579693034241</v>
          </cell>
          <cell r="F80">
            <v>0.26733569460842188</v>
          </cell>
          <cell r="G80">
            <v>0.21471861471861473</v>
          </cell>
          <cell r="H80">
            <v>1.3774104683195593E-2</v>
          </cell>
          <cell r="I80">
            <v>0.71499999999999997</v>
          </cell>
          <cell r="J80">
            <v>0</v>
          </cell>
          <cell r="K80">
            <v>0.28499999999999998</v>
          </cell>
          <cell r="L80">
            <v>1</v>
          </cell>
          <cell r="M80">
            <v>1</v>
          </cell>
          <cell r="N80">
            <v>1</v>
          </cell>
        </row>
        <row r="81">
          <cell r="B81" t="str">
            <v>India</v>
          </cell>
          <cell r="C81">
            <v>0.44363202268148921</v>
          </cell>
          <cell r="D81">
            <v>0.14668357830336493</v>
          </cell>
          <cell r="E81">
            <v>0</v>
          </cell>
          <cell r="F81">
            <v>1.2683727523688727E-3</v>
          </cell>
          <cell r="G81">
            <v>0.40841602626277701</v>
          </cell>
          <cell r="I81">
            <v>0.85</v>
          </cell>
          <cell r="J81">
            <v>0</v>
          </cell>
          <cell r="K81">
            <v>0.15</v>
          </cell>
          <cell r="L81">
            <v>1</v>
          </cell>
          <cell r="M81">
            <v>1</v>
          </cell>
          <cell r="N81">
            <v>1</v>
          </cell>
        </row>
        <row r="82">
          <cell r="B82" t="str">
            <v>Indonesia</v>
          </cell>
          <cell r="C82">
            <v>0.3976977950713359</v>
          </cell>
          <cell r="D82">
            <v>0.11348897535667964</v>
          </cell>
          <cell r="E82">
            <v>0</v>
          </cell>
          <cell r="F82">
            <v>0</v>
          </cell>
          <cell r="G82">
            <v>0.48881322957198442</v>
          </cell>
          <cell r="I82">
            <v>0.85</v>
          </cell>
          <cell r="J82">
            <v>0</v>
          </cell>
          <cell r="K82">
            <v>0.15</v>
          </cell>
          <cell r="L82">
            <v>1</v>
          </cell>
          <cell r="M82">
            <v>1</v>
          </cell>
          <cell r="N82">
            <v>1</v>
          </cell>
        </row>
        <row r="83">
          <cell r="B83" t="str">
            <v>Iran (Islamic Republic of)</v>
          </cell>
          <cell r="C83">
            <v>0.57107231920199497</v>
          </cell>
          <cell r="D83">
            <v>0</v>
          </cell>
          <cell r="E83">
            <v>0</v>
          </cell>
          <cell r="F83">
            <v>1.3300083125519535E-2</v>
          </cell>
          <cell r="G83">
            <v>0.41562759767248547</v>
          </cell>
          <cell r="I83">
            <v>0.85</v>
          </cell>
          <cell r="J83">
            <v>0</v>
          </cell>
          <cell r="K83">
            <v>0.15</v>
          </cell>
          <cell r="L83">
            <v>1</v>
          </cell>
          <cell r="M83">
            <v>1</v>
          </cell>
          <cell r="N83">
            <v>1</v>
          </cell>
        </row>
        <row r="84">
          <cell r="B84" t="str">
            <v>Ireland</v>
          </cell>
          <cell r="C84">
            <v>0.21314443132624949</v>
          </cell>
          <cell r="D84">
            <v>1.4551357733175917E-2</v>
          </cell>
          <cell r="E84">
            <v>0.27647579693034241</v>
          </cell>
          <cell r="F84">
            <v>0.26733569460842188</v>
          </cell>
          <cell r="G84">
            <v>0.21471861471861473</v>
          </cell>
          <cell r="H84">
            <v>1.3774104683195593E-2</v>
          </cell>
          <cell r="I84">
            <v>0.85</v>
          </cell>
          <cell r="J84">
            <v>0</v>
          </cell>
          <cell r="K84">
            <v>0.15</v>
          </cell>
          <cell r="L84">
            <v>1</v>
          </cell>
          <cell r="M84">
            <v>1</v>
          </cell>
          <cell r="N84">
            <v>1</v>
          </cell>
        </row>
        <row r="85">
          <cell r="B85" t="str">
            <v>Israel</v>
          </cell>
          <cell r="C85">
            <v>0.79602314264422125</v>
          </cell>
          <cell r="D85">
            <v>4.0114858521995006E-2</v>
          </cell>
          <cell r="E85">
            <v>2.1113083432628952E-3</v>
          </cell>
          <cell r="F85">
            <v>1.754277212777881E-2</v>
          </cell>
          <cell r="G85">
            <v>0.14420791836274219</v>
          </cell>
          <cell r="H85">
            <v>0</v>
          </cell>
          <cell r="I85">
            <v>0.85</v>
          </cell>
          <cell r="J85">
            <v>0</v>
          </cell>
          <cell r="K85">
            <v>0.15</v>
          </cell>
          <cell r="L85">
            <v>1</v>
          </cell>
          <cell r="M85">
            <v>1</v>
          </cell>
          <cell r="N85">
            <v>1</v>
          </cell>
        </row>
        <row r="86">
          <cell r="B86" t="str">
            <v>Italy</v>
          </cell>
          <cell r="C86">
            <v>0.21314443132624949</v>
          </cell>
          <cell r="D86">
            <v>1.4551357733175917E-2</v>
          </cell>
          <cell r="E86">
            <v>0.27647579693034241</v>
          </cell>
          <cell r="F86">
            <v>0.26733569460842188</v>
          </cell>
          <cell r="G86">
            <v>0.21471861471861473</v>
          </cell>
          <cell r="H86">
            <v>1.3774104683195593E-2</v>
          </cell>
          <cell r="I86">
            <v>0.85</v>
          </cell>
          <cell r="J86">
            <v>0</v>
          </cell>
          <cell r="K86">
            <v>0.15</v>
          </cell>
          <cell r="L86">
            <v>1</v>
          </cell>
          <cell r="M86">
            <v>1</v>
          </cell>
          <cell r="N86">
            <v>1</v>
          </cell>
        </row>
        <row r="87">
          <cell r="B87" t="str">
            <v>Jamaica</v>
          </cell>
          <cell r="C87">
            <v>1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I87">
            <v>0.85</v>
          </cell>
          <cell r="J87">
            <v>0</v>
          </cell>
          <cell r="K87">
            <v>0.15</v>
          </cell>
          <cell r="L87">
            <v>1</v>
          </cell>
          <cell r="M87">
            <v>1</v>
          </cell>
          <cell r="N87">
            <v>1</v>
          </cell>
        </row>
        <row r="88">
          <cell r="B88" t="str">
            <v>Japan</v>
          </cell>
          <cell r="C88">
            <v>0.34302657001007136</v>
          </cell>
          <cell r="D88">
            <v>6.0911102100500497E-3</v>
          </cell>
          <cell r="E88">
            <v>0</v>
          </cell>
          <cell r="F88">
            <v>0.22754498457793618</v>
          </cell>
          <cell r="G88">
            <v>0.30794054685696098</v>
          </cell>
          <cell r="H88">
            <v>0.11539678834498143</v>
          </cell>
          <cell r="I88">
            <v>0.8789238826825545</v>
          </cell>
          <cell r="J88">
            <v>0</v>
          </cell>
          <cell r="K88">
            <v>0.12107611731744557</v>
          </cell>
          <cell r="L88">
            <v>1</v>
          </cell>
          <cell r="M88">
            <v>1</v>
          </cell>
          <cell r="N88">
            <v>1</v>
          </cell>
        </row>
        <row r="89">
          <cell r="B89" t="str">
            <v>Jordan</v>
          </cell>
          <cell r="C89">
            <v>0.59798994974874375</v>
          </cell>
          <cell r="D89">
            <v>0.10050251256281408</v>
          </cell>
          <cell r="E89">
            <v>0</v>
          </cell>
          <cell r="F89">
            <v>0</v>
          </cell>
          <cell r="G89">
            <v>0.30150753768844218</v>
          </cell>
          <cell r="I89">
            <v>0.85</v>
          </cell>
          <cell r="J89">
            <v>0</v>
          </cell>
          <cell r="K89">
            <v>0.15</v>
          </cell>
          <cell r="L89">
            <v>1</v>
          </cell>
          <cell r="M89">
            <v>1</v>
          </cell>
          <cell r="N89">
            <v>1</v>
          </cell>
        </row>
        <row r="90">
          <cell r="B90" t="str">
            <v>Kazakhstan</v>
          </cell>
          <cell r="C90">
            <v>0.16736526946107785</v>
          </cell>
          <cell r="D90">
            <v>8.9820359281437123E-3</v>
          </cell>
          <cell r="E90">
            <v>0.53742514970059874</v>
          </cell>
          <cell r="F90">
            <v>0.21137724550898204</v>
          </cell>
          <cell r="G90">
            <v>7.4850299401197598E-2</v>
          </cell>
          <cell r="H90">
            <v>0</v>
          </cell>
          <cell r="I90">
            <v>0.85</v>
          </cell>
          <cell r="J90">
            <v>0</v>
          </cell>
          <cell r="K90">
            <v>0.15</v>
          </cell>
          <cell r="L90">
            <v>1</v>
          </cell>
          <cell r="M90">
            <v>1</v>
          </cell>
          <cell r="N90">
            <v>1</v>
          </cell>
        </row>
        <row r="91">
          <cell r="B91" t="str">
            <v>Kenya</v>
          </cell>
          <cell r="C91">
            <v>0.8993833171048361</v>
          </cell>
          <cell r="D91">
            <v>0</v>
          </cell>
          <cell r="E91">
            <v>0</v>
          </cell>
          <cell r="F91">
            <v>1.9474196689386561E-2</v>
          </cell>
          <cell r="G91">
            <v>8.1142486205777339E-2</v>
          </cell>
          <cell r="I91">
            <v>0.85</v>
          </cell>
          <cell r="J91">
            <v>0</v>
          </cell>
          <cell r="K91">
            <v>0.15</v>
          </cell>
          <cell r="L91">
            <v>1</v>
          </cell>
          <cell r="M91">
            <v>1</v>
          </cell>
          <cell r="N91">
            <v>1</v>
          </cell>
        </row>
        <row r="92">
          <cell r="B92" t="str">
            <v>Kiribati</v>
          </cell>
          <cell r="C92">
            <v>0.79602314264422125</v>
          </cell>
          <cell r="D92">
            <v>4.0114858521995006E-2</v>
          </cell>
          <cell r="E92">
            <v>2.1113083432628952E-3</v>
          </cell>
          <cell r="F92">
            <v>1.754277212777881E-2</v>
          </cell>
          <cell r="G92">
            <v>0.14420791836274219</v>
          </cell>
          <cell r="H92">
            <v>0</v>
          </cell>
          <cell r="I92">
            <v>0.85</v>
          </cell>
          <cell r="J92">
            <v>0</v>
          </cell>
          <cell r="K92">
            <v>0.15</v>
          </cell>
          <cell r="L92">
            <v>1</v>
          </cell>
          <cell r="M92">
            <v>1</v>
          </cell>
          <cell r="N92">
            <v>1</v>
          </cell>
        </row>
        <row r="93">
          <cell r="B93" t="str">
            <v>Kuwait</v>
          </cell>
          <cell r="C93">
            <v>0.79602314264422125</v>
          </cell>
          <cell r="D93">
            <v>4.0114858521995006E-2</v>
          </cell>
          <cell r="E93">
            <v>2.1113083432628952E-3</v>
          </cell>
          <cell r="F93">
            <v>1.754277212777881E-2</v>
          </cell>
          <cell r="G93">
            <v>0.14420791836274219</v>
          </cell>
          <cell r="H93">
            <v>0</v>
          </cell>
          <cell r="I93">
            <v>0.85</v>
          </cell>
          <cell r="J93">
            <v>0</v>
          </cell>
          <cell r="K93">
            <v>0.15</v>
          </cell>
          <cell r="L93">
            <v>1</v>
          </cell>
          <cell r="M93">
            <v>1</v>
          </cell>
          <cell r="N93">
            <v>1</v>
          </cell>
        </row>
        <row r="94">
          <cell r="B94" t="str">
            <v>Kyrgyzstan</v>
          </cell>
          <cell r="C94">
            <v>0.16736526946107785</v>
          </cell>
          <cell r="D94">
            <v>8.9820359281437123E-3</v>
          </cell>
          <cell r="E94">
            <v>0.53742514970059874</v>
          </cell>
          <cell r="F94">
            <v>0.21137724550898204</v>
          </cell>
          <cell r="G94">
            <v>7.4850299401197598E-2</v>
          </cell>
          <cell r="H94">
            <v>0</v>
          </cell>
          <cell r="I94">
            <v>0.85</v>
          </cell>
          <cell r="J94">
            <v>0</v>
          </cell>
          <cell r="K94">
            <v>0.15</v>
          </cell>
          <cell r="L94">
            <v>1</v>
          </cell>
          <cell r="M94">
            <v>1</v>
          </cell>
          <cell r="N94">
            <v>1</v>
          </cell>
        </row>
        <row r="95">
          <cell r="B95" t="str">
            <v>Laos</v>
          </cell>
          <cell r="C95">
            <v>0.79602314264422125</v>
          </cell>
          <cell r="D95">
            <v>4.0114858521995006E-2</v>
          </cell>
          <cell r="E95">
            <v>2.1113083432628952E-3</v>
          </cell>
          <cell r="F95">
            <v>1.754277212777881E-2</v>
          </cell>
          <cell r="G95">
            <v>0.14420791836274219</v>
          </cell>
          <cell r="H95">
            <v>0</v>
          </cell>
          <cell r="I95">
            <v>0.85</v>
          </cell>
          <cell r="J95">
            <v>0</v>
          </cell>
          <cell r="K95">
            <v>0.15</v>
          </cell>
          <cell r="L95">
            <v>1</v>
          </cell>
          <cell r="M95">
            <v>1</v>
          </cell>
          <cell r="N95">
            <v>1</v>
          </cell>
        </row>
        <row r="96">
          <cell r="B96" t="str">
            <v>Latvia</v>
          </cell>
          <cell r="C96">
            <v>0.16736526946107785</v>
          </cell>
          <cell r="D96">
            <v>8.9820359281437123E-3</v>
          </cell>
          <cell r="E96">
            <v>0.53742514970059874</v>
          </cell>
          <cell r="F96">
            <v>0.21137724550898204</v>
          </cell>
          <cell r="G96">
            <v>7.4850299401197598E-2</v>
          </cell>
          <cell r="H96">
            <v>0</v>
          </cell>
          <cell r="I96">
            <v>0.85</v>
          </cell>
          <cell r="J96">
            <v>0</v>
          </cell>
          <cell r="K96">
            <v>0.15</v>
          </cell>
          <cell r="L96">
            <v>1</v>
          </cell>
          <cell r="M96">
            <v>1</v>
          </cell>
          <cell r="N96">
            <v>1</v>
          </cell>
        </row>
        <row r="97">
          <cell r="B97" t="str">
            <v>Lebanon</v>
          </cell>
          <cell r="C97">
            <v>0.60824209873992974</v>
          </cell>
          <cell r="D97">
            <v>0.18116091716587482</v>
          </cell>
          <cell r="E97">
            <v>0</v>
          </cell>
          <cell r="F97">
            <v>0</v>
          </cell>
          <cell r="G97">
            <v>0.21059698409419542</v>
          </cell>
          <cell r="I97">
            <v>0.85</v>
          </cell>
          <cell r="J97">
            <v>0</v>
          </cell>
          <cell r="K97">
            <v>0.15</v>
          </cell>
          <cell r="L97">
            <v>1</v>
          </cell>
          <cell r="M97">
            <v>1</v>
          </cell>
          <cell r="N97">
            <v>1</v>
          </cell>
        </row>
        <row r="98">
          <cell r="B98" t="str">
            <v>Lesotho</v>
          </cell>
          <cell r="C98">
            <v>0.9086412968814398</v>
          </cell>
          <cell r="D98">
            <v>0</v>
          </cell>
          <cell r="E98">
            <v>0</v>
          </cell>
          <cell r="F98">
            <v>0</v>
          </cell>
          <cell r="G98">
            <v>9.1358703118560244E-2</v>
          </cell>
          <cell r="I98">
            <v>0.85</v>
          </cell>
          <cell r="J98">
            <v>0</v>
          </cell>
          <cell r="K98">
            <v>0.15</v>
          </cell>
          <cell r="L98">
            <v>1</v>
          </cell>
          <cell r="M98">
            <v>1</v>
          </cell>
          <cell r="N98">
            <v>1</v>
          </cell>
        </row>
        <row r="99">
          <cell r="B99" t="str">
            <v>Liberia</v>
          </cell>
          <cell r="C99">
            <v>0.79602314264422125</v>
          </cell>
          <cell r="D99">
            <v>4.0114858521995006E-2</v>
          </cell>
          <cell r="E99">
            <v>2.1113083432628952E-3</v>
          </cell>
          <cell r="F99">
            <v>1.754277212777881E-2</v>
          </cell>
          <cell r="G99">
            <v>0.14420791836274219</v>
          </cell>
          <cell r="H99">
            <v>0</v>
          </cell>
          <cell r="I99">
            <v>0.85</v>
          </cell>
          <cell r="J99">
            <v>0</v>
          </cell>
          <cell r="K99">
            <v>0.15</v>
          </cell>
          <cell r="L99">
            <v>1</v>
          </cell>
          <cell r="M99">
            <v>1</v>
          </cell>
          <cell r="N99">
            <v>1</v>
          </cell>
        </row>
        <row r="100">
          <cell r="B100" t="str">
            <v>Libyan Arab Jamahiriya</v>
          </cell>
          <cell r="C100">
            <v>0.79602314264422125</v>
          </cell>
          <cell r="D100">
            <v>4.0114858521995006E-2</v>
          </cell>
          <cell r="E100">
            <v>2.1113083432628952E-3</v>
          </cell>
          <cell r="F100">
            <v>1.754277212777881E-2</v>
          </cell>
          <cell r="G100">
            <v>0.14420791836274219</v>
          </cell>
          <cell r="H100">
            <v>0</v>
          </cell>
          <cell r="I100">
            <v>0.85</v>
          </cell>
          <cell r="J100">
            <v>0</v>
          </cell>
          <cell r="K100">
            <v>0.15</v>
          </cell>
          <cell r="L100">
            <v>1</v>
          </cell>
          <cell r="M100">
            <v>1</v>
          </cell>
          <cell r="N100">
            <v>1</v>
          </cell>
        </row>
        <row r="101">
          <cell r="B101" t="str">
            <v>Liechtenstein</v>
          </cell>
          <cell r="C101">
            <v>0.21314443132624949</v>
          </cell>
          <cell r="D101">
            <v>1.4551357733175917E-2</v>
          </cell>
          <cell r="E101">
            <v>0.27647579693034241</v>
          </cell>
          <cell r="F101">
            <v>0.26733569460842188</v>
          </cell>
          <cell r="G101">
            <v>0.21471861471861473</v>
          </cell>
          <cell r="H101">
            <v>1.3774104683195593E-2</v>
          </cell>
          <cell r="I101">
            <v>0.71499999999999997</v>
          </cell>
          <cell r="J101">
            <v>0</v>
          </cell>
          <cell r="K101">
            <v>0.28499999999999998</v>
          </cell>
          <cell r="L101">
            <v>1</v>
          </cell>
          <cell r="M101">
            <v>1</v>
          </cell>
          <cell r="N101">
            <v>1</v>
          </cell>
        </row>
        <row r="102">
          <cell r="B102" t="str">
            <v>Lithuania</v>
          </cell>
          <cell r="C102">
            <v>0.16736526946107785</v>
          </cell>
          <cell r="D102">
            <v>8.9820359281437123E-3</v>
          </cell>
          <cell r="E102">
            <v>0.53742514970059874</v>
          </cell>
          <cell r="F102">
            <v>0.21137724550898204</v>
          </cell>
          <cell r="G102">
            <v>7.4850299401197598E-2</v>
          </cell>
          <cell r="H102">
            <v>0</v>
          </cell>
          <cell r="I102">
            <v>0.85</v>
          </cell>
          <cell r="J102">
            <v>0</v>
          </cell>
          <cell r="K102">
            <v>0.15</v>
          </cell>
          <cell r="L102">
            <v>1</v>
          </cell>
          <cell r="M102">
            <v>1</v>
          </cell>
          <cell r="N102">
            <v>1</v>
          </cell>
        </row>
        <row r="103">
          <cell r="B103" t="str">
            <v>Luxembourg</v>
          </cell>
          <cell r="C103">
            <v>0.21314443132624949</v>
          </cell>
          <cell r="D103">
            <v>1.4551357733175917E-2</v>
          </cell>
          <cell r="E103">
            <v>0.27647579693034241</v>
          </cell>
          <cell r="F103">
            <v>0.26733569460842188</v>
          </cell>
          <cell r="G103">
            <v>0.21471861471861473</v>
          </cell>
          <cell r="H103">
            <v>1.3774104683195593E-2</v>
          </cell>
          <cell r="I103">
            <v>0.71499999999999997</v>
          </cell>
          <cell r="J103">
            <v>0</v>
          </cell>
          <cell r="K103">
            <v>0.28499999999999998</v>
          </cell>
          <cell r="L103">
            <v>1</v>
          </cell>
          <cell r="M103">
            <v>1</v>
          </cell>
          <cell r="N103">
            <v>1</v>
          </cell>
        </row>
        <row r="104">
          <cell r="B104" t="str">
            <v>Macedonia</v>
          </cell>
          <cell r="C104">
            <v>0.90828078586690297</v>
          </cell>
          <cell r="D104">
            <v>9.1719214133097096E-2</v>
          </cell>
          <cell r="E104">
            <v>0</v>
          </cell>
          <cell r="F104">
            <v>0</v>
          </cell>
          <cell r="G104">
            <v>0</v>
          </cell>
          <cell r="I104">
            <v>0.71499999999999997</v>
          </cell>
          <cell r="J104">
            <v>0</v>
          </cell>
          <cell r="K104">
            <v>0.28499999999999998</v>
          </cell>
          <cell r="L104">
            <v>1</v>
          </cell>
          <cell r="M104">
            <v>1</v>
          </cell>
          <cell r="N104">
            <v>1</v>
          </cell>
        </row>
        <row r="105">
          <cell r="B105" t="str">
            <v>Madagascar</v>
          </cell>
          <cell r="C105">
            <v>1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I105">
            <v>0.85</v>
          </cell>
          <cell r="J105">
            <v>0</v>
          </cell>
          <cell r="K105">
            <v>0.15</v>
          </cell>
          <cell r="L105">
            <v>1</v>
          </cell>
          <cell r="M105">
            <v>1</v>
          </cell>
          <cell r="N105">
            <v>1</v>
          </cell>
        </row>
        <row r="106">
          <cell r="B106" t="str">
            <v>Malawi</v>
          </cell>
          <cell r="C106">
            <v>0.35483870967741937</v>
          </cell>
          <cell r="D106">
            <v>0</v>
          </cell>
          <cell r="E106">
            <v>0</v>
          </cell>
          <cell r="F106">
            <v>0</v>
          </cell>
          <cell r="G106">
            <v>0.64516129032258063</v>
          </cell>
          <cell r="I106">
            <v>0.85</v>
          </cell>
          <cell r="J106">
            <v>0</v>
          </cell>
          <cell r="K106">
            <v>0.15</v>
          </cell>
          <cell r="L106">
            <v>1</v>
          </cell>
          <cell r="M106">
            <v>1</v>
          </cell>
          <cell r="N106">
            <v>1</v>
          </cell>
        </row>
        <row r="107">
          <cell r="B107" t="str">
            <v>Malaysia</v>
          </cell>
          <cell r="C107">
            <v>0.81775656382371775</v>
          </cell>
          <cell r="D107">
            <v>2.6635148407717538E-2</v>
          </cell>
          <cell r="E107">
            <v>0</v>
          </cell>
          <cell r="F107">
            <v>5.6751026436898159E-4</v>
          </cell>
          <cell r="G107">
            <v>0.15504077750419581</v>
          </cell>
          <cell r="I107">
            <v>0.85</v>
          </cell>
          <cell r="J107">
            <v>0</v>
          </cell>
          <cell r="K107">
            <v>0.15</v>
          </cell>
          <cell r="L107">
            <v>1</v>
          </cell>
          <cell r="M107">
            <v>1</v>
          </cell>
          <cell r="N107">
            <v>1</v>
          </cell>
        </row>
        <row r="108">
          <cell r="B108" t="str">
            <v>Maldives</v>
          </cell>
          <cell r="C108">
            <v>1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I108">
            <v>0.85</v>
          </cell>
          <cell r="J108">
            <v>0</v>
          </cell>
          <cell r="K108">
            <v>0.15</v>
          </cell>
          <cell r="L108">
            <v>1</v>
          </cell>
          <cell r="M108">
            <v>1</v>
          </cell>
          <cell r="N108">
            <v>1</v>
          </cell>
        </row>
        <row r="109">
          <cell r="B109" t="str">
            <v>Mali</v>
          </cell>
          <cell r="C109">
            <v>0.82264581598346753</v>
          </cell>
          <cell r="D109">
            <v>0</v>
          </cell>
          <cell r="E109">
            <v>0</v>
          </cell>
          <cell r="F109">
            <v>0</v>
          </cell>
          <cell r="G109">
            <v>0.17735418401653247</v>
          </cell>
          <cell r="I109">
            <v>0.85</v>
          </cell>
          <cell r="J109">
            <v>0</v>
          </cell>
          <cell r="K109">
            <v>0.15</v>
          </cell>
          <cell r="L109">
            <v>1</v>
          </cell>
          <cell r="M109">
            <v>1</v>
          </cell>
          <cell r="N109">
            <v>1</v>
          </cell>
        </row>
        <row r="110">
          <cell r="B110" t="str">
            <v>Malta</v>
          </cell>
          <cell r="C110">
            <v>0.75236722931247424</v>
          </cell>
          <cell r="D110">
            <v>0</v>
          </cell>
          <cell r="E110">
            <v>0</v>
          </cell>
          <cell r="F110">
            <v>0.24763277068752573</v>
          </cell>
          <cell r="G110">
            <v>0</v>
          </cell>
          <cell r="I110">
            <v>0.85</v>
          </cell>
          <cell r="J110">
            <v>0</v>
          </cell>
          <cell r="K110">
            <v>0.15</v>
          </cell>
          <cell r="L110">
            <v>1</v>
          </cell>
          <cell r="M110">
            <v>1</v>
          </cell>
          <cell r="N110">
            <v>1</v>
          </cell>
        </row>
        <row r="111">
          <cell r="B111" t="str">
            <v>Marshall Islands</v>
          </cell>
          <cell r="C111">
            <v>0.79602314264422125</v>
          </cell>
          <cell r="D111">
            <v>4.0114858521995006E-2</v>
          </cell>
          <cell r="E111">
            <v>2.1113083432628952E-3</v>
          </cell>
          <cell r="F111">
            <v>1.754277212777881E-2</v>
          </cell>
          <cell r="G111">
            <v>0.14420791836274219</v>
          </cell>
          <cell r="H111">
            <v>0</v>
          </cell>
          <cell r="I111">
            <v>0.85</v>
          </cell>
          <cell r="J111">
            <v>0</v>
          </cell>
          <cell r="K111">
            <v>0.15</v>
          </cell>
          <cell r="L111">
            <v>1</v>
          </cell>
          <cell r="M111">
            <v>1</v>
          </cell>
          <cell r="N111">
            <v>1</v>
          </cell>
        </row>
        <row r="112">
          <cell r="B112" t="str">
            <v>Mauritania</v>
          </cell>
          <cell r="C112">
            <v>0.79602314264422125</v>
          </cell>
          <cell r="D112">
            <v>4.0114858521995006E-2</v>
          </cell>
          <cell r="E112">
            <v>2.1113083432628952E-3</v>
          </cell>
          <cell r="F112">
            <v>1.754277212777881E-2</v>
          </cell>
          <cell r="G112">
            <v>0.14420791836274219</v>
          </cell>
          <cell r="H112">
            <v>0</v>
          </cell>
          <cell r="I112">
            <v>0.85</v>
          </cell>
          <cell r="J112">
            <v>0</v>
          </cell>
          <cell r="K112">
            <v>0.15</v>
          </cell>
          <cell r="L112">
            <v>1</v>
          </cell>
          <cell r="M112">
            <v>1</v>
          </cell>
          <cell r="N112">
            <v>1</v>
          </cell>
        </row>
        <row r="113">
          <cell r="B113" t="str">
            <v>Mauritius</v>
          </cell>
          <cell r="C113">
            <v>0.6040383299110198</v>
          </cell>
          <cell r="D113">
            <v>0.36789869952087612</v>
          </cell>
          <cell r="E113">
            <v>0</v>
          </cell>
          <cell r="F113">
            <v>1.8480492813141687E-2</v>
          </cell>
          <cell r="G113">
            <v>9.5824777549623555E-3</v>
          </cell>
          <cell r="I113">
            <v>0.85</v>
          </cell>
          <cell r="J113">
            <v>0</v>
          </cell>
          <cell r="K113">
            <v>0.15</v>
          </cell>
          <cell r="L113">
            <v>1</v>
          </cell>
          <cell r="M113">
            <v>1</v>
          </cell>
          <cell r="N113">
            <v>1</v>
          </cell>
        </row>
        <row r="114">
          <cell r="B114" t="str">
            <v>Mexico</v>
          </cell>
          <cell r="C114">
            <v>0.72831318933013844</v>
          </cell>
          <cell r="D114">
            <v>0.11575460728003101</v>
          </cell>
          <cell r="E114">
            <v>0</v>
          </cell>
          <cell r="F114">
            <v>2.6498467176433275E-3</v>
          </cell>
          <cell r="G114">
            <v>0.15328235667218718</v>
          </cell>
          <cell r="I114">
            <v>0.85</v>
          </cell>
          <cell r="J114">
            <v>0</v>
          </cell>
          <cell r="K114">
            <v>0.15</v>
          </cell>
          <cell r="L114">
            <v>1</v>
          </cell>
          <cell r="M114">
            <v>1</v>
          </cell>
          <cell r="N114">
            <v>1</v>
          </cell>
        </row>
        <row r="115">
          <cell r="B115" t="str">
            <v>Micronesia (Federated States of)</v>
          </cell>
          <cell r="C115">
            <v>0.79602314264422125</v>
          </cell>
          <cell r="D115">
            <v>4.0114858521995006E-2</v>
          </cell>
          <cell r="E115">
            <v>2.1113083432628952E-3</v>
          </cell>
          <cell r="F115">
            <v>1.754277212777881E-2</v>
          </cell>
          <cell r="G115">
            <v>0.14420791836274219</v>
          </cell>
          <cell r="H115">
            <v>0</v>
          </cell>
          <cell r="I115">
            <v>0.85</v>
          </cell>
          <cell r="J115">
            <v>0</v>
          </cell>
          <cell r="K115">
            <v>0.15</v>
          </cell>
          <cell r="L115">
            <v>1</v>
          </cell>
          <cell r="M115">
            <v>1</v>
          </cell>
          <cell r="N115">
            <v>1</v>
          </cell>
        </row>
        <row r="116">
          <cell r="B116" t="str">
            <v>Moldova</v>
          </cell>
          <cell r="C116">
            <v>1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I116">
            <v>0.85</v>
          </cell>
          <cell r="J116">
            <v>0</v>
          </cell>
          <cell r="K116">
            <v>0.15</v>
          </cell>
          <cell r="L116">
            <v>1</v>
          </cell>
          <cell r="M116">
            <v>1</v>
          </cell>
          <cell r="N116">
            <v>1</v>
          </cell>
        </row>
        <row r="117">
          <cell r="B117" t="str">
            <v>Monaco</v>
          </cell>
          <cell r="C117">
            <v>0.21314443132624949</v>
          </cell>
          <cell r="D117">
            <v>1.4551357733175917E-2</v>
          </cell>
          <cell r="E117">
            <v>0.27647579693034241</v>
          </cell>
          <cell r="F117">
            <v>0.26733569460842188</v>
          </cell>
          <cell r="G117">
            <v>0.21471861471861473</v>
          </cell>
          <cell r="H117">
            <v>1.3774104683195593E-2</v>
          </cell>
          <cell r="I117">
            <v>0.71499999999999997</v>
          </cell>
          <cell r="J117">
            <v>0</v>
          </cell>
          <cell r="K117">
            <v>0.28499999999999998</v>
          </cell>
          <cell r="L117">
            <v>1</v>
          </cell>
          <cell r="M117">
            <v>1</v>
          </cell>
          <cell r="N117">
            <v>1</v>
          </cell>
        </row>
        <row r="118">
          <cell r="B118" t="str">
            <v>Mongolia</v>
          </cell>
          <cell r="C118">
            <v>0.78861788617886175</v>
          </cell>
          <cell r="D118">
            <v>0</v>
          </cell>
          <cell r="E118">
            <v>0</v>
          </cell>
          <cell r="F118">
            <v>0.21138211382113822</v>
          </cell>
          <cell r="G118">
            <v>0</v>
          </cell>
          <cell r="I118">
            <v>0.85</v>
          </cell>
          <cell r="J118">
            <v>0</v>
          </cell>
          <cell r="K118">
            <v>0.15</v>
          </cell>
          <cell r="L118">
            <v>1</v>
          </cell>
          <cell r="M118">
            <v>1</v>
          </cell>
          <cell r="N118">
            <v>1</v>
          </cell>
        </row>
        <row r="119">
          <cell r="B119" t="str">
            <v>Montenegro</v>
          </cell>
          <cell r="C119">
            <v>0.21314443132624949</v>
          </cell>
          <cell r="D119">
            <v>1.4551357733175917E-2</v>
          </cell>
          <cell r="E119">
            <v>0.27647579693034241</v>
          </cell>
          <cell r="F119">
            <v>0.26733569460842188</v>
          </cell>
          <cell r="G119">
            <v>0.21471861471861473</v>
          </cell>
          <cell r="H119">
            <v>1.3774104683195593E-2</v>
          </cell>
          <cell r="I119">
            <v>0.71499999999999997</v>
          </cell>
          <cell r="J119">
            <v>0</v>
          </cell>
          <cell r="K119">
            <v>0.28499999999999998</v>
          </cell>
          <cell r="L119">
            <v>1</v>
          </cell>
          <cell r="M119">
            <v>1</v>
          </cell>
          <cell r="N119">
            <v>1</v>
          </cell>
        </row>
        <row r="120">
          <cell r="B120" t="str">
            <v>Morocco</v>
          </cell>
          <cell r="C120">
            <v>0.30440199335548174</v>
          </cell>
          <cell r="D120">
            <v>2.0764119601328901E-3</v>
          </cell>
          <cell r="E120">
            <v>0</v>
          </cell>
          <cell r="F120">
            <v>4.1528239202657802E-3</v>
          </cell>
          <cell r="G120">
            <v>0.68936877076411962</v>
          </cell>
          <cell r="I120">
            <v>0.85</v>
          </cell>
          <cell r="J120">
            <v>0</v>
          </cell>
          <cell r="K120">
            <v>0.15</v>
          </cell>
          <cell r="L120">
            <v>1</v>
          </cell>
          <cell r="M120">
            <v>1</v>
          </cell>
          <cell r="N120">
            <v>1</v>
          </cell>
        </row>
        <row r="121">
          <cell r="B121" t="str">
            <v>Mozambique</v>
          </cell>
          <cell r="C121">
            <v>1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I121">
            <v>0.85</v>
          </cell>
          <cell r="J121">
            <v>0</v>
          </cell>
          <cell r="K121">
            <v>0.15</v>
          </cell>
          <cell r="L121">
            <v>1</v>
          </cell>
          <cell r="M121">
            <v>1</v>
          </cell>
          <cell r="N121">
            <v>1</v>
          </cell>
        </row>
        <row r="122">
          <cell r="B122" t="str">
            <v>Myanmar</v>
          </cell>
          <cell r="C122">
            <v>1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I122">
            <v>0.85</v>
          </cell>
          <cell r="J122">
            <v>0</v>
          </cell>
          <cell r="K122">
            <v>0.15</v>
          </cell>
          <cell r="L122">
            <v>1</v>
          </cell>
          <cell r="M122">
            <v>1</v>
          </cell>
          <cell r="N122">
            <v>1</v>
          </cell>
        </row>
        <row r="123">
          <cell r="B123" t="str">
            <v>Namibia</v>
          </cell>
          <cell r="C123">
            <v>1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I123">
            <v>0.85</v>
          </cell>
          <cell r="J123">
            <v>0</v>
          </cell>
          <cell r="K123">
            <v>0.15</v>
          </cell>
          <cell r="L123">
            <v>1</v>
          </cell>
          <cell r="M123">
            <v>1</v>
          </cell>
          <cell r="N123">
            <v>1</v>
          </cell>
        </row>
        <row r="124">
          <cell r="B124" t="str">
            <v>Nauru</v>
          </cell>
          <cell r="C124">
            <v>0.79602314264422125</v>
          </cell>
          <cell r="D124">
            <v>4.0114858521995006E-2</v>
          </cell>
          <cell r="E124">
            <v>2.1113083432628952E-3</v>
          </cell>
          <cell r="F124">
            <v>1.754277212777881E-2</v>
          </cell>
          <cell r="G124">
            <v>0.14420791836274219</v>
          </cell>
          <cell r="H124">
            <v>0</v>
          </cell>
          <cell r="I124">
            <v>0.85</v>
          </cell>
          <cell r="J124">
            <v>0</v>
          </cell>
          <cell r="K124">
            <v>0.15</v>
          </cell>
          <cell r="L124">
            <v>1</v>
          </cell>
          <cell r="M124">
            <v>1</v>
          </cell>
          <cell r="N124">
            <v>1</v>
          </cell>
        </row>
        <row r="125">
          <cell r="B125" t="str">
            <v>Nepal</v>
          </cell>
          <cell r="C125">
            <v>1</v>
          </cell>
          <cell r="D125">
            <v>0</v>
          </cell>
          <cell r="E125">
            <v>0</v>
          </cell>
          <cell r="F125">
            <v>0</v>
          </cell>
          <cell r="G125">
            <v>0</v>
          </cell>
          <cell r="I125">
            <v>0.85</v>
          </cell>
          <cell r="J125">
            <v>0</v>
          </cell>
          <cell r="K125">
            <v>0.15</v>
          </cell>
          <cell r="L125">
            <v>1</v>
          </cell>
          <cell r="M125">
            <v>1</v>
          </cell>
          <cell r="N125">
            <v>1</v>
          </cell>
        </row>
        <row r="126">
          <cell r="B126" t="str">
            <v>Netherlands</v>
          </cell>
          <cell r="C126">
            <v>0.21314443132624949</v>
          </cell>
          <cell r="D126">
            <v>1.4551357733175917E-2</v>
          </cell>
          <cell r="E126">
            <v>0.27647579693034241</v>
          </cell>
          <cell r="F126">
            <v>0.26733569460842188</v>
          </cell>
          <cell r="G126">
            <v>0.21471861471861473</v>
          </cell>
          <cell r="H126">
            <v>1.3774104683195593E-2</v>
          </cell>
          <cell r="I126">
            <v>0.71499999999999997</v>
          </cell>
          <cell r="J126">
            <v>0</v>
          </cell>
          <cell r="K126">
            <v>0.28499999999999998</v>
          </cell>
          <cell r="L126">
            <v>1</v>
          </cell>
          <cell r="M126">
            <v>1</v>
          </cell>
          <cell r="N126">
            <v>1</v>
          </cell>
        </row>
        <row r="127">
          <cell r="B127" t="str">
            <v>New Zealand</v>
          </cell>
          <cell r="C127">
            <v>0.21314443132624949</v>
          </cell>
          <cell r="D127">
            <v>1.4551357733175917E-2</v>
          </cell>
          <cell r="E127">
            <v>0.27647579693034241</v>
          </cell>
          <cell r="F127">
            <v>0.26733569460842188</v>
          </cell>
          <cell r="G127">
            <v>0.21471861471861473</v>
          </cell>
          <cell r="H127">
            <v>1.3774104683195593E-2</v>
          </cell>
          <cell r="I127">
            <v>0.71499999999999997</v>
          </cell>
          <cell r="J127">
            <v>0</v>
          </cell>
          <cell r="K127">
            <v>0.28499999999999998</v>
          </cell>
          <cell r="L127">
            <v>1</v>
          </cell>
          <cell r="M127">
            <v>1</v>
          </cell>
          <cell r="N127">
            <v>1</v>
          </cell>
        </row>
        <row r="128">
          <cell r="B128" t="str">
            <v>Nicaragua</v>
          </cell>
          <cell r="C128">
            <v>1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I128">
            <v>0.85</v>
          </cell>
          <cell r="J128">
            <v>0</v>
          </cell>
          <cell r="K128">
            <v>0.15</v>
          </cell>
          <cell r="L128">
            <v>1</v>
          </cell>
          <cell r="M128">
            <v>1</v>
          </cell>
          <cell r="N128">
            <v>1</v>
          </cell>
        </row>
        <row r="129">
          <cell r="B129" t="str">
            <v>Niger</v>
          </cell>
          <cell r="C129">
            <v>1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I129">
            <v>0.85</v>
          </cell>
          <cell r="J129">
            <v>0</v>
          </cell>
          <cell r="K129">
            <v>0.15</v>
          </cell>
          <cell r="L129">
            <v>1</v>
          </cell>
          <cell r="M129">
            <v>1</v>
          </cell>
          <cell r="N129">
            <v>1</v>
          </cell>
        </row>
        <row r="130">
          <cell r="B130" t="str">
            <v>Nigeria</v>
          </cell>
          <cell r="C130">
            <v>0.34021701085054251</v>
          </cell>
          <cell r="D130">
            <v>0</v>
          </cell>
          <cell r="E130">
            <v>0</v>
          </cell>
          <cell r="F130">
            <v>0</v>
          </cell>
          <cell r="G130">
            <v>0.65978298914945743</v>
          </cell>
          <cell r="I130">
            <v>0.85</v>
          </cell>
          <cell r="J130">
            <v>0</v>
          </cell>
          <cell r="K130">
            <v>0.15</v>
          </cell>
          <cell r="L130">
            <v>1</v>
          </cell>
          <cell r="M130">
            <v>1</v>
          </cell>
          <cell r="N130">
            <v>1</v>
          </cell>
        </row>
        <row r="131">
          <cell r="B131" t="str">
            <v>Niue</v>
          </cell>
          <cell r="C131">
            <v>0.79602314264422125</v>
          </cell>
          <cell r="D131">
            <v>4.0114858521995006E-2</v>
          </cell>
          <cell r="E131">
            <v>2.1113083432628952E-3</v>
          </cell>
          <cell r="F131">
            <v>1.754277212777881E-2</v>
          </cell>
          <cell r="G131">
            <v>0.14420791836274219</v>
          </cell>
          <cell r="H131">
            <v>0</v>
          </cell>
          <cell r="I131">
            <v>0.85</v>
          </cell>
          <cell r="J131">
            <v>0</v>
          </cell>
          <cell r="K131">
            <v>0.15</v>
          </cell>
          <cell r="L131">
            <v>1</v>
          </cell>
          <cell r="M131">
            <v>1</v>
          </cell>
          <cell r="N131">
            <v>1</v>
          </cell>
        </row>
        <row r="132">
          <cell r="B132" t="str">
            <v>North Korea</v>
          </cell>
          <cell r="C132">
            <v>0.79602314264422125</v>
          </cell>
          <cell r="D132">
            <v>4.0114858521995006E-2</v>
          </cell>
          <cell r="E132">
            <v>2.1113083432628952E-3</v>
          </cell>
          <cell r="F132">
            <v>1.754277212777881E-2</v>
          </cell>
          <cell r="G132">
            <v>0.14420791836274219</v>
          </cell>
          <cell r="H132">
            <v>0</v>
          </cell>
          <cell r="I132">
            <v>0.85</v>
          </cell>
          <cell r="J132">
            <v>0</v>
          </cell>
          <cell r="K132">
            <v>0.15</v>
          </cell>
          <cell r="L132">
            <v>1</v>
          </cell>
          <cell r="M132">
            <v>1</v>
          </cell>
          <cell r="N132">
            <v>1</v>
          </cell>
        </row>
        <row r="133">
          <cell r="B133" t="str">
            <v>Norway</v>
          </cell>
          <cell r="C133">
            <v>0.21314443132624949</v>
          </cell>
          <cell r="D133">
            <v>1.4551357733175917E-2</v>
          </cell>
          <cell r="E133">
            <v>0.27647579693034241</v>
          </cell>
          <cell r="F133">
            <v>0.26733569460842188</v>
          </cell>
          <cell r="G133">
            <v>0.21471861471861473</v>
          </cell>
          <cell r="H133">
            <v>1.3774104683195593E-2</v>
          </cell>
          <cell r="I133">
            <v>0.71499999999999997</v>
          </cell>
          <cell r="J133">
            <v>0</v>
          </cell>
          <cell r="K133">
            <v>0.28499999999999998</v>
          </cell>
          <cell r="L133">
            <v>1</v>
          </cell>
          <cell r="M133">
            <v>1</v>
          </cell>
          <cell r="N133">
            <v>1</v>
          </cell>
        </row>
        <row r="134">
          <cell r="B134" t="str">
            <v>Oman</v>
          </cell>
          <cell r="C134">
            <v>0.79602314264422125</v>
          </cell>
          <cell r="D134">
            <v>4.0114858521995006E-2</v>
          </cell>
          <cell r="E134">
            <v>2.1113083432628952E-3</v>
          </cell>
          <cell r="F134">
            <v>1.754277212777881E-2</v>
          </cell>
          <cell r="G134">
            <v>0.14420791836274219</v>
          </cell>
          <cell r="H134">
            <v>0</v>
          </cell>
          <cell r="I134">
            <v>0.85</v>
          </cell>
          <cell r="J134">
            <v>0</v>
          </cell>
          <cell r="K134">
            <v>0.15</v>
          </cell>
          <cell r="L134">
            <v>1</v>
          </cell>
          <cell r="M134">
            <v>1</v>
          </cell>
          <cell r="N134">
            <v>1</v>
          </cell>
        </row>
        <row r="135">
          <cell r="B135" t="str">
            <v>Pakistan</v>
          </cell>
          <cell r="C135">
            <v>0.68392857142857144</v>
          </cell>
          <cell r="D135">
            <v>0</v>
          </cell>
          <cell r="E135">
            <v>0</v>
          </cell>
          <cell r="F135">
            <v>0</v>
          </cell>
          <cell r="G135">
            <v>0.31607142857142856</v>
          </cell>
          <cell r="I135">
            <v>0.85</v>
          </cell>
          <cell r="J135">
            <v>0</v>
          </cell>
          <cell r="K135">
            <v>0.15</v>
          </cell>
          <cell r="L135">
            <v>1</v>
          </cell>
          <cell r="M135">
            <v>1</v>
          </cell>
          <cell r="N135">
            <v>1</v>
          </cell>
        </row>
        <row r="136">
          <cell r="B136" t="str">
            <v>Palau</v>
          </cell>
          <cell r="C136">
            <v>0.79602314264422125</v>
          </cell>
          <cell r="D136">
            <v>4.0114858521995006E-2</v>
          </cell>
          <cell r="E136">
            <v>2.1113083432628952E-3</v>
          </cell>
          <cell r="F136">
            <v>1.754277212777881E-2</v>
          </cell>
          <cell r="G136">
            <v>0.14420791836274219</v>
          </cell>
          <cell r="H136">
            <v>0</v>
          </cell>
          <cell r="I136">
            <v>0.85</v>
          </cell>
          <cell r="J136">
            <v>0</v>
          </cell>
          <cell r="K136">
            <v>0.15</v>
          </cell>
          <cell r="L136">
            <v>1</v>
          </cell>
          <cell r="M136">
            <v>1</v>
          </cell>
          <cell r="N136">
            <v>1</v>
          </cell>
        </row>
        <row r="137">
          <cell r="B137" t="str">
            <v>Panama</v>
          </cell>
          <cell r="C137">
            <v>0.86049292499833918</v>
          </cell>
          <cell r="D137">
            <v>0</v>
          </cell>
          <cell r="E137">
            <v>0</v>
          </cell>
          <cell r="F137">
            <v>0</v>
          </cell>
          <cell r="G137">
            <v>0.13950707500166079</v>
          </cell>
          <cell r="I137">
            <v>0.85</v>
          </cell>
          <cell r="J137">
            <v>0</v>
          </cell>
          <cell r="K137">
            <v>0.15</v>
          </cell>
          <cell r="L137">
            <v>1</v>
          </cell>
          <cell r="M137">
            <v>1</v>
          </cell>
          <cell r="N137">
            <v>1</v>
          </cell>
        </row>
        <row r="138">
          <cell r="B138" t="str">
            <v>Papua New Guinea</v>
          </cell>
          <cell r="C138">
            <v>0.79602314264422125</v>
          </cell>
          <cell r="D138">
            <v>4.0114858521995006E-2</v>
          </cell>
          <cell r="E138">
            <v>2.1113083432628952E-3</v>
          </cell>
          <cell r="F138">
            <v>1.754277212777881E-2</v>
          </cell>
          <cell r="G138">
            <v>0.14420791836274219</v>
          </cell>
          <cell r="H138">
            <v>0</v>
          </cell>
          <cell r="I138">
            <v>0.85</v>
          </cell>
          <cell r="J138">
            <v>0</v>
          </cell>
          <cell r="K138">
            <v>0.15</v>
          </cell>
          <cell r="L138">
            <v>1</v>
          </cell>
          <cell r="M138">
            <v>1</v>
          </cell>
          <cell r="N138">
            <v>1</v>
          </cell>
        </row>
        <row r="139">
          <cell r="B139" t="str">
            <v>Paraguay</v>
          </cell>
          <cell r="C139">
            <v>1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I139">
            <v>0.85</v>
          </cell>
          <cell r="J139">
            <v>0</v>
          </cell>
          <cell r="K139">
            <v>0.15</v>
          </cell>
          <cell r="L139">
            <v>1</v>
          </cell>
          <cell r="M139">
            <v>1</v>
          </cell>
          <cell r="N139">
            <v>1</v>
          </cell>
        </row>
        <row r="140">
          <cell r="B140" t="str">
            <v>Peru</v>
          </cell>
          <cell r="C140">
            <v>1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I140">
            <v>0.85</v>
          </cell>
          <cell r="J140">
            <v>0</v>
          </cell>
          <cell r="K140">
            <v>0.15</v>
          </cell>
          <cell r="L140">
            <v>1</v>
          </cell>
          <cell r="M140">
            <v>1</v>
          </cell>
          <cell r="N140">
            <v>1</v>
          </cell>
        </row>
        <row r="141">
          <cell r="B141" t="str">
            <v>Philippines</v>
          </cell>
          <cell r="C141">
            <v>0.83456442387836638</v>
          </cell>
          <cell r="D141">
            <v>0</v>
          </cell>
          <cell r="E141">
            <v>0</v>
          </cell>
          <cell r="F141">
            <v>0</v>
          </cell>
          <cell r="G141">
            <v>0.16543557612163368</v>
          </cell>
          <cell r="I141">
            <v>0.85</v>
          </cell>
          <cell r="J141">
            <v>0</v>
          </cell>
          <cell r="K141">
            <v>0.15</v>
          </cell>
          <cell r="L141">
            <v>1</v>
          </cell>
          <cell r="M141">
            <v>1</v>
          </cell>
          <cell r="N141">
            <v>1</v>
          </cell>
        </row>
        <row r="142">
          <cell r="B142" t="str">
            <v>Poland</v>
          </cell>
          <cell r="C142">
            <v>0.16736526946107785</v>
          </cell>
          <cell r="D142">
            <v>8.9820359281437123E-3</v>
          </cell>
          <cell r="E142">
            <v>0.53742514970059874</v>
          </cell>
          <cell r="F142">
            <v>0.21137724550898204</v>
          </cell>
          <cell r="G142">
            <v>7.4850299401197598E-2</v>
          </cell>
          <cell r="H142">
            <v>0</v>
          </cell>
          <cell r="I142">
            <v>0.85</v>
          </cell>
          <cell r="J142">
            <v>0</v>
          </cell>
          <cell r="K142">
            <v>0.15</v>
          </cell>
          <cell r="L142">
            <v>1</v>
          </cell>
          <cell r="M142">
            <v>1</v>
          </cell>
          <cell r="N142">
            <v>1</v>
          </cell>
        </row>
        <row r="143">
          <cell r="B143" t="str">
            <v>Portugal</v>
          </cell>
          <cell r="C143">
            <v>0.21314443132624949</v>
          </cell>
          <cell r="D143">
            <v>1.4551357733175917E-2</v>
          </cell>
          <cell r="E143">
            <v>0.27647579693034241</v>
          </cell>
          <cell r="F143">
            <v>0.26733569460842188</v>
          </cell>
          <cell r="G143">
            <v>0.21471861471861473</v>
          </cell>
          <cell r="H143">
            <v>1.3774104683195593E-2</v>
          </cell>
          <cell r="I143">
            <v>0.71499999999999997</v>
          </cell>
          <cell r="J143">
            <v>0</v>
          </cell>
          <cell r="K143">
            <v>0.28499999999999998</v>
          </cell>
          <cell r="L143">
            <v>1</v>
          </cell>
          <cell r="M143">
            <v>1</v>
          </cell>
          <cell r="N143">
            <v>1</v>
          </cell>
        </row>
        <row r="144">
          <cell r="B144" t="str">
            <v>Qatar</v>
          </cell>
          <cell r="C144">
            <v>0.79602314264422125</v>
          </cell>
          <cell r="D144">
            <v>4.0114858521995006E-2</v>
          </cell>
          <cell r="E144">
            <v>2.1113083432628952E-3</v>
          </cell>
          <cell r="F144">
            <v>1.754277212777881E-2</v>
          </cell>
          <cell r="G144">
            <v>0.14420791836274219</v>
          </cell>
          <cell r="H144">
            <v>0</v>
          </cell>
          <cell r="I144">
            <v>0.85</v>
          </cell>
          <cell r="J144">
            <v>0</v>
          </cell>
          <cell r="K144">
            <v>0.15</v>
          </cell>
          <cell r="L144">
            <v>1</v>
          </cell>
          <cell r="M144">
            <v>1</v>
          </cell>
          <cell r="N144">
            <v>1</v>
          </cell>
        </row>
        <row r="145">
          <cell r="B145" t="str">
            <v>Romania</v>
          </cell>
          <cell r="C145">
            <v>0.16736526946107785</v>
          </cell>
          <cell r="D145">
            <v>8.9820359281437123E-3</v>
          </cell>
          <cell r="E145">
            <v>0.53742514970059874</v>
          </cell>
          <cell r="F145">
            <v>0.21137724550898204</v>
          </cell>
          <cell r="G145">
            <v>7.4850299401197598E-2</v>
          </cell>
          <cell r="H145">
            <v>0</v>
          </cell>
          <cell r="I145">
            <v>0.85</v>
          </cell>
          <cell r="J145">
            <v>0</v>
          </cell>
          <cell r="K145">
            <v>0.15</v>
          </cell>
          <cell r="L145">
            <v>1</v>
          </cell>
          <cell r="M145">
            <v>1</v>
          </cell>
          <cell r="N145">
            <v>1</v>
          </cell>
        </row>
        <row r="146">
          <cell r="B146" t="str">
            <v>Russian Federation</v>
          </cell>
          <cell r="C146">
            <v>0.16736526946107785</v>
          </cell>
          <cell r="D146">
            <v>8.9820359281437123E-3</v>
          </cell>
          <cell r="E146">
            <v>0.53742514970059874</v>
          </cell>
          <cell r="F146">
            <v>0.21137724550898204</v>
          </cell>
          <cell r="G146">
            <v>7.4850299401197598E-2</v>
          </cell>
          <cell r="H146">
            <v>0</v>
          </cell>
          <cell r="I146">
            <v>0.85</v>
          </cell>
          <cell r="J146">
            <v>0</v>
          </cell>
          <cell r="K146">
            <v>0.15</v>
          </cell>
          <cell r="L146">
            <v>1</v>
          </cell>
          <cell r="M146">
            <v>1</v>
          </cell>
          <cell r="N146">
            <v>1</v>
          </cell>
        </row>
        <row r="147">
          <cell r="B147" t="str">
            <v>Rwanda</v>
          </cell>
          <cell r="C147">
            <v>0.79602314264422125</v>
          </cell>
          <cell r="D147">
            <v>4.0114858521995006E-2</v>
          </cell>
          <cell r="E147">
            <v>2.1113083432628952E-3</v>
          </cell>
          <cell r="F147">
            <v>1.754277212777881E-2</v>
          </cell>
          <cell r="G147">
            <v>0.14420791836274219</v>
          </cell>
          <cell r="H147">
            <v>0</v>
          </cell>
          <cell r="I147">
            <v>0.85</v>
          </cell>
          <cell r="J147">
            <v>0</v>
          </cell>
          <cell r="K147">
            <v>0.15</v>
          </cell>
          <cell r="L147">
            <v>1</v>
          </cell>
          <cell r="M147">
            <v>1</v>
          </cell>
          <cell r="N147">
            <v>1</v>
          </cell>
        </row>
        <row r="148">
          <cell r="B148" t="str">
            <v>Saint Kitts and Nevis</v>
          </cell>
          <cell r="C148">
            <v>0.79602314264422125</v>
          </cell>
          <cell r="D148">
            <v>4.0114858521995006E-2</v>
          </cell>
          <cell r="E148">
            <v>2.1113083432628952E-3</v>
          </cell>
          <cell r="F148">
            <v>1.754277212777881E-2</v>
          </cell>
          <cell r="G148">
            <v>0.14420791836274219</v>
          </cell>
          <cell r="H148">
            <v>0</v>
          </cell>
          <cell r="I148">
            <v>0.85</v>
          </cell>
          <cell r="J148">
            <v>0</v>
          </cell>
          <cell r="K148">
            <v>0.15</v>
          </cell>
          <cell r="L148">
            <v>1</v>
          </cell>
          <cell r="M148">
            <v>1</v>
          </cell>
          <cell r="N148">
            <v>1</v>
          </cell>
        </row>
        <row r="149">
          <cell r="B149" t="str">
            <v>Saint Lucia</v>
          </cell>
          <cell r="C149">
            <v>1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I149">
            <v>0.85</v>
          </cell>
          <cell r="J149">
            <v>0</v>
          </cell>
          <cell r="K149">
            <v>0.15</v>
          </cell>
          <cell r="L149">
            <v>1</v>
          </cell>
          <cell r="M149">
            <v>1</v>
          </cell>
          <cell r="N149">
            <v>1</v>
          </cell>
        </row>
        <row r="150">
          <cell r="B150" t="str">
            <v>Saint Vincent and the Grenadines</v>
          </cell>
          <cell r="C150">
            <v>0.79602314264422125</v>
          </cell>
          <cell r="D150">
            <v>4.0114858521995006E-2</v>
          </cell>
          <cell r="E150">
            <v>2.1113083432628952E-3</v>
          </cell>
          <cell r="F150">
            <v>1.754277212777881E-2</v>
          </cell>
          <cell r="G150">
            <v>0.14420791836274219</v>
          </cell>
          <cell r="H150">
            <v>0</v>
          </cell>
          <cell r="I150">
            <v>0.85</v>
          </cell>
          <cell r="J150">
            <v>0</v>
          </cell>
          <cell r="K150">
            <v>0.15</v>
          </cell>
          <cell r="L150">
            <v>1</v>
          </cell>
          <cell r="M150">
            <v>1</v>
          </cell>
          <cell r="N150">
            <v>1</v>
          </cell>
        </row>
        <row r="151">
          <cell r="B151" t="str">
            <v>Samoa</v>
          </cell>
          <cell r="C151">
            <v>0.79602314264422125</v>
          </cell>
          <cell r="D151">
            <v>4.0114858521995006E-2</v>
          </cell>
          <cell r="E151">
            <v>2.1113083432628952E-3</v>
          </cell>
          <cell r="F151">
            <v>1.754277212777881E-2</v>
          </cell>
          <cell r="G151">
            <v>0.14420791836274219</v>
          </cell>
          <cell r="H151">
            <v>0</v>
          </cell>
          <cell r="I151">
            <v>0.85</v>
          </cell>
          <cell r="J151">
            <v>0</v>
          </cell>
          <cell r="K151">
            <v>0.15</v>
          </cell>
          <cell r="L151">
            <v>1</v>
          </cell>
          <cell r="M151">
            <v>1</v>
          </cell>
          <cell r="N151">
            <v>1</v>
          </cell>
        </row>
        <row r="152">
          <cell r="B152" t="str">
            <v>Sao Tome and Principe</v>
          </cell>
          <cell r="C152">
            <v>0.79602314264422125</v>
          </cell>
          <cell r="D152">
            <v>4.0114858521995006E-2</v>
          </cell>
          <cell r="E152">
            <v>2.1113083432628952E-3</v>
          </cell>
          <cell r="F152">
            <v>1.754277212777881E-2</v>
          </cell>
          <cell r="G152">
            <v>0.14420791836274219</v>
          </cell>
          <cell r="H152">
            <v>0</v>
          </cell>
          <cell r="I152">
            <v>0.85</v>
          </cell>
          <cell r="J152">
            <v>0</v>
          </cell>
          <cell r="K152">
            <v>0.15</v>
          </cell>
          <cell r="L152">
            <v>1</v>
          </cell>
          <cell r="M152">
            <v>1</v>
          </cell>
          <cell r="N152">
            <v>1</v>
          </cell>
        </row>
        <row r="153">
          <cell r="B153" t="str">
            <v>Saudi Arabia</v>
          </cell>
          <cell r="C153">
            <v>0.79602314264422125</v>
          </cell>
          <cell r="D153">
            <v>4.0114858521995006E-2</v>
          </cell>
          <cell r="E153">
            <v>2.1113083432628952E-3</v>
          </cell>
          <cell r="F153">
            <v>1.754277212777881E-2</v>
          </cell>
          <cell r="G153">
            <v>0.14420791836274219</v>
          </cell>
          <cell r="H153">
            <v>0</v>
          </cell>
          <cell r="I153">
            <v>0.85</v>
          </cell>
          <cell r="J153">
            <v>0</v>
          </cell>
          <cell r="K153">
            <v>0.15</v>
          </cell>
          <cell r="L153">
            <v>1</v>
          </cell>
          <cell r="M153">
            <v>1</v>
          </cell>
          <cell r="N153">
            <v>1</v>
          </cell>
        </row>
        <row r="154">
          <cell r="B154" t="str">
            <v>Senegal</v>
          </cell>
          <cell r="C154">
            <v>0.79602314264422125</v>
          </cell>
          <cell r="D154">
            <v>4.0114858521995006E-2</v>
          </cell>
          <cell r="E154">
            <v>2.1113083432628952E-3</v>
          </cell>
          <cell r="F154">
            <v>1.754277212777881E-2</v>
          </cell>
          <cell r="G154">
            <v>0.14420791836274219</v>
          </cell>
          <cell r="H154">
            <v>0</v>
          </cell>
          <cell r="I154">
            <v>0.85</v>
          </cell>
          <cell r="J154">
            <v>0</v>
          </cell>
          <cell r="K154">
            <v>0.15</v>
          </cell>
          <cell r="L154">
            <v>1</v>
          </cell>
          <cell r="M154">
            <v>1</v>
          </cell>
          <cell r="N154">
            <v>1</v>
          </cell>
        </row>
        <row r="155">
          <cell r="B155" t="str">
            <v>Serbia</v>
          </cell>
          <cell r="C155">
            <v>0.16736526946107785</v>
          </cell>
          <cell r="D155">
            <v>8.9820359281437123E-3</v>
          </cell>
          <cell r="E155">
            <v>0.53742514970059874</v>
          </cell>
          <cell r="F155">
            <v>0.21137724550898204</v>
          </cell>
          <cell r="G155">
            <v>7.4850299401197598E-2</v>
          </cell>
          <cell r="H155">
            <v>0</v>
          </cell>
          <cell r="I155">
            <v>0.85</v>
          </cell>
          <cell r="J155">
            <v>0</v>
          </cell>
          <cell r="K155">
            <v>0.15</v>
          </cell>
          <cell r="L155">
            <v>1</v>
          </cell>
          <cell r="M155">
            <v>1</v>
          </cell>
          <cell r="N155">
            <v>1</v>
          </cell>
        </row>
        <row r="156">
          <cell r="B156" t="str">
            <v>Seychelles</v>
          </cell>
          <cell r="C156">
            <v>0.79602314264422125</v>
          </cell>
          <cell r="D156">
            <v>4.0114858521995006E-2</v>
          </cell>
          <cell r="E156">
            <v>2.1113083432628952E-3</v>
          </cell>
          <cell r="F156">
            <v>1.754277212777881E-2</v>
          </cell>
          <cell r="G156">
            <v>0.14420791836274219</v>
          </cell>
          <cell r="H156">
            <v>0</v>
          </cell>
          <cell r="I156">
            <v>0.85</v>
          </cell>
          <cell r="J156">
            <v>0</v>
          </cell>
          <cell r="K156">
            <v>0.15</v>
          </cell>
          <cell r="L156">
            <v>1</v>
          </cell>
          <cell r="M156">
            <v>1</v>
          </cell>
          <cell r="N156">
            <v>1</v>
          </cell>
        </row>
        <row r="157">
          <cell r="B157" t="str">
            <v>Sierra Leone</v>
          </cell>
          <cell r="C157">
            <v>0.79602314264422125</v>
          </cell>
          <cell r="D157">
            <v>4.0114858521995006E-2</v>
          </cell>
          <cell r="E157">
            <v>2.1113083432628952E-3</v>
          </cell>
          <cell r="F157">
            <v>1.754277212777881E-2</v>
          </cell>
          <cell r="G157">
            <v>0.14420791836274219</v>
          </cell>
          <cell r="H157">
            <v>0</v>
          </cell>
          <cell r="I157">
            <v>0.85</v>
          </cell>
          <cell r="J157">
            <v>0</v>
          </cell>
          <cell r="K157">
            <v>0.15</v>
          </cell>
          <cell r="L157">
            <v>1</v>
          </cell>
          <cell r="M157">
            <v>1</v>
          </cell>
          <cell r="N157">
            <v>1</v>
          </cell>
        </row>
        <row r="158">
          <cell r="B158" t="str">
            <v>Singapore</v>
          </cell>
          <cell r="C158">
            <v>0.79602314264422125</v>
          </cell>
          <cell r="D158">
            <v>4.0114858521995006E-2</v>
          </cell>
          <cell r="E158">
            <v>2.1113083432628952E-3</v>
          </cell>
          <cell r="F158">
            <v>1.754277212777881E-2</v>
          </cell>
          <cell r="G158">
            <v>0.14420791836274219</v>
          </cell>
          <cell r="H158">
            <v>0</v>
          </cell>
          <cell r="I158">
            <v>0.85</v>
          </cell>
          <cell r="J158">
            <v>0</v>
          </cell>
          <cell r="K158">
            <v>0.15</v>
          </cell>
          <cell r="L158">
            <v>1</v>
          </cell>
          <cell r="M158">
            <v>1</v>
          </cell>
          <cell r="N158">
            <v>1</v>
          </cell>
        </row>
        <row r="159">
          <cell r="B159" t="str">
            <v>Slovak Republic</v>
          </cell>
          <cell r="C159">
            <v>0.16736526946107785</v>
          </cell>
          <cell r="D159">
            <v>8.9820359281437123E-3</v>
          </cell>
          <cell r="E159">
            <v>0.53742514970059874</v>
          </cell>
          <cell r="F159">
            <v>0.21137724550898204</v>
          </cell>
          <cell r="G159">
            <v>7.4850299401197598E-2</v>
          </cell>
          <cell r="H159">
            <v>0</v>
          </cell>
          <cell r="I159">
            <v>0.85</v>
          </cell>
          <cell r="J159">
            <v>0</v>
          </cell>
          <cell r="K159">
            <v>0.15</v>
          </cell>
          <cell r="L159">
            <v>1</v>
          </cell>
          <cell r="M159">
            <v>1</v>
          </cell>
          <cell r="N159">
            <v>1</v>
          </cell>
        </row>
        <row r="160">
          <cell r="B160" t="str">
            <v>Slovenia</v>
          </cell>
          <cell r="C160">
            <v>0.16736526946107785</v>
          </cell>
          <cell r="D160">
            <v>8.9820359281437123E-3</v>
          </cell>
          <cell r="E160">
            <v>0.53742514970059874</v>
          </cell>
          <cell r="F160">
            <v>0.21137724550898204</v>
          </cell>
          <cell r="G160">
            <v>7.4850299401197598E-2</v>
          </cell>
          <cell r="H160">
            <v>0</v>
          </cell>
          <cell r="I160">
            <v>0.85</v>
          </cell>
          <cell r="J160">
            <v>0</v>
          </cell>
          <cell r="K160">
            <v>0.15</v>
          </cell>
          <cell r="L160">
            <v>1</v>
          </cell>
          <cell r="M160">
            <v>1</v>
          </cell>
          <cell r="N160">
            <v>1</v>
          </cell>
        </row>
        <row r="161">
          <cell r="B161" t="str">
            <v>Solomon Islands</v>
          </cell>
          <cell r="C161">
            <v>0.79602314264422125</v>
          </cell>
          <cell r="D161">
            <v>4.0114858521995006E-2</v>
          </cell>
          <cell r="E161">
            <v>2.1113083432628952E-3</v>
          </cell>
          <cell r="F161">
            <v>1.754277212777881E-2</v>
          </cell>
          <cell r="G161">
            <v>0.14420791836274219</v>
          </cell>
          <cell r="H161">
            <v>0</v>
          </cell>
          <cell r="I161">
            <v>0.85</v>
          </cell>
          <cell r="J161">
            <v>0</v>
          </cell>
          <cell r="K161">
            <v>0.15</v>
          </cell>
          <cell r="L161">
            <v>1</v>
          </cell>
          <cell r="M161">
            <v>1</v>
          </cell>
          <cell r="N161">
            <v>1</v>
          </cell>
        </row>
        <row r="162">
          <cell r="B162" t="str">
            <v>Somalia</v>
          </cell>
          <cell r="C162">
            <v>0.79602314264422125</v>
          </cell>
          <cell r="D162">
            <v>4.0114858521995006E-2</v>
          </cell>
          <cell r="E162">
            <v>2.1113083432628952E-3</v>
          </cell>
          <cell r="F162">
            <v>1.754277212777881E-2</v>
          </cell>
          <cell r="G162">
            <v>0.14420791836274219</v>
          </cell>
          <cell r="H162">
            <v>0</v>
          </cell>
          <cell r="I162">
            <v>0.85</v>
          </cell>
          <cell r="J162">
            <v>0</v>
          </cell>
          <cell r="K162">
            <v>0.15</v>
          </cell>
          <cell r="L162">
            <v>1</v>
          </cell>
          <cell r="M162">
            <v>1</v>
          </cell>
          <cell r="N162">
            <v>1</v>
          </cell>
        </row>
        <row r="163">
          <cell r="B163" t="str">
            <v>South Africa</v>
          </cell>
          <cell r="C163">
            <v>0.79602314264422125</v>
          </cell>
          <cell r="D163">
            <v>4.0114858521995006E-2</v>
          </cell>
          <cell r="E163">
            <v>2.1113083432628952E-3</v>
          </cell>
          <cell r="F163">
            <v>1.754277212777881E-2</v>
          </cell>
          <cell r="G163">
            <v>0.14420791836274219</v>
          </cell>
          <cell r="H163">
            <v>0</v>
          </cell>
          <cell r="I163">
            <v>0.85</v>
          </cell>
          <cell r="J163">
            <v>0</v>
          </cell>
          <cell r="K163">
            <v>0.15</v>
          </cell>
          <cell r="L163">
            <v>1</v>
          </cell>
          <cell r="M163">
            <v>1</v>
          </cell>
          <cell r="N163">
            <v>1</v>
          </cell>
        </row>
        <row r="164">
          <cell r="B164" t="str">
            <v>South Korea</v>
          </cell>
          <cell r="C164">
            <v>0.60515420550401844</v>
          </cell>
          <cell r="D164">
            <v>0</v>
          </cell>
          <cell r="E164">
            <v>0</v>
          </cell>
          <cell r="F164">
            <v>0.12546770872539686</v>
          </cell>
          <cell r="G164">
            <v>0.26937808577058475</v>
          </cell>
          <cell r="I164">
            <v>0.85</v>
          </cell>
          <cell r="J164">
            <v>0</v>
          </cell>
          <cell r="K164">
            <v>0.15</v>
          </cell>
          <cell r="L164">
            <v>1</v>
          </cell>
          <cell r="M164">
            <v>1</v>
          </cell>
          <cell r="N164">
            <v>1</v>
          </cell>
        </row>
        <row r="165">
          <cell r="B165" t="str">
            <v>Spain</v>
          </cell>
          <cell r="C165">
            <v>0.21314443132624949</v>
          </cell>
          <cell r="D165">
            <v>1.4551357733175917E-2</v>
          </cell>
          <cell r="E165">
            <v>0.27647579693034241</v>
          </cell>
          <cell r="F165">
            <v>0.26733569460842188</v>
          </cell>
          <cell r="G165">
            <v>0.21471861471861473</v>
          </cell>
          <cell r="H165">
            <v>1.3774104683195593E-2</v>
          </cell>
          <cell r="I165">
            <v>0.71499999999999997</v>
          </cell>
          <cell r="J165">
            <v>0</v>
          </cell>
          <cell r="K165">
            <v>0.28499999999999998</v>
          </cell>
          <cell r="L165">
            <v>1</v>
          </cell>
          <cell r="M165">
            <v>1</v>
          </cell>
          <cell r="N165">
            <v>1</v>
          </cell>
        </row>
        <row r="166">
          <cell r="B166" t="str">
            <v>Sri Lanka</v>
          </cell>
          <cell r="C166">
            <v>0.91936112193221664</v>
          </cell>
          <cell r="D166">
            <v>2.3373587845734321E-2</v>
          </cell>
          <cell r="E166">
            <v>0</v>
          </cell>
          <cell r="F166">
            <v>1.9477989871445268E-2</v>
          </cell>
          <cell r="G166">
            <v>3.778730035060382E-2</v>
          </cell>
          <cell r="I166">
            <v>0.85</v>
          </cell>
          <cell r="J166">
            <v>0</v>
          </cell>
          <cell r="K166">
            <v>0.15</v>
          </cell>
          <cell r="L166">
            <v>1</v>
          </cell>
          <cell r="M166">
            <v>1</v>
          </cell>
          <cell r="N166">
            <v>1</v>
          </cell>
        </row>
        <row r="167">
          <cell r="B167" t="str">
            <v>Sudan</v>
          </cell>
          <cell r="C167">
            <v>0.84380305602716466</v>
          </cell>
          <cell r="D167">
            <v>0.13582342954159593</v>
          </cell>
          <cell r="E167">
            <v>0</v>
          </cell>
          <cell r="F167">
            <v>0</v>
          </cell>
          <cell r="G167">
            <v>2.037351443123939E-2</v>
          </cell>
          <cell r="I167">
            <v>0.85</v>
          </cell>
          <cell r="J167">
            <v>0</v>
          </cell>
          <cell r="K167">
            <v>0.15</v>
          </cell>
          <cell r="L167">
            <v>1</v>
          </cell>
          <cell r="M167">
            <v>1</v>
          </cell>
          <cell r="N167">
            <v>1</v>
          </cell>
        </row>
        <row r="168">
          <cell r="B168" t="str">
            <v>Suriname</v>
          </cell>
          <cell r="C168">
            <v>0.79602314264422125</v>
          </cell>
          <cell r="D168">
            <v>4.0114858521995006E-2</v>
          </cell>
          <cell r="E168">
            <v>2.1113083432628952E-3</v>
          </cell>
          <cell r="F168">
            <v>1.754277212777881E-2</v>
          </cell>
          <cell r="G168">
            <v>0.14420791836274219</v>
          </cell>
          <cell r="H168">
            <v>0</v>
          </cell>
          <cell r="I168">
            <v>0.85</v>
          </cell>
          <cell r="J168">
            <v>0</v>
          </cell>
          <cell r="K168">
            <v>0.15</v>
          </cell>
          <cell r="L168">
            <v>1</v>
          </cell>
          <cell r="M168">
            <v>1</v>
          </cell>
          <cell r="N168">
            <v>1</v>
          </cell>
        </row>
        <row r="169">
          <cell r="B169" t="str">
            <v>Swaziland</v>
          </cell>
          <cell r="C169">
            <v>1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I169">
            <v>0.85</v>
          </cell>
          <cell r="J169">
            <v>0</v>
          </cell>
          <cell r="K169">
            <v>0.15</v>
          </cell>
          <cell r="L169">
            <v>1</v>
          </cell>
          <cell r="M169">
            <v>1</v>
          </cell>
          <cell r="N169">
            <v>1</v>
          </cell>
        </row>
        <row r="170">
          <cell r="B170" t="str">
            <v>Sweden</v>
          </cell>
          <cell r="C170">
            <v>0.21314443132624949</v>
          </cell>
          <cell r="D170">
            <v>1.4551357733175917E-2</v>
          </cell>
          <cell r="E170">
            <v>0.27647579693034241</v>
          </cell>
          <cell r="F170">
            <v>0.26733569460842188</v>
          </cell>
          <cell r="G170">
            <v>0.21471861471861473</v>
          </cell>
          <cell r="H170">
            <v>1.3774104683195593E-2</v>
          </cell>
          <cell r="I170">
            <v>0.71499999999999997</v>
          </cell>
          <cell r="J170">
            <v>0</v>
          </cell>
          <cell r="K170">
            <v>0.28499999999999998</v>
          </cell>
          <cell r="L170">
            <v>1</v>
          </cell>
          <cell r="M170">
            <v>1</v>
          </cell>
          <cell r="N170">
            <v>1</v>
          </cell>
        </row>
        <row r="171">
          <cell r="B171" t="str">
            <v>Switzerland</v>
          </cell>
          <cell r="C171">
            <v>0.21314443132624949</v>
          </cell>
          <cell r="D171">
            <v>1.4551357733175917E-2</v>
          </cell>
          <cell r="E171">
            <v>0.27647579693034241</v>
          </cell>
          <cell r="F171">
            <v>0.26733569460842188</v>
          </cell>
          <cell r="G171">
            <v>0.21471861471861473</v>
          </cell>
          <cell r="H171">
            <v>1.3774104683195593E-2</v>
          </cell>
          <cell r="I171">
            <v>0.71499999999999997</v>
          </cell>
          <cell r="J171">
            <v>0</v>
          </cell>
          <cell r="K171">
            <v>0.28499999999999998</v>
          </cell>
          <cell r="L171">
            <v>1</v>
          </cell>
          <cell r="M171">
            <v>1</v>
          </cell>
          <cell r="N171">
            <v>1</v>
          </cell>
        </row>
        <row r="172">
          <cell r="B172" t="str">
            <v>Syrian Arab Republic</v>
          </cell>
          <cell r="C172">
            <v>0.57780901069727497</v>
          </cell>
          <cell r="D172">
            <v>0.19301944249238701</v>
          </cell>
          <cell r="E172">
            <v>0</v>
          </cell>
          <cell r="F172">
            <v>3.0295931912235497E-2</v>
          </cell>
          <cell r="G172">
            <v>0.19887561489810263</v>
          </cell>
          <cell r="I172">
            <v>0.85</v>
          </cell>
          <cell r="J172">
            <v>0</v>
          </cell>
          <cell r="K172">
            <v>0.15</v>
          </cell>
          <cell r="L172">
            <v>1</v>
          </cell>
          <cell r="M172">
            <v>1</v>
          </cell>
          <cell r="N172">
            <v>1</v>
          </cell>
        </row>
        <row r="173">
          <cell r="B173" t="str">
            <v>Tajikistan</v>
          </cell>
          <cell r="C173">
            <v>0.16736526946107785</v>
          </cell>
          <cell r="D173">
            <v>8.9820359281437123E-3</v>
          </cell>
          <cell r="E173">
            <v>0.53742514970059874</v>
          </cell>
          <cell r="F173">
            <v>0.21137724550898204</v>
          </cell>
          <cell r="G173">
            <v>7.4850299401197598E-2</v>
          </cell>
          <cell r="H173">
            <v>0</v>
          </cell>
          <cell r="I173">
            <v>0.85</v>
          </cell>
          <cell r="J173">
            <v>0</v>
          </cell>
          <cell r="K173">
            <v>0.15</v>
          </cell>
          <cell r="L173">
            <v>1</v>
          </cell>
          <cell r="M173">
            <v>1</v>
          </cell>
          <cell r="N173">
            <v>1</v>
          </cell>
        </row>
        <row r="174">
          <cell r="B174" t="str">
            <v>Thailand</v>
          </cell>
          <cell r="C174">
            <v>0.5712623940619288</v>
          </cell>
          <cell r="D174">
            <v>5.3730681881127791E-2</v>
          </cell>
          <cell r="E174">
            <v>0</v>
          </cell>
          <cell r="F174">
            <v>4.2098266216141364E-2</v>
          </cell>
          <cell r="G174">
            <v>0.33290865784080209</v>
          </cell>
          <cell r="I174">
            <v>0.85</v>
          </cell>
          <cell r="J174">
            <v>0</v>
          </cell>
          <cell r="K174">
            <v>0.15</v>
          </cell>
          <cell r="L174">
            <v>1</v>
          </cell>
          <cell r="M174">
            <v>1</v>
          </cell>
          <cell r="N174">
            <v>1</v>
          </cell>
        </row>
        <row r="175">
          <cell r="B175" t="str">
            <v>Togo</v>
          </cell>
          <cell r="C175">
            <v>0.90828078586690297</v>
          </cell>
          <cell r="D175">
            <v>9.1719214133097096E-2</v>
          </cell>
          <cell r="E175">
            <v>0</v>
          </cell>
          <cell r="F175">
            <v>0</v>
          </cell>
          <cell r="G175">
            <v>0</v>
          </cell>
          <cell r="I175">
            <v>0.85</v>
          </cell>
          <cell r="J175">
            <v>0</v>
          </cell>
          <cell r="K175">
            <v>0.15</v>
          </cell>
          <cell r="L175">
            <v>1</v>
          </cell>
          <cell r="M175">
            <v>1</v>
          </cell>
          <cell r="N175">
            <v>1</v>
          </cell>
        </row>
        <row r="176">
          <cell r="B176" t="str">
            <v>Tonga</v>
          </cell>
          <cell r="C176">
            <v>0.79602314264422125</v>
          </cell>
          <cell r="D176">
            <v>4.0114858521995006E-2</v>
          </cell>
          <cell r="E176">
            <v>2.1113083432628952E-3</v>
          </cell>
          <cell r="F176">
            <v>1.754277212777881E-2</v>
          </cell>
          <cell r="G176">
            <v>0.14420791836274219</v>
          </cell>
          <cell r="H176">
            <v>0</v>
          </cell>
          <cell r="I176">
            <v>0.85</v>
          </cell>
          <cell r="J176">
            <v>0</v>
          </cell>
          <cell r="K176">
            <v>0.15</v>
          </cell>
          <cell r="L176">
            <v>1</v>
          </cell>
          <cell r="M176">
            <v>1</v>
          </cell>
          <cell r="N176">
            <v>1</v>
          </cell>
        </row>
        <row r="177">
          <cell r="B177" t="str">
            <v>Trinidad and Tobago</v>
          </cell>
          <cell r="C177">
            <v>0.61290322580645162</v>
          </cell>
          <cell r="D177">
            <v>0.38709677419354838</v>
          </cell>
          <cell r="E177">
            <v>0</v>
          </cell>
          <cell r="F177">
            <v>0</v>
          </cell>
          <cell r="G177">
            <v>0</v>
          </cell>
          <cell r="I177">
            <v>0.85</v>
          </cell>
          <cell r="J177">
            <v>0</v>
          </cell>
          <cell r="K177">
            <v>0.15</v>
          </cell>
          <cell r="L177">
            <v>1</v>
          </cell>
          <cell r="M177">
            <v>1</v>
          </cell>
          <cell r="N177">
            <v>1</v>
          </cell>
        </row>
        <row r="178">
          <cell r="B178" t="str">
            <v>Tunisia</v>
          </cell>
          <cell r="C178">
            <v>0.2020316027088036</v>
          </cell>
          <cell r="D178">
            <v>0.20316027088036118</v>
          </cell>
          <cell r="E178">
            <v>0</v>
          </cell>
          <cell r="F178">
            <v>7.2234762979683967E-2</v>
          </cell>
          <cell r="G178">
            <v>0.52257336343115124</v>
          </cell>
          <cell r="I178">
            <v>0.85</v>
          </cell>
          <cell r="J178">
            <v>0</v>
          </cell>
          <cell r="K178">
            <v>0.15</v>
          </cell>
          <cell r="L178">
            <v>1</v>
          </cell>
          <cell r="M178">
            <v>1</v>
          </cell>
          <cell r="N178">
            <v>1</v>
          </cell>
        </row>
        <row r="179">
          <cell r="B179" t="str">
            <v>Turkey</v>
          </cell>
          <cell r="C179">
            <v>0.37591815320041971</v>
          </cell>
          <cell r="D179">
            <v>7.3452256033578172E-3</v>
          </cell>
          <cell r="E179">
            <v>0</v>
          </cell>
          <cell r="F179">
            <v>3.4102833158447012E-3</v>
          </cell>
          <cell r="G179">
            <v>0.61332633788037771</v>
          </cell>
          <cell r="I179">
            <v>0.85</v>
          </cell>
          <cell r="J179">
            <v>0</v>
          </cell>
          <cell r="K179">
            <v>0.15</v>
          </cell>
          <cell r="L179">
            <v>1</v>
          </cell>
          <cell r="M179">
            <v>1</v>
          </cell>
          <cell r="N179">
            <v>1</v>
          </cell>
        </row>
        <row r="180">
          <cell r="B180" t="str">
            <v>Turkmenistan</v>
          </cell>
          <cell r="C180">
            <v>0.16736526946107785</v>
          </cell>
          <cell r="D180">
            <v>8.9820359281437123E-3</v>
          </cell>
          <cell r="E180">
            <v>0.53742514970059874</v>
          </cell>
          <cell r="F180">
            <v>0.21137724550898204</v>
          </cell>
          <cell r="G180">
            <v>7.4850299401197598E-2</v>
          </cell>
          <cell r="H180">
            <v>0</v>
          </cell>
          <cell r="I180">
            <v>0.85</v>
          </cell>
          <cell r="J180">
            <v>0</v>
          </cell>
          <cell r="K180">
            <v>0.15</v>
          </cell>
          <cell r="L180">
            <v>1</v>
          </cell>
          <cell r="M180">
            <v>1</v>
          </cell>
          <cell r="N180">
            <v>1</v>
          </cell>
        </row>
        <row r="181">
          <cell r="B181" t="str">
            <v>Tuvalu</v>
          </cell>
          <cell r="C181">
            <v>0.79602314264422125</v>
          </cell>
          <cell r="D181">
            <v>4.0114858521995006E-2</v>
          </cell>
          <cell r="E181">
            <v>2.1113083432628952E-3</v>
          </cell>
          <cell r="F181">
            <v>1.754277212777881E-2</v>
          </cell>
          <cell r="G181">
            <v>0.14420791836274219</v>
          </cell>
          <cell r="H181">
            <v>0</v>
          </cell>
          <cell r="I181">
            <v>0.85</v>
          </cell>
          <cell r="J181">
            <v>0</v>
          </cell>
          <cell r="K181">
            <v>0.15</v>
          </cell>
          <cell r="L181">
            <v>1</v>
          </cell>
          <cell r="M181">
            <v>1</v>
          </cell>
          <cell r="N181">
            <v>1</v>
          </cell>
        </row>
        <row r="182">
          <cell r="B182" t="str">
            <v>Uganda</v>
          </cell>
          <cell r="C182">
            <v>1</v>
          </cell>
          <cell r="D182">
            <v>0</v>
          </cell>
          <cell r="E182">
            <v>0</v>
          </cell>
          <cell r="F182">
            <v>0</v>
          </cell>
          <cell r="G182">
            <v>0</v>
          </cell>
          <cell r="I182">
            <v>0.85</v>
          </cell>
          <cell r="J182">
            <v>0</v>
          </cell>
          <cell r="K182">
            <v>0.15</v>
          </cell>
          <cell r="L182">
            <v>1</v>
          </cell>
          <cell r="M182">
            <v>1</v>
          </cell>
          <cell r="N182">
            <v>1</v>
          </cell>
        </row>
        <row r="183">
          <cell r="B183" t="str">
            <v>Ukraine</v>
          </cell>
          <cell r="C183">
            <v>0.16736526946107785</v>
          </cell>
          <cell r="D183">
            <v>8.9820359281437123E-3</v>
          </cell>
          <cell r="E183">
            <v>0.53742514970059874</v>
          </cell>
          <cell r="F183">
            <v>0.21137724550898204</v>
          </cell>
          <cell r="G183">
            <v>7.4850299401197598E-2</v>
          </cell>
          <cell r="H183">
            <v>0</v>
          </cell>
          <cell r="I183">
            <v>0.85</v>
          </cell>
          <cell r="J183">
            <v>0</v>
          </cell>
          <cell r="K183">
            <v>0.15</v>
          </cell>
          <cell r="L183">
            <v>1</v>
          </cell>
          <cell r="M183">
            <v>1</v>
          </cell>
          <cell r="N183">
            <v>1</v>
          </cell>
        </row>
        <row r="184">
          <cell r="B184" t="str">
            <v>United Arab Emirates</v>
          </cell>
          <cell r="C184">
            <v>0.79602314264422125</v>
          </cell>
          <cell r="D184">
            <v>4.0114858521995006E-2</v>
          </cell>
          <cell r="E184">
            <v>2.1113083432628952E-3</v>
          </cell>
          <cell r="F184">
            <v>1.754277212777881E-2</v>
          </cell>
          <cell r="G184">
            <v>0.14420791836274219</v>
          </cell>
          <cell r="H184">
            <v>0</v>
          </cell>
          <cell r="I184">
            <v>0.85</v>
          </cell>
          <cell r="J184">
            <v>0</v>
          </cell>
          <cell r="K184">
            <v>0.15</v>
          </cell>
          <cell r="L184">
            <v>1</v>
          </cell>
          <cell r="M184">
            <v>1</v>
          </cell>
          <cell r="N184">
            <v>1</v>
          </cell>
        </row>
        <row r="185">
          <cell r="B185" t="str">
            <v>United Kingdom</v>
          </cell>
          <cell r="C185">
            <v>0.21314443132624949</v>
          </cell>
          <cell r="D185">
            <v>1.4551357733175917E-2</v>
          </cell>
          <cell r="E185">
            <v>0.27647579693034241</v>
          </cell>
          <cell r="F185">
            <v>0.26733569460842188</v>
          </cell>
          <cell r="G185">
            <v>0.21471861471861473</v>
          </cell>
          <cell r="H185">
            <v>1.3774104683195593E-2</v>
          </cell>
          <cell r="I185">
            <v>0.71499999999999997</v>
          </cell>
          <cell r="J185">
            <v>0</v>
          </cell>
          <cell r="K185">
            <v>0.28499999999999998</v>
          </cell>
          <cell r="L185">
            <v>1</v>
          </cell>
          <cell r="M185">
            <v>1</v>
          </cell>
          <cell r="N185">
            <v>1</v>
          </cell>
        </row>
        <row r="186">
          <cell r="B186" t="str">
            <v>United Republic of Tanzania</v>
          </cell>
          <cell r="C186">
            <v>0.79602314264422125</v>
          </cell>
          <cell r="D186">
            <v>4.0114858521995006E-2</v>
          </cell>
          <cell r="E186">
            <v>2.1113083432628952E-3</v>
          </cell>
          <cell r="F186">
            <v>1.754277212777881E-2</v>
          </cell>
          <cell r="G186">
            <v>0.14420791836274219</v>
          </cell>
          <cell r="H186">
            <v>0</v>
          </cell>
          <cell r="I186">
            <v>0.85</v>
          </cell>
          <cell r="J186">
            <v>0</v>
          </cell>
          <cell r="K186">
            <v>0.15</v>
          </cell>
          <cell r="L186">
            <v>1</v>
          </cell>
          <cell r="M186">
            <v>1</v>
          </cell>
          <cell r="N186">
            <v>1</v>
          </cell>
        </row>
        <row r="187">
          <cell r="B187" t="str">
            <v>United States</v>
          </cell>
          <cell r="C187">
            <v>0.34302657001007136</v>
          </cell>
          <cell r="D187">
            <v>6.0911102100500497E-3</v>
          </cell>
          <cell r="E187">
            <v>0</v>
          </cell>
          <cell r="F187">
            <v>0.22754498457793618</v>
          </cell>
          <cell r="G187">
            <v>0.30794054685696098</v>
          </cell>
          <cell r="H187">
            <v>0.11539678834498143</v>
          </cell>
          <cell r="I187">
            <v>0.8789238826825545</v>
          </cell>
          <cell r="J187">
            <v>0</v>
          </cell>
          <cell r="K187">
            <v>0.12107611731744557</v>
          </cell>
          <cell r="L187">
            <v>1</v>
          </cell>
          <cell r="M187">
            <v>1</v>
          </cell>
          <cell r="N187">
            <v>1</v>
          </cell>
        </row>
        <row r="188">
          <cell r="B188" t="str">
            <v>Uruguay</v>
          </cell>
          <cell r="C188">
            <v>0.75257731958762886</v>
          </cell>
          <cell r="D188">
            <v>3.0927835051546393E-2</v>
          </cell>
          <cell r="E188">
            <v>0</v>
          </cell>
          <cell r="F188">
            <v>0</v>
          </cell>
          <cell r="G188">
            <v>0.21649484536082475</v>
          </cell>
          <cell r="I188">
            <v>0.87892388268255439</v>
          </cell>
          <cell r="J188">
            <v>0</v>
          </cell>
          <cell r="K188">
            <v>0.12107611731744557</v>
          </cell>
          <cell r="L188">
            <v>1</v>
          </cell>
          <cell r="M188">
            <v>1</v>
          </cell>
          <cell r="N188">
            <v>1</v>
          </cell>
        </row>
        <row r="189">
          <cell r="B189" t="str">
            <v>Uzbekistan</v>
          </cell>
          <cell r="C189">
            <v>0.16736526946107785</v>
          </cell>
          <cell r="D189">
            <v>8.9820359281437123E-3</v>
          </cell>
          <cell r="E189">
            <v>0.53742514970059874</v>
          </cell>
          <cell r="F189">
            <v>0.21137724550898204</v>
          </cell>
          <cell r="G189">
            <v>7.4850299401197598E-2</v>
          </cell>
          <cell r="H189">
            <v>0</v>
          </cell>
          <cell r="I189">
            <v>0.85</v>
          </cell>
          <cell r="J189">
            <v>0</v>
          </cell>
          <cell r="K189">
            <v>0.15</v>
          </cell>
          <cell r="L189">
            <v>1</v>
          </cell>
          <cell r="M189">
            <v>1</v>
          </cell>
          <cell r="N189">
            <v>1</v>
          </cell>
        </row>
        <row r="190">
          <cell r="B190" t="str">
            <v>Vanuatu</v>
          </cell>
          <cell r="C190">
            <v>0.79602314264422125</v>
          </cell>
          <cell r="D190">
            <v>4.0114858521995006E-2</v>
          </cell>
          <cell r="E190">
            <v>2.1113083432628952E-3</v>
          </cell>
          <cell r="F190">
            <v>1.754277212777881E-2</v>
          </cell>
          <cell r="G190">
            <v>0.14420791836274219</v>
          </cell>
          <cell r="H190">
            <v>0</v>
          </cell>
          <cell r="I190">
            <v>0.85</v>
          </cell>
          <cell r="J190">
            <v>0</v>
          </cell>
          <cell r="K190">
            <v>0.15</v>
          </cell>
          <cell r="L190">
            <v>1</v>
          </cell>
          <cell r="M190">
            <v>1</v>
          </cell>
          <cell r="N190">
            <v>1</v>
          </cell>
        </row>
        <row r="191">
          <cell r="B191" t="str">
            <v>Venezuela</v>
          </cell>
          <cell r="C191">
            <v>0.87634102147024617</v>
          </cell>
          <cell r="D191">
            <v>1.1492814673729188E-2</v>
          </cell>
          <cell r="E191">
            <v>0</v>
          </cell>
          <cell r="F191">
            <v>0</v>
          </cell>
          <cell r="G191">
            <v>0.11216616385602469</v>
          </cell>
          <cell r="I191">
            <v>0.85</v>
          </cell>
          <cell r="J191">
            <v>0</v>
          </cell>
          <cell r="K191">
            <v>0.15</v>
          </cell>
          <cell r="L191">
            <v>1</v>
          </cell>
          <cell r="M191">
            <v>1</v>
          </cell>
          <cell r="N191">
            <v>1</v>
          </cell>
        </row>
        <row r="192">
          <cell r="B192" t="str">
            <v>Viet Nam</v>
          </cell>
          <cell r="C192">
            <v>0.67987567987567998</v>
          </cell>
          <cell r="D192">
            <v>0.31080031080031084</v>
          </cell>
          <cell r="E192">
            <v>0</v>
          </cell>
          <cell r="F192">
            <v>1.5540015540015542E-3</v>
          </cell>
          <cell r="G192">
            <v>7.7700077700077709E-3</v>
          </cell>
          <cell r="I192">
            <v>0.85</v>
          </cell>
          <cell r="J192">
            <v>0</v>
          </cell>
          <cell r="K192">
            <v>0.15</v>
          </cell>
          <cell r="L192">
            <v>1</v>
          </cell>
          <cell r="M192">
            <v>1</v>
          </cell>
          <cell r="N192">
            <v>1</v>
          </cell>
        </row>
        <row r="193">
          <cell r="B193" t="str">
            <v>Yemen</v>
          </cell>
          <cell r="C193">
            <v>0.98674673845516669</v>
          </cell>
          <cell r="D193">
            <v>0</v>
          </cell>
          <cell r="E193">
            <v>0</v>
          </cell>
          <cell r="F193">
            <v>1.3253261544833297E-2</v>
          </cell>
          <cell r="G193">
            <v>0</v>
          </cell>
          <cell r="I193">
            <v>0.85</v>
          </cell>
          <cell r="J193">
            <v>0</v>
          </cell>
          <cell r="K193">
            <v>0.15</v>
          </cell>
          <cell r="L193">
            <v>1</v>
          </cell>
          <cell r="M193">
            <v>1</v>
          </cell>
          <cell r="N193">
            <v>1</v>
          </cell>
        </row>
        <row r="194">
          <cell r="B194" t="str">
            <v>Zambia</v>
          </cell>
          <cell r="C194">
            <v>0.9717314487632509</v>
          </cell>
          <cell r="D194">
            <v>0</v>
          </cell>
          <cell r="E194">
            <v>0</v>
          </cell>
          <cell r="F194">
            <v>0</v>
          </cell>
          <cell r="G194">
            <v>2.826855123674912E-2</v>
          </cell>
          <cell r="I194">
            <v>0.85</v>
          </cell>
          <cell r="J194">
            <v>0</v>
          </cell>
          <cell r="K194">
            <v>0.15</v>
          </cell>
          <cell r="L194">
            <v>1</v>
          </cell>
          <cell r="M194">
            <v>1</v>
          </cell>
          <cell r="N194">
            <v>1</v>
          </cell>
        </row>
        <row r="195">
          <cell r="B195" t="str">
            <v>Zimbabwe</v>
          </cell>
          <cell r="C195">
            <v>0.98395362388131058</v>
          </cell>
          <cell r="D195">
            <v>0</v>
          </cell>
          <cell r="E195">
            <v>0</v>
          </cell>
          <cell r="F195">
            <v>1.6046376118689396E-2</v>
          </cell>
          <cell r="G195">
            <v>0</v>
          </cell>
          <cell r="I195">
            <v>0.85</v>
          </cell>
          <cell r="J195">
            <v>0</v>
          </cell>
          <cell r="K195">
            <v>0.15</v>
          </cell>
          <cell r="L195">
            <v>1</v>
          </cell>
          <cell r="M195">
            <v>1</v>
          </cell>
          <cell r="N195">
            <v>1</v>
          </cell>
        </row>
      </sheetData>
      <sheetData sheetId="54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tro"/>
      <sheetName val="EEPenalty"/>
      <sheetName val="New Chemical Demand"/>
      <sheetName val="Disp. Emissions"/>
      <sheetName val="Disp. Recovery"/>
      <sheetName val="Post-Life"/>
      <sheetName val="Leak Emissions"/>
      <sheetName val="Service Emissions"/>
      <sheetName val="Total Consumption"/>
      <sheetName val="Total Consumption (GWP)"/>
      <sheetName val="Total Consumption (ODP)"/>
      <sheetName val="Virgin Manufacture"/>
      <sheetName val="Stocks"/>
      <sheetName val="New Units"/>
      <sheetName val="Stocks (Units)"/>
      <sheetName val="Total Emissions (MT)"/>
      <sheetName val="Total Emissions (Tg CO2 Eq.)"/>
      <sheetName val="Total Emissions (ODP)"/>
      <sheetName val="New Chemical Demand by Chem"/>
      <sheetName val="Disp. Emissions by Chem"/>
      <sheetName val="Disp. Recovery by Chem"/>
      <sheetName val="Post-Life by Chem"/>
      <sheetName val="Leak Emissions by Chem"/>
      <sheetName val="Service Emissions by Chem"/>
      <sheetName val="Total Consumption by Chem"/>
      <sheetName val="Total Consumption by Chem (GWP)"/>
      <sheetName val="Total Consumption by Chem (ODP)"/>
      <sheetName val="Virgin Manufacture by Chem"/>
      <sheetName val="Virgin Manufacture by Chem GWP"/>
      <sheetName val="Virgin Manufacture by Chem ODP"/>
      <sheetName val="Stocks by Chem"/>
      <sheetName val="Total By Chem (MT)"/>
      <sheetName val="Total By Chem (Tg CO2 Eq.)"/>
      <sheetName val="Total By Chem (ODP)"/>
      <sheetName val="Sector Subtotals"/>
      <sheetName val="RefAC Subsector Subtotals"/>
      <sheetName val="RefAC Subsector Subtotals_v2"/>
      <sheetName val="All Column Viewer"/>
      <sheetName val="navtemp"/>
      <sheetName val="New CRF Output"/>
      <sheetName val="By Year"/>
      <sheetName val="By Year2"/>
      <sheetName val="Lists"/>
      <sheetName val="Alt_EUList"/>
      <sheetName val="SheetList"/>
      <sheetName val="SectorList"/>
      <sheetName val="ChemList"/>
      <sheetName val="GWPs"/>
      <sheetName val="Blends"/>
      <sheetName val="RefAC"/>
      <sheetName val="Aerosols"/>
      <sheetName val="Solvents"/>
      <sheetName val="FireExt"/>
      <sheetName val="Sterilization"/>
      <sheetName val="Foams"/>
      <sheetName val="MAC Comparison Output"/>
      <sheetName val="Comparison Sheet"/>
      <sheetName val="aRefAC"/>
      <sheetName val="aAerosols"/>
      <sheetName val="aSolvents"/>
      <sheetName val="aFireExt"/>
      <sheetName val="aSterilization"/>
      <sheetName val="aFoams"/>
      <sheetName val="Assumptions"/>
      <sheetName val="Rates"/>
      <sheetName val="TransitionTable"/>
      <sheetName val="Temp"/>
      <sheetName val="OutputTemp"/>
      <sheetName val="CRates"/>
      <sheetName val="CReference"/>
      <sheetName val="CRate Notes"/>
      <sheetName val="Log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>
        <row r="86">
          <cell r="B86" t="str">
            <v>CFC-12 Cold Storage - High LR</v>
          </cell>
        </row>
        <row r="87">
          <cell r="B87" t="str">
            <v>HCFC-22 Cold Storage - High LR</v>
          </cell>
        </row>
        <row r="88">
          <cell r="B88" t="str">
            <v>R-502 Cold Storage - High LR</v>
          </cell>
        </row>
        <row r="92">
          <cell r="B92" t="str">
            <v>Screw Chillers - High LR</v>
          </cell>
        </row>
        <row r="93">
          <cell r="B93" t="str">
            <v>Scroll Chillers - High LR</v>
          </cell>
        </row>
        <row r="94">
          <cell r="B94" t="str">
            <v>CFC-11 Centrifugal Chillers - High LR</v>
          </cell>
        </row>
        <row r="95">
          <cell r="B95" t="str">
            <v>CFC-12 Centrifugal Chillers - High LR</v>
          </cell>
        </row>
        <row r="96">
          <cell r="B96" t="str">
            <v>R-500 Chillers - High LR</v>
          </cell>
        </row>
        <row r="97">
          <cell r="B97" t="str">
            <v>CFC-114 Chillers - High LR</v>
          </cell>
        </row>
        <row r="98">
          <cell r="B98" t="str">
            <v>Reciprocating Chillers - High LR</v>
          </cell>
        </row>
        <row r="109">
          <cell r="B109" t="str">
            <v>CFC-12 Refrigerated Appliances - Disposal</v>
          </cell>
        </row>
        <row r="119">
          <cell r="B119" t="str">
            <v>CFC-12 Cold Storage - Disposal</v>
          </cell>
        </row>
        <row r="120">
          <cell r="B120" t="str">
            <v>HCFC-22 Cold Storage - Disposal</v>
          </cell>
        </row>
        <row r="121">
          <cell r="B121" t="str">
            <v>R-502 Cold Storage - Disposal</v>
          </cell>
        </row>
        <row r="125">
          <cell r="B125" t="str">
            <v>Screw Chillers - Disposal</v>
          </cell>
        </row>
        <row r="126">
          <cell r="B126" t="str">
            <v>Scroll Chillers - Disposal</v>
          </cell>
        </row>
        <row r="127">
          <cell r="B127" t="str">
            <v>CFC-11 Centrifugal Chillers - Disposal</v>
          </cell>
        </row>
        <row r="128">
          <cell r="B128" t="str">
            <v>CFC-12 Centrifugal Chillers - Disposal</v>
          </cell>
        </row>
        <row r="129">
          <cell r="B129" t="str">
            <v>R-500 Chillers - Disposal</v>
          </cell>
        </row>
        <row r="130">
          <cell r="B130" t="str">
            <v>CFC-114 Chillers - Disposal</v>
          </cell>
        </row>
        <row r="131">
          <cell r="B131" t="str">
            <v>Reciprocating Chillers - Disposal</v>
          </cell>
        </row>
      </sheetData>
      <sheetData sheetId="44">
        <row r="3">
          <cell r="B3" t="str">
            <v>Commercial Refrigeration Foam</v>
          </cell>
        </row>
      </sheetData>
      <sheetData sheetId="45">
        <row r="4">
          <cell r="B4" t="str">
            <v>RefAC</v>
          </cell>
        </row>
      </sheetData>
      <sheetData sheetId="46">
        <row r="8">
          <cell r="A8">
            <v>11</v>
          </cell>
        </row>
      </sheetData>
      <sheetData sheetId="47">
        <row r="3">
          <cell r="G3">
            <v>1</v>
          </cell>
        </row>
      </sheetData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tro"/>
      <sheetName val="EEPenalty"/>
      <sheetName val="New Chemical Demand"/>
      <sheetName val="Disp. Emissions"/>
      <sheetName val="Disp. Recovery"/>
      <sheetName val="Post-Life"/>
      <sheetName val="Leak Emissions"/>
      <sheetName val="Service Emissions"/>
      <sheetName val="Total Consumption"/>
      <sheetName val="Total Consumption (GWP)"/>
      <sheetName val="Total Consumption (ODP)"/>
      <sheetName val="Virgin Manufacture"/>
      <sheetName val="Stocks"/>
      <sheetName val="New Units"/>
      <sheetName val="Stocks (Units)"/>
      <sheetName val="Total Emissions (MT)"/>
      <sheetName val="Total Emissions (Tg CO2 Eq.)"/>
      <sheetName val="Total Emissions (ODP)"/>
      <sheetName val="New Chemical Demand by Chem"/>
      <sheetName val="Disp. Emissions by Chem"/>
      <sheetName val="Disp. Recovery by Chem"/>
      <sheetName val="Post-Life by Chem"/>
      <sheetName val="Leak Emissions by Chem"/>
      <sheetName val="Service Emissions by Chem"/>
      <sheetName val="Total Consumption by Chem"/>
      <sheetName val="Total Consumption by Chem (GWP)"/>
      <sheetName val="Total Consumption by Chem (ODP)"/>
      <sheetName val="Virgin Manufacture by Chem"/>
      <sheetName val="Virgin Manufacture by Chem GWP"/>
      <sheetName val="Virgin Manufacture by Chem ODP"/>
      <sheetName val="Stocks by Chem"/>
      <sheetName val="Total By Chem (MT)"/>
      <sheetName val="Total By Chem (Tg CO2 Eq.)"/>
      <sheetName val="Total By Chem (ODP)"/>
      <sheetName val="Sector Subtotals"/>
      <sheetName val="RefAC Subsector Subtotals"/>
      <sheetName val="RefAC Subsector Subtotals_v2"/>
      <sheetName val="All Column Viewer"/>
      <sheetName val="navtemp"/>
      <sheetName val="New CRF Output"/>
      <sheetName val="By Year"/>
      <sheetName val="By Year2"/>
      <sheetName val="Lists"/>
      <sheetName val="Alt_EUList"/>
      <sheetName val="SheetList"/>
      <sheetName val="SectorList"/>
      <sheetName val="ChemList"/>
      <sheetName val="GWPs"/>
      <sheetName val="Blends"/>
      <sheetName val="RefAC"/>
      <sheetName val="Aerosols"/>
      <sheetName val="Solvents"/>
      <sheetName val="FireExt"/>
      <sheetName val="Sterilization"/>
      <sheetName val="Foams"/>
      <sheetName val="MAC Comparison Output"/>
      <sheetName val="Comparison Sheet"/>
      <sheetName val="aRefAC"/>
      <sheetName val="aAerosols"/>
      <sheetName val="aSolvents"/>
      <sheetName val="aFireExt"/>
      <sheetName val="aSterilization"/>
      <sheetName val="aFoams"/>
      <sheetName val="Assumptions"/>
      <sheetName val="Rates"/>
      <sheetName val="TransitionTable"/>
      <sheetName val="Temp"/>
      <sheetName val="OutputTemp"/>
      <sheetName val="CRates"/>
      <sheetName val="CReference"/>
      <sheetName val="CRate Notes"/>
      <sheetName val="Log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>
        <row r="3">
          <cell r="B3" t="str">
            <v>HCFC-22 Small Condensing Units (Medium Retail Food)</v>
          </cell>
        </row>
        <row r="4">
          <cell r="B4">
            <v>507</v>
          </cell>
        </row>
        <row r="13">
          <cell r="A13">
            <v>65</v>
          </cell>
        </row>
      </sheetData>
      <sheetData sheetId="45">
        <row r="4">
          <cell r="B4" t="str">
            <v>RefAC</v>
          </cell>
        </row>
      </sheetData>
      <sheetData sheetId="46">
        <row r="8">
          <cell r="A8">
            <v>11</v>
          </cell>
        </row>
      </sheetData>
      <sheetData sheetId="47">
        <row r="3">
          <cell r="G3">
            <v>1</v>
          </cell>
        </row>
      </sheetData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tro"/>
      <sheetName val="EEPenalty"/>
      <sheetName val="New Chemical Demand"/>
      <sheetName val="Disp. Emissions"/>
      <sheetName val="Disp. Recovery"/>
      <sheetName val="Post-Life"/>
      <sheetName val="Leak Emissions"/>
      <sheetName val="Service Emissions"/>
      <sheetName val="Total Consumption"/>
      <sheetName val="Total Consumption (GWP)"/>
      <sheetName val="Total Consumption (ODP)"/>
      <sheetName val="Virgin Manufacture"/>
      <sheetName val="Stocks"/>
      <sheetName val="New Units"/>
      <sheetName val="Stocks (Units)"/>
      <sheetName val="Total Emissions (MT)"/>
      <sheetName val="Total Emissions (Tg CO2 Eq.)"/>
      <sheetName val="Total Emissions (ODP)"/>
      <sheetName val="New Chemical Demand by Chem"/>
      <sheetName val="Disp. Emissions by Chem"/>
      <sheetName val="Disp. Recovery by Chem"/>
      <sheetName val="Post-Life by Chem"/>
      <sheetName val="Leak Emissions by Chem"/>
      <sheetName val="Service Emissions by Chem"/>
      <sheetName val="Total Consumption by Chem"/>
      <sheetName val="Total Consumption by Chem (GWP)"/>
      <sheetName val="Total Consumption by Chem (ODP)"/>
      <sheetName val="Virgin Manufacture by Chem"/>
      <sheetName val="Stocks by Chem"/>
      <sheetName val="Total By Chem (MT)"/>
      <sheetName val="Total By Chem (Tg CO2 Eq.)"/>
      <sheetName val="Total By Chem (ODP)"/>
      <sheetName val="Sector Subtotals"/>
      <sheetName val="RefAC Subsector Subtotals"/>
      <sheetName val="RefAC Subsector Subtotals_v2"/>
      <sheetName val="All Column Viewer"/>
      <sheetName val="navtemp"/>
      <sheetName val="New CRF Output"/>
      <sheetName val="By Year"/>
      <sheetName val="By Year2"/>
      <sheetName val="Lists"/>
      <sheetName val="Alt_EUList"/>
      <sheetName val="SheetList"/>
      <sheetName val="SectorList"/>
      <sheetName val="ChemList"/>
      <sheetName val="GWPs"/>
      <sheetName val="Blends"/>
      <sheetName val="RefAC"/>
      <sheetName val="Aerosols"/>
      <sheetName val="Solvents"/>
      <sheetName val="FireExt"/>
      <sheetName val="Sterilization"/>
      <sheetName val="Foams"/>
      <sheetName val="MAC Comparison Output"/>
      <sheetName val="Comparison Sheet"/>
      <sheetName val="aRefAC"/>
      <sheetName val="aAerosols"/>
      <sheetName val="aSolvents"/>
      <sheetName val="aFireExt"/>
      <sheetName val="aSterilization"/>
      <sheetName val="aFoams"/>
      <sheetName val="Assumptions"/>
      <sheetName val="Rates"/>
      <sheetName val="TransitionTable"/>
      <sheetName val="Temp"/>
      <sheetName val="OutputTemp"/>
      <sheetName val="CRates"/>
      <sheetName val="CReference"/>
      <sheetName val="CRate Notes"/>
      <sheetName val="Lo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>
        <row r="8">
          <cell r="A8">
            <v>11</v>
          </cell>
          <cell r="B8" t="str">
            <v>CFC-11</v>
          </cell>
          <cell r="C8" t="str">
            <v>CFCs Replacement</v>
          </cell>
          <cell r="D8">
            <v>0</v>
          </cell>
          <cell r="E8">
            <v>1</v>
          </cell>
          <cell r="F8">
            <v>2</v>
          </cell>
          <cell r="G8">
            <v>2</v>
          </cell>
        </row>
        <row r="9">
          <cell r="A9">
            <v>12</v>
          </cell>
          <cell r="B9" t="str">
            <v>CFC-12</v>
          </cell>
          <cell r="C9" t="str">
            <v>CFCs Replacement</v>
          </cell>
          <cell r="D9">
            <v>0</v>
          </cell>
          <cell r="E9">
            <v>1</v>
          </cell>
          <cell r="F9">
            <v>3</v>
          </cell>
          <cell r="G9">
            <v>3</v>
          </cell>
        </row>
        <row r="10">
          <cell r="A10">
            <v>113</v>
          </cell>
          <cell r="B10" t="str">
            <v>CFC-113</v>
          </cell>
          <cell r="C10" t="str">
            <v>CFCs Replacement</v>
          </cell>
          <cell r="D10">
            <v>0</v>
          </cell>
          <cell r="E10">
            <v>0.8</v>
          </cell>
          <cell r="F10">
            <v>7</v>
          </cell>
          <cell r="G10">
            <v>7</v>
          </cell>
        </row>
        <row r="11">
          <cell r="A11">
            <v>114</v>
          </cell>
          <cell r="B11" t="str">
            <v>CFC-114</v>
          </cell>
          <cell r="C11" t="str">
            <v>CFCs Replacement</v>
          </cell>
          <cell r="D11">
            <v>0</v>
          </cell>
          <cell r="E11">
            <v>1</v>
          </cell>
          <cell r="F11">
            <v>8</v>
          </cell>
          <cell r="G11">
            <v>8</v>
          </cell>
        </row>
        <row r="12">
          <cell r="A12">
            <v>115</v>
          </cell>
          <cell r="B12" t="str">
            <v>CFC-115</v>
          </cell>
          <cell r="C12" t="str">
            <v>CFCs Replacement</v>
          </cell>
          <cell r="D12">
            <v>0</v>
          </cell>
          <cell r="E12">
            <v>0.6</v>
          </cell>
          <cell r="F12">
            <v>9</v>
          </cell>
          <cell r="G12">
            <v>9</v>
          </cell>
        </row>
        <row r="13">
          <cell r="A13">
            <v>22</v>
          </cell>
          <cell r="B13" t="str">
            <v>HCFC-22</v>
          </cell>
          <cell r="C13" t="str">
            <v>HCFCs Replacement</v>
          </cell>
          <cell r="D13">
            <v>0</v>
          </cell>
          <cell r="E13">
            <v>5.5E-2</v>
          </cell>
          <cell r="F13">
            <v>4</v>
          </cell>
          <cell r="G13">
            <v>4</v>
          </cell>
        </row>
        <row r="14">
          <cell r="A14">
            <v>123</v>
          </cell>
          <cell r="B14" t="str">
            <v>HCFC-123</v>
          </cell>
          <cell r="C14" t="str">
            <v>HCFCs Replacement</v>
          </cell>
          <cell r="D14">
            <v>0</v>
          </cell>
          <cell r="E14">
            <v>0.02</v>
          </cell>
          <cell r="F14">
            <v>10</v>
          </cell>
          <cell r="G14">
            <v>10</v>
          </cell>
        </row>
        <row r="15">
          <cell r="A15">
            <v>124</v>
          </cell>
          <cell r="B15" t="str">
            <v>HCFC-124</v>
          </cell>
          <cell r="C15" t="str">
            <v>HCFCs Replacement</v>
          </cell>
          <cell r="D15">
            <v>0</v>
          </cell>
          <cell r="E15">
            <v>2.1999999999999999E-2</v>
          </cell>
          <cell r="F15">
            <v>11</v>
          </cell>
          <cell r="G15">
            <v>11</v>
          </cell>
        </row>
        <row r="16">
          <cell r="A16">
            <v>141</v>
          </cell>
          <cell r="B16" t="str">
            <v>HCFC-141b</v>
          </cell>
          <cell r="C16" t="str">
            <v>HCFCs Replacement</v>
          </cell>
          <cell r="D16">
            <v>0</v>
          </cell>
          <cell r="E16">
            <v>0.11</v>
          </cell>
          <cell r="F16">
            <v>14</v>
          </cell>
          <cell r="G16">
            <v>14</v>
          </cell>
        </row>
        <row r="17">
          <cell r="A17">
            <v>142</v>
          </cell>
          <cell r="B17" t="str">
            <v>HCFC-142b</v>
          </cell>
          <cell r="C17" t="str">
            <v>HCFCs Replacement</v>
          </cell>
          <cell r="D17">
            <v>0</v>
          </cell>
          <cell r="E17">
            <v>6.5000000000000002E-2</v>
          </cell>
          <cell r="F17">
            <v>15</v>
          </cell>
          <cell r="G17">
            <v>15</v>
          </cell>
        </row>
        <row r="18">
          <cell r="A18">
            <v>225</v>
          </cell>
          <cell r="B18" t="str">
            <v>HCFC-225ca/cb</v>
          </cell>
          <cell r="C18" t="str">
            <v>HCFCs Replacement</v>
          </cell>
          <cell r="D18">
            <v>0</v>
          </cell>
          <cell r="E18">
            <v>2.9000000000000001E-2</v>
          </cell>
          <cell r="F18">
            <v>20</v>
          </cell>
          <cell r="G18">
            <v>20</v>
          </cell>
        </row>
        <row r="19">
          <cell r="A19">
            <v>23</v>
          </cell>
          <cell r="B19" t="str">
            <v>HFC-23</v>
          </cell>
          <cell r="C19" t="str">
            <v>HCFCs Replacement</v>
          </cell>
          <cell r="D19">
            <v>14800</v>
          </cell>
          <cell r="E19">
            <v>0</v>
          </cell>
          <cell r="F19">
            <v>5</v>
          </cell>
          <cell r="G19">
            <v>5</v>
          </cell>
        </row>
        <row r="20">
          <cell r="A20">
            <v>32</v>
          </cell>
          <cell r="B20" t="str">
            <v>HFC-32</v>
          </cell>
          <cell r="C20" t="str">
            <v>HCFCs Replacement</v>
          </cell>
          <cell r="D20">
            <v>675</v>
          </cell>
          <cell r="E20">
            <v>0</v>
          </cell>
          <cell r="F20">
            <v>6</v>
          </cell>
          <cell r="G20">
            <v>6</v>
          </cell>
        </row>
        <row r="21">
          <cell r="A21">
            <v>125</v>
          </cell>
          <cell r="B21" t="str">
            <v>HFC-125</v>
          </cell>
          <cell r="C21" t="str">
            <v>HCFCs Replacement</v>
          </cell>
          <cell r="D21">
            <v>3500</v>
          </cell>
          <cell r="E21">
            <v>0</v>
          </cell>
          <cell r="F21">
            <v>12</v>
          </cell>
          <cell r="G21">
            <v>12</v>
          </cell>
        </row>
        <row r="22">
          <cell r="A22">
            <v>134</v>
          </cell>
          <cell r="B22" t="str">
            <v>HFC-134a</v>
          </cell>
          <cell r="C22" t="str">
            <v>HCFCs Replacement</v>
          </cell>
          <cell r="D22">
            <v>1430</v>
          </cell>
          <cell r="E22">
            <v>0</v>
          </cell>
          <cell r="F22">
            <v>13</v>
          </cell>
          <cell r="G22">
            <v>13</v>
          </cell>
        </row>
        <row r="23">
          <cell r="A23">
            <v>143</v>
          </cell>
          <cell r="B23" t="str">
            <v>HFC-143a</v>
          </cell>
          <cell r="C23" t="str">
            <v>HCFCs Replacement</v>
          </cell>
          <cell r="D23">
            <v>4470</v>
          </cell>
          <cell r="E23">
            <v>0</v>
          </cell>
          <cell r="F23">
            <v>16</v>
          </cell>
          <cell r="G23">
            <v>16</v>
          </cell>
        </row>
        <row r="24">
          <cell r="A24">
            <v>152</v>
          </cell>
          <cell r="B24" t="str">
            <v>HFC-152a</v>
          </cell>
          <cell r="C24" t="str">
            <v>HCFCs Replacement</v>
          </cell>
          <cell r="D24">
            <v>124</v>
          </cell>
          <cell r="E24">
            <v>0</v>
          </cell>
          <cell r="F24">
            <v>17</v>
          </cell>
          <cell r="G24">
            <v>17</v>
          </cell>
        </row>
        <row r="25">
          <cell r="A25">
            <v>227</v>
          </cell>
          <cell r="B25" t="str">
            <v>HFC-227ea</v>
          </cell>
          <cell r="C25" t="str">
            <v>HCFCs Replacement</v>
          </cell>
          <cell r="D25">
            <v>3220</v>
          </cell>
          <cell r="E25">
            <v>0</v>
          </cell>
          <cell r="F25">
            <v>21</v>
          </cell>
          <cell r="G25">
            <v>21</v>
          </cell>
        </row>
        <row r="26">
          <cell r="A26">
            <v>236</v>
          </cell>
          <cell r="B26" t="str">
            <v>HFC-236fa</v>
          </cell>
          <cell r="C26" t="str">
            <v>HCFCs Replacement</v>
          </cell>
          <cell r="D26">
            <v>9810</v>
          </cell>
          <cell r="E26">
            <v>0</v>
          </cell>
          <cell r="F26">
            <v>22</v>
          </cell>
          <cell r="G26">
            <v>22</v>
          </cell>
        </row>
        <row r="27">
          <cell r="A27">
            <v>245</v>
          </cell>
          <cell r="B27" t="str">
            <v>HFC-245fa</v>
          </cell>
          <cell r="C27" t="str">
            <v>HCFCs Replacement</v>
          </cell>
          <cell r="D27">
            <v>1030</v>
          </cell>
          <cell r="E27">
            <v>0</v>
          </cell>
          <cell r="F27">
            <v>23</v>
          </cell>
          <cell r="G27">
            <v>23</v>
          </cell>
        </row>
        <row r="28">
          <cell r="A28">
            <v>365</v>
          </cell>
          <cell r="B28" t="str">
            <v>HFC-365</v>
          </cell>
          <cell r="C28" t="str">
            <v>HCFCs Replacement</v>
          </cell>
          <cell r="D28">
            <v>794</v>
          </cell>
          <cell r="E28">
            <v>0</v>
          </cell>
          <cell r="F28">
            <v>25</v>
          </cell>
          <cell r="G28">
            <v>25</v>
          </cell>
        </row>
        <row r="29">
          <cell r="A29">
            <v>4310</v>
          </cell>
          <cell r="B29" t="str">
            <v>HFC-4310mee</v>
          </cell>
          <cell r="C29" t="str">
            <v>HCFCs Replacement</v>
          </cell>
          <cell r="D29">
            <v>1640</v>
          </cell>
          <cell r="E29">
            <v>0</v>
          </cell>
          <cell r="F29">
            <v>71</v>
          </cell>
          <cell r="G29">
            <v>39</v>
          </cell>
        </row>
        <row r="30">
          <cell r="A30">
            <v>170</v>
          </cell>
          <cell r="B30" t="str">
            <v>CCI4</v>
          </cell>
          <cell r="C30" t="str">
            <v>Carbon Tetrachloride Replacement</v>
          </cell>
          <cell r="D30">
            <v>0</v>
          </cell>
          <cell r="E30">
            <v>1.1000000000000001</v>
          </cell>
          <cell r="F30">
            <v>18</v>
          </cell>
          <cell r="G30">
            <v>18</v>
          </cell>
        </row>
        <row r="31">
          <cell r="A31">
            <v>180</v>
          </cell>
          <cell r="B31" t="str">
            <v>CH3CCI3</v>
          </cell>
          <cell r="C31" t="str">
            <v>Methyl Chloroform Replacement</v>
          </cell>
          <cell r="D31">
            <v>0</v>
          </cell>
          <cell r="E31">
            <v>0.1</v>
          </cell>
          <cell r="F31">
            <v>19</v>
          </cell>
          <cell r="G31">
            <v>19</v>
          </cell>
        </row>
        <row r="32">
          <cell r="A32">
            <v>290</v>
          </cell>
          <cell r="B32" t="str">
            <v>Propane</v>
          </cell>
          <cell r="C32" t="str">
            <v>Methyl Chloroform Replacement</v>
          </cell>
          <cell r="D32">
            <v>0</v>
          </cell>
          <cell r="E32">
            <v>0</v>
          </cell>
          <cell r="F32">
            <v>24</v>
          </cell>
          <cell r="G32">
            <v>24</v>
          </cell>
        </row>
        <row r="33">
          <cell r="A33">
            <v>1211</v>
          </cell>
          <cell r="B33" t="str">
            <v>Halon-1211</v>
          </cell>
          <cell r="C33" t="str">
            <v>Halons Replacement</v>
          </cell>
          <cell r="D33">
            <v>0</v>
          </cell>
          <cell r="E33">
            <v>3</v>
          </cell>
          <cell r="F33">
            <v>59</v>
          </cell>
          <cell r="G33">
            <v>28</v>
          </cell>
        </row>
        <row r="34">
          <cell r="A34">
            <v>1234</v>
          </cell>
          <cell r="B34" t="str">
            <v>HFO-1234</v>
          </cell>
          <cell r="C34" t="str">
            <v>HFO</v>
          </cell>
          <cell r="D34">
            <v>4</v>
          </cell>
          <cell r="E34">
            <v>0</v>
          </cell>
          <cell r="F34">
            <v>60</v>
          </cell>
          <cell r="G34">
            <v>29</v>
          </cell>
        </row>
        <row r="35">
          <cell r="A35">
            <v>1301</v>
          </cell>
          <cell r="B35" t="str">
            <v>Halon-1301</v>
          </cell>
          <cell r="C35" t="str">
            <v>Halons Replacement</v>
          </cell>
          <cell r="D35">
            <v>0</v>
          </cell>
          <cell r="E35">
            <v>10</v>
          </cell>
          <cell r="F35">
            <v>61</v>
          </cell>
          <cell r="G35">
            <v>30</v>
          </cell>
        </row>
        <row r="36">
          <cell r="A36">
            <v>2014</v>
          </cell>
          <cell r="B36" t="str">
            <v>CF4</v>
          </cell>
          <cell r="C36" t="str">
            <v>Halons Replacement</v>
          </cell>
          <cell r="D36">
            <v>7390</v>
          </cell>
          <cell r="E36">
            <v>0</v>
          </cell>
          <cell r="F36">
            <v>62</v>
          </cell>
          <cell r="G36">
            <v>31</v>
          </cell>
        </row>
        <row r="37">
          <cell r="A37">
            <v>2218</v>
          </cell>
          <cell r="B37" t="str">
            <v>C3F8</v>
          </cell>
          <cell r="C37" t="str">
            <v>Halons Replacement</v>
          </cell>
          <cell r="D37">
            <v>8830</v>
          </cell>
          <cell r="E37">
            <v>0</v>
          </cell>
          <cell r="F37">
            <v>63</v>
          </cell>
          <cell r="G37">
            <v>32</v>
          </cell>
        </row>
        <row r="38">
          <cell r="A38">
            <v>2318</v>
          </cell>
          <cell r="B38" t="str">
            <v>c-C4F8</v>
          </cell>
          <cell r="C38" t="str">
            <v>Halons Replacement</v>
          </cell>
          <cell r="D38">
            <v>10300</v>
          </cell>
          <cell r="E38">
            <v>0</v>
          </cell>
          <cell r="F38">
            <v>64</v>
          </cell>
          <cell r="G38">
            <v>33</v>
          </cell>
        </row>
        <row r="39">
          <cell r="A39">
            <v>2410</v>
          </cell>
          <cell r="B39" t="str">
            <v>C4F10</v>
          </cell>
          <cell r="C39" t="str">
            <v>Halons Replacement</v>
          </cell>
          <cell r="D39">
            <v>8860</v>
          </cell>
          <cell r="E39">
            <v>0</v>
          </cell>
          <cell r="F39">
            <v>65</v>
          </cell>
          <cell r="G39">
            <v>34</v>
          </cell>
        </row>
        <row r="40">
          <cell r="A40">
            <v>2614</v>
          </cell>
          <cell r="B40" t="str">
            <v>C6F14</v>
          </cell>
          <cell r="C40" t="str">
            <v>Halons Replacement</v>
          </cell>
          <cell r="D40">
            <v>9300</v>
          </cell>
          <cell r="E40">
            <v>0</v>
          </cell>
          <cell r="F40">
            <v>66</v>
          </cell>
          <cell r="G40">
            <v>35</v>
          </cell>
        </row>
        <row r="41">
          <cell r="A41">
            <v>716</v>
          </cell>
          <cell r="B41" t="str">
            <v>PFC-716</v>
          </cell>
          <cell r="C41" t="str">
            <v>Halons Replacement</v>
          </cell>
          <cell r="D41">
            <v>0</v>
          </cell>
          <cell r="E41">
            <v>0</v>
          </cell>
          <cell r="F41">
            <v>56</v>
          </cell>
          <cell r="G41">
            <v>27</v>
          </cell>
        </row>
        <row r="42">
          <cell r="A42">
            <v>2999</v>
          </cell>
          <cell r="B42" t="str">
            <v>PFC/PFPE</v>
          </cell>
          <cell r="C42" t="str">
            <v>Halons Replacement</v>
          </cell>
          <cell r="D42">
            <v>9300</v>
          </cell>
          <cell r="E42">
            <v>0</v>
          </cell>
          <cell r="F42">
            <v>67</v>
          </cell>
          <cell r="G42">
            <v>36</v>
          </cell>
        </row>
        <row r="43">
          <cell r="A43">
            <v>3000</v>
          </cell>
          <cell r="B43" t="str">
            <v>Sulfur Hexafluoride</v>
          </cell>
          <cell r="C43" t="str">
            <v>Halons Replacement</v>
          </cell>
          <cell r="D43">
            <v>22800</v>
          </cell>
          <cell r="E43">
            <v>0</v>
          </cell>
          <cell r="F43">
            <v>68</v>
          </cell>
          <cell r="G43">
            <v>37</v>
          </cell>
        </row>
        <row r="44">
          <cell r="A44">
            <v>3100</v>
          </cell>
          <cell r="B44" t="str">
            <v>CO2</v>
          </cell>
          <cell r="C44" t="str">
            <v>Halons Replacement</v>
          </cell>
          <cell r="D44">
            <v>1</v>
          </cell>
          <cell r="E44">
            <v>0</v>
          </cell>
          <cell r="F44">
            <v>69</v>
          </cell>
          <cell r="G44">
            <v>38</v>
          </cell>
        </row>
        <row r="45">
          <cell r="A45">
            <v>401</v>
          </cell>
          <cell r="B45" t="str">
            <v>R-401</v>
          </cell>
          <cell r="C45" t="str">
            <v>Chemical Blends</v>
          </cell>
          <cell r="D45">
            <v>16.12</v>
          </cell>
          <cell r="E45">
            <v>3.6630000000000003E-2</v>
          </cell>
          <cell r="F45">
            <v>26</v>
          </cell>
          <cell r="G45">
            <v>0</v>
          </cell>
        </row>
        <row r="46">
          <cell r="A46">
            <v>4010</v>
          </cell>
          <cell r="B46" t="str">
            <v>R-4010</v>
          </cell>
          <cell r="C46" t="str">
            <v>Chemical Blends</v>
          </cell>
          <cell r="D46">
            <v>18.599999999999998</v>
          </cell>
          <cell r="E46">
            <v>2.9589999999999998E-2</v>
          </cell>
          <cell r="F46">
            <v>70</v>
          </cell>
          <cell r="G46">
            <v>0</v>
          </cell>
        </row>
        <row r="47">
          <cell r="A47">
            <v>402</v>
          </cell>
          <cell r="B47" t="str">
            <v>R-402</v>
          </cell>
          <cell r="C47" t="str">
            <v>Chemical Blends</v>
          </cell>
          <cell r="D47">
            <v>2100</v>
          </cell>
          <cell r="E47">
            <v>2.0900000000000002E-2</v>
          </cell>
          <cell r="F47">
            <v>27</v>
          </cell>
          <cell r="G47">
            <v>0</v>
          </cell>
        </row>
        <row r="48">
          <cell r="A48">
            <v>403</v>
          </cell>
          <cell r="B48" t="str">
            <v>R-403</v>
          </cell>
          <cell r="C48" t="str">
            <v>Chemical Blends</v>
          </cell>
          <cell r="D48">
            <v>0</v>
          </cell>
          <cell r="E48">
            <v>0</v>
          </cell>
          <cell r="F48">
            <v>28</v>
          </cell>
          <cell r="G48">
            <v>0</v>
          </cell>
        </row>
        <row r="49">
          <cell r="A49">
            <v>404</v>
          </cell>
          <cell r="B49" t="str">
            <v>R-404</v>
          </cell>
          <cell r="C49" t="str">
            <v>Chemical Blends</v>
          </cell>
          <cell r="D49">
            <v>3921.6000000000004</v>
          </cell>
          <cell r="E49">
            <v>0</v>
          </cell>
          <cell r="F49">
            <v>29</v>
          </cell>
          <cell r="G49">
            <v>0</v>
          </cell>
        </row>
        <row r="50">
          <cell r="A50">
            <v>405</v>
          </cell>
          <cell r="B50" t="str">
            <v>R-405</v>
          </cell>
          <cell r="C50" t="str">
            <v>Chemical Blends</v>
          </cell>
          <cell r="D50">
            <v>0</v>
          </cell>
          <cell r="E50">
            <v>5.7500000000000002E-2</v>
          </cell>
          <cell r="F50">
            <v>30</v>
          </cell>
          <cell r="G50">
            <v>0</v>
          </cell>
        </row>
        <row r="51">
          <cell r="A51">
            <v>406</v>
          </cell>
          <cell r="B51" t="str">
            <v>R-406</v>
          </cell>
          <cell r="C51" t="str">
            <v>Chemical Blends</v>
          </cell>
          <cell r="D51">
            <v>721.15</v>
          </cell>
          <cell r="E51">
            <v>0</v>
          </cell>
          <cell r="F51">
            <v>31</v>
          </cell>
          <cell r="G51">
            <v>0</v>
          </cell>
        </row>
        <row r="52">
          <cell r="A52">
            <v>407</v>
          </cell>
          <cell r="B52" t="str">
            <v>R-407</v>
          </cell>
          <cell r="C52" t="str">
            <v>Chemical Blends</v>
          </cell>
          <cell r="D52">
            <v>1773.85</v>
          </cell>
          <cell r="E52">
            <v>0</v>
          </cell>
          <cell r="F52">
            <v>32</v>
          </cell>
          <cell r="G52">
            <v>0</v>
          </cell>
        </row>
        <row r="53">
          <cell r="A53">
            <v>408</v>
          </cell>
          <cell r="B53" t="str">
            <v>R-408</v>
          </cell>
          <cell r="C53" t="str">
            <v>Chemical Blends</v>
          </cell>
          <cell r="D53">
            <v>2301.2000000000003</v>
          </cell>
          <cell r="E53">
            <v>2.5849999999999998E-2</v>
          </cell>
          <cell r="F53">
            <v>33</v>
          </cell>
          <cell r="G53">
            <v>0</v>
          </cell>
        </row>
        <row r="54">
          <cell r="A54">
            <v>409</v>
          </cell>
          <cell r="B54" t="str">
            <v>R-409</v>
          </cell>
          <cell r="C54" t="str">
            <v>Chemical Blends</v>
          </cell>
          <cell r="D54">
            <v>0</v>
          </cell>
          <cell r="E54">
            <v>4.8250000000000001E-2</v>
          </cell>
          <cell r="F54">
            <v>34</v>
          </cell>
          <cell r="G54">
            <v>0</v>
          </cell>
        </row>
        <row r="55">
          <cell r="A55">
            <v>410</v>
          </cell>
          <cell r="B55" t="str">
            <v>R-410</v>
          </cell>
          <cell r="C55" t="str">
            <v>Chemical Blends</v>
          </cell>
          <cell r="D55">
            <v>2087.5</v>
          </cell>
          <cell r="E55">
            <v>0</v>
          </cell>
          <cell r="F55">
            <v>35</v>
          </cell>
          <cell r="G55">
            <v>0</v>
          </cell>
        </row>
        <row r="56">
          <cell r="A56">
            <v>475</v>
          </cell>
          <cell r="B56" t="str">
            <v>R-475</v>
          </cell>
          <cell r="C56" t="str">
            <v>Chemical Blends</v>
          </cell>
          <cell r="D56">
            <v>0</v>
          </cell>
          <cell r="E56">
            <v>6.3E-2</v>
          </cell>
          <cell r="F56">
            <v>36</v>
          </cell>
          <cell r="G56">
            <v>0</v>
          </cell>
        </row>
        <row r="57">
          <cell r="A57">
            <v>480</v>
          </cell>
          <cell r="B57" t="str">
            <v>R-480</v>
          </cell>
          <cell r="C57" t="str">
            <v>Chemical Blends</v>
          </cell>
          <cell r="D57">
            <v>0</v>
          </cell>
          <cell r="E57">
            <v>2.6949999999999998E-2</v>
          </cell>
          <cell r="F57">
            <v>37</v>
          </cell>
          <cell r="G57">
            <v>0</v>
          </cell>
        </row>
        <row r="58">
          <cell r="A58">
            <v>481</v>
          </cell>
          <cell r="B58" t="str">
            <v>R-481</v>
          </cell>
          <cell r="C58" t="str">
            <v>Chemical Blends</v>
          </cell>
          <cell r="D58">
            <v>0</v>
          </cell>
          <cell r="E58">
            <v>2.8709999999999999E-2</v>
          </cell>
          <cell r="F58">
            <v>38</v>
          </cell>
          <cell r="G58">
            <v>0</v>
          </cell>
        </row>
        <row r="59">
          <cell r="A59">
            <v>482</v>
          </cell>
          <cell r="B59" t="str">
            <v>R-482</v>
          </cell>
          <cell r="C59" t="str">
            <v>Chemical Blends</v>
          </cell>
          <cell r="D59">
            <v>0</v>
          </cell>
          <cell r="E59">
            <v>2.0108000000000001E-2</v>
          </cell>
          <cell r="F59">
            <v>39</v>
          </cell>
          <cell r="G59">
            <v>0</v>
          </cell>
        </row>
        <row r="60">
          <cell r="A60">
            <v>485</v>
          </cell>
          <cell r="B60" t="str">
            <v>R-485</v>
          </cell>
          <cell r="C60" t="str">
            <v>Chemical Blends</v>
          </cell>
          <cell r="D60">
            <v>295.60000000000002</v>
          </cell>
          <cell r="E60">
            <v>1.8600000000000002E-2</v>
          </cell>
          <cell r="F60">
            <v>40</v>
          </cell>
          <cell r="G60">
            <v>0</v>
          </cell>
        </row>
        <row r="61">
          <cell r="A61">
            <v>486</v>
          </cell>
          <cell r="B61" t="str">
            <v>R-486</v>
          </cell>
          <cell r="C61" t="str">
            <v>Chemical Blends</v>
          </cell>
          <cell r="D61">
            <v>0</v>
          </cell>
          <cell r="E61">
            <v>0</v>
          </cell>
          <cell r="F61">
            <v>41</v>
          </cell>
          <cell r="G61">
            <v>0</v>
          </cell>
        </row>
        <row r="62">
          <cell r="A62">
            <v>487</v>
          </cell>
          <cell r="B62" t="str">
            <v>R-487</v>
          </cell>
          <cell r="C62" t="str">
            <v>Chemical Blends</v>
          </cell>
          <cell r="D62">
            <v>0.08</v>
          </cell>
          <cell r="E62">
            <v>0</v>
          </cell>
          <cell r="F62">
            <v>42</v>
          </cell>
          <cell r="G62">
            <v>0</v>
          </cell>
        </row>
        <row r="63">
          <cell r="A63">
            <v>490</v>
          </cell>
          <cell r="B63" t="str">
            <v>R-490</v>
          </cell>
          <cell r="C63" t="str">
            <v>Chemical Blends</v>
          </cell>
          <cell r="D63">
            <v>515.5</v>
          </cell>
          <cell r="E63">
            <v>0</v>
          </cell>
          <cell r="F63">
            <v>43</v>
          </cell>
          <cell r="G63">
            <v>0</v>
          </cell>
        </row>
        <row r="64">
          <cell r="A64">
            <v>491</v>
          </cell>
          <cell r="B64" t="str">
            <v>R-491</v>
          </cell>
          <cell r="C64" t="str">
            <v>Chemical Blends</v>
          </cell>
          <cell r="D64">
            <v>1144</v>
          </cell>
          <cell r="E64">
            <v>1.3000000000000001E-2</v>
          </cell>
          <cell r="F64">
            <v>44</v>
          </cell>
          <cell r="G64">
            <v>0</v>
          </cell>
        </row>
        <row r="65">
          <cell r="A65">
            <v>492</v>
          </cell>
          <cell r="B65" t="str">
            <v>R-492</v>
          </cell>
          <cell r="C65" t="str">
            <v>Chemical Blends</v>
          </cell>
          <cell r="D65">
            <v>0</v>
          </cell>
          <cell r="E65">
            <v>5.4600000000000003E-2</v>
          </cell>
          <cell r="F65">
            <v>45</v>
          </cell>
          <cell r="G65">
            <v>0</v>
          </cell>
        </row>
        <row r="66">
          <cell r="A66">
            <v>493</v>
          </cell>
          <cell r="B66" t="str">
            <v>R-493</v>
          </cell>
          <cell r="C66" t="str">
            <v>Chemical Blends</v>
          </cell>
          <cell r="D66">
            <v>929.5</v>
          </cell>
          <cell r="E66">
            <v>6.5999999999999991E-3</v>
          </cell>
          <cell r="F66">
            <v>46</v>
          </cell>
          <cell r="G66">
            <v>0</v>
          </cell>
        </row>
        <row r="67">
          <cell r="A67">
            <v>494</v>
          </cell>
          <cell r="B67" t="str">
            <v>R-494</v>
          </cell>
          <cell r="C67" t="str">
            <v>Chemical Blends</v>
          </cell>
          <cell r="D67">
            <v>1144</v>
          </cell>
          <cell r="E67">
            <v>1.3000000000000001E-2</v>
          </cell>
          <cell r="F67">
            <v>47</v>
          </cell>
          <cell r="G67">
            <v>0</v>
          </cell>
        </row>
        <row r="68">
          <cell r="A68">
            <v>495</v>
          </cell>
          <cell r="B68" t="str">
            <v>R-495</v>
          </cell>
          <cell r="C68" t="str">
            <v>Chemical Blends</v>
          </cell>
          <cell r="D68">
            <v>0</v>
          </cell>
          <cell r="E68">
            <v>4.1250000000000002E-2</v>
          </cell>
          <cell r="F68">
            <v>48</v>
          </cell>
          <cell r="G68">
            <v>0</v>
          </cell>
        </row>
        <row r="69">
          <cell r="A69">
            <v>496</v>
          </cell>
          <cell r="B69" t="str">
            <v>R-496</v>
          </cell>
          <cell r="C69" t="str">
            <v>Chemical Blends</v>
          </cell>
          <cell r="D69">
            <v>309</v>
          </cell>
          <cell r="E69">
            <v>0</v>
          </cell>
          <cell r="F69">
            <v>49</v>
          </cell>
          <cell r="G69">
            <v>0</v>
          </cell>
        </row>
        <row r="70">
          <cell r="A70">
            <v>497</v>
          </cell>
          <cell r="B70" t="str">
            <v>R-497</v>
          </cell>
          <cell r="C70" t="str">
            <v>Chemical Blends</v>
          </cell>
          <cell r="D70">
            <v>0.7</v>
          </cell>
          <cell r="E70">
            <v>0</v>
          </cell>
          <cell r="F70">
            <v>50</v>
          </cell>
          <cell r="G70">
            <v>0</v>
          </cell>
        </row>
        <row r="71">
          <cell r="A71">
            <v>498</v>
          </cell>
          <cell r="B71" t="str">
            <v>R-498</v>
          </cell>
          <cell r="C71" t="str">
            <v>Chemical Blends</v>
          </cell>
          <cell r="D71">
            <v>1032.33</v>
          </cell>
          <cell r="E71">
            <v>0</v>
          </cell>
          <cell r="F71">
            <v>51</v>
          </cell>
          <cell r="G71">
            <v>0</v>
          </cell>
        </row>
        <row r="72">
          <cell r="A72">
            <v>500</v>
          </cell>
          <cell r="B72" t="str">
            <v>R-500</v>
          </cell>
          <cell r="C72" t="str">
            <v>Chemical Blends</v>
          </cell>
          <cell r="D72">
            <v>32.24</v>
          </cell>
          <cell r="E72">
            <v>0.74</v>
          </cell>
          <cell r="F72">
            <v>52</v>
          </cell>
          <cell r="G72">
            <v>0</v>
          </cell>
        </row>
        <row r="73">
          <cell r="A73">
            <v>502</v>
          </cell>
          <cell r="B73" t="str">
            <v>R-502</v>
          </cell>
          <cell r="C73" t="str">
            <v>Chemical Blends</v>
          </cell>
          <cell r="D73">
            <v>0</v>
          </cell>
          <cell r="E73">
            <v>0.33294999999999997</v>
          </cell>
          <cell r="F73">
            <v>53</v>
          </cell>
          <cell r="G73">
            <v>0</v>
          </cell>
        </row>
        <row r="74">
          <cell r="A74">
            <v>507</v>
          </cell>
          <cell r="B74" t="str">
            <v>R-507</v>
          </cell>
          <cell r="C74" t="str">
            <v>Chemical Blends</v>
          </cell>
          <cell r="D74">
            <v>3985</v>
          </cell>
          <cell r="E74">
            <v>0</v>
          </cell>
          <cell r="F74">
            <v>54</v>
          </cell>
          <cell r="G74">
            <v>0</v>
          </cell>
        </row>
        <row r="75">
          <cell r="A75">
            <v>600</v>
          </cell>
          <cell r="B75" t="str">
            <v>R-600</v>
          </cell>
          <cell r="C75" t="str">
            <v>Chemical Blends</v>
          </cell>
          <cell r="D75">
            <v>3.3</v>
          </cell>
          <cell r="E75">
            <v>0</v>
          </cell>
          <cell r="F75">
            <v>55</v>
          </cell>
          <cell r="G75">
            <v>26</v>
          </cell>
        </row>
        <row r="76">
          <cell r="A76">
            <v>7100</v>
          </cell>
          <cell r="B76" t="str">
            <v>HFE-7100</v>
          </cell>
          <cell r="C76" t="str">
            <v>Chemical Blends</v>
          </cell>
          <cell r="D76">
            <v>297</v>
          </cell>
          <cell r="E76">
            <v>0</v>
          </cell>
          <cell r="F76">
            <v>72</v>
          </cell>
          <cell r="G76">
            <v>40</v>
          </cell>
        </row>
        <row r="77">
          <cell r="A77">
            <v>7200</v>
          </cell>
          <cell r="B77" t="str">
            <v>HFE-7200</v>
          </cell>
          <cell r="C77" t="str">
            <v>Chemical Blends</v>
          </cell>
          <cell r="D77">
            <v>59</v>
          </cell>
          <cell r="E77">
            <v>0</v>
          </cell>
          <cell r="F77">
            <v>73</v>
          </cell>
          <cell r="G77">
            <v>41</v>
          </cell>
        </row>
        <row r="78">
          <cell r="A78">
            <v>999</v>
          </cell>
          <cell r="B78">
            <v>999</v>
          </cell>
          <cell r="C78" t="str">
            <v>Technology 999 (no GWP)</v>
          </cell>
          <cell r="D78">
            <v>0</v>
          </cell>
          <cell r="E78">
            <v>0</v>
          </cell>
          <cell r="F78">
            <v>58</v>
          </cell>
          <cell r="G78">
            <v>43</v>
          </cell>
        </row>
        <row r="79">
          <cell r="A79">
            <v>980</v>
          </cell>
          <cell r="B79">
            <v>980</v>
          </cell>
          <cell r="C79" t="str">
            <v>Technology 980 (no GWP)</v>
          </cell>
          <cell r="D79">
            <v>0</v>
          </cell>
          <cell r="E79">
            <v>0</v>
          </cell>
          <cell r="F79">
            <v>57</v>
          </cell>
          <cell r="G79">
            <v>42</v>
          </cell>
        </row>
        <row r="80">
          <cell r="A80" t="str">
            <v>--------------------------------</v>
          </cell>
          <cell r="B80" t="str">
            <v>------------------------------------</v>
          </cell>
          <cell r="C80" t="str">
            <v>----------------------------------------------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</row>
        <row r="81">
          <cell r="A81" t="str">
            <v>Other</v>
          </cell>
          <cell r="B81" t="str">
            <v>Other</v>
          </cell>
          <cell r="C81" t="str">
            <v>Other Technology (no GWP)</v>
          </cell>
        </row>
      </sheetData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C Comparison Low"/>
      <sheetName val="Summary Low"/>
      <sheetName val="Low"/>
      <sheetName val="MAC Comparison Medium"/>
      <sheetName val="Summary Medium"/>
      <sheetName val="Medium"/>
      <sheetName val="MAC Comparison High"/>
      <sheetName val="Summary High"/>
      <sheetName val="High"/>
      <sheetName val="Results Low"/>
      <sheetName val="Results Medium"/>
      <sheetName val="Results High"/>
      <sheetName val="Aggregate Results"/>
    </sheetNames>
    <sheetDataSet>
      <sheetData sheetId="0" refreshError="1"/>
      <sheetData sheetId="1" refreshError="1"/>
      <sheetData sheetId="2" refreshError="1"/>
      <sheetData sheetId="3" refreshError="1"/>
      <sheetData sheetId="4">
        <row r="72"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 t="str">
            <v>CFC-11 Centrifugal Chillers - 134 replaced w/ 4503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 t="str">
            <v>CFC-11 Centrifugal Chillers - 245 replaced w/ 1233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 t="str">
            <v>CFC-12 Centrifugal Chillers - 134 replaced w/ 4503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 t="str">
            <v>CFC-12 Centrifugal Chillers - 245 replaced w/ 1233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 t="str">
            <v>R-500 Chillers - 134 replaced w/ 4503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 t="str">
            <v>R-500 Chillers - 245 replaced w/ 1233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 t="str">
            <v>CFC-114 Chillers - 134 replaced w/ 4503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 t="str">
            <v>Screw Chillers - 410&amp;407 replaced w/ 4503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 t="str">
            <v>Scroll Chillers - 410&amp;407 replaced w/ 4503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  <cell r="BH72" t="str">
            <v>Reciprocating Chillers - 410&amp;407 replaced w/ 4503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0</v>
          </cell>
          <cell r="BN72" t="str">
            <v xml:space="preserve">CFC-12 Refrigerated Appliances - 134a to 450A/513A </v>
          </cell>
          <cell r="BO72">
            <v>0</v>
          </cell>
          <cell r="BP72">
            <v>0</v>
          </cell>
          <cell r="BQ72">
            <v>0</v>
          </cell>
          <cell r="BR72">
            <v>0</v>
          </cell>
          <cell r="BS72">
            <v>0</v>
          </cell>
          <cell r="BT72" t="str">
            <v>CFC-12 Refrigerated Appliances - 134a to R-600a</v>
          </cell>
          <cell r="BU72">
            <v>0</v>
          </cell>
          <cell r="BV72">
            <v>0</v>
          </cell>
          <cell r="BW72">
            <v>0</v>
          </cell>
          <cell r="BX72">
            <v>0</v>
          </cell>
          <cell r="BY72">
            <v>0</v>
          </cell>
          <cell r="BZ72" t="str">
            <v>CFC-12 Cold Storage - 407A/507A to R-407F</v>
          </cell>
          <cell r="CA72">
            <v>0</v>
          </cell>
          <cell r="CB72">
            <v>0</v>
          </cell>
          <cell r="CC72">
            <v>0</v>
          </cell>
          <cell r="CD72">
            <v>0</v>
          </cell>
          <cell r="CE72">
            <v>0</v>
          </cell>
          <cell r="CF72" t="str">
            <v>CFC-12 Cold Storage - 407A/507A to R-448A/449A</v>
          </cell>
          <cell r="CG72">
            <v>0</v>
          </cell>
          <cell r="CH72">
            <v>0</v>
          </cell>
          <cell r="CI72">
            <v>0</v>
          </cell>
          <cell r="CJ72">
            <v>0</v>
          </cell>
          <cell r="CK72">
            <v>0</v>
          </cell>
          <cell r="CL72" t="str">
            <v>HCFC-22 Cold Storage - 407A/507A to R-407F</v>
          </cell>
          <cell r="CM72">
            <v>0</v>
          </cell>
          <cell r="CN72">
            <v>0</v>
          </cell>
          <cell r="CO72">
            <v>0</v>
          </cell>
          <cell r="CP72">
            <v>0</v>
          </cell>
          <cell r="CQ72">
            <v>0</v>
          </cell>
          <cell r="CR72" t="str">
            <v>HCFC-22 Cold Storage - 407A/507A to R-448A/449A</v>
          </cell>
          <cell r="CS72">
            <v>0</v>
          </cell>
          <cell r="CT72">
            <v>0</v>
          </cell>
          <cell r="CU72">
            <v>0</v>
          </cell>
          <cell r="CV72">
            <v>0</v>
          </cell>
          <cell r="CW72">
            <v>0</v>
          </cell>
          <cell r="CX72" t="str">
            <v>R-502 Cold Storage - 407A/507A to R-407F</v>
          </cell>
          <cell r="CY72">
            <v>0</v>
          </cell>
          <cell r="CZ72">
            <v>0</v>
          </cell>
          <cell r="DA72">
            <v>0</v>
          </cell>
          <cell r="DB72">
            <v>0</v>
          </cell>
          <cell r="DC72">
            <v>0</v>
          </cell>
          <cell r="DD72" t="str">
            <v>R-502 Cold Storage - 407A/507A to R-448A/449A</v>
          </cell>
          <cell r="DE72">
            <v>0</v>
          </cell>
          <cell r="DF72">
            <v>0</v>
          </cell>
          <cell r="DG72">
            <v>0</v>
          </cell>
          <cell r="DH72">
            <v>0</v>
          </cell>
          <cell r="DI72">
            <v>0</v>
          </cell>
          <cell r="DJ72" t="str">
            <v>PU Rigid: Spray Foam (High-Pressure) - 245fa and 245fa/CO2 blend to Solstice-1233zdE</v>
          </cell>
          <cell r="DK72">
            <v>0</v>
          </cell>
          <cell r="DL72">
            <v>0</v>
          </cell>
          <cell r="DM72">
            <v>0</v>
          </cell>
          <cell r="DN72">
            <v>0</v>
          </cell>
          <cell r="DO72">
            <v>0</v>
          </cell>
          <cell r="DP72" t="str">
            <v>PU Rigid: Spray Foam (Low-Pressure) - 245fa and 245fa/CO2 to HFO-1234ze</v>
          </cell>
          <cell r="DQ72">
            <v>0</v>
          </cell>
          <cell r="DR72">
            <v>0</v>
          </cell>
          <cell r="DS72">
            <v>0</v>
          </cell>
          <cell r="DT72">
            <v>0</v>
          </cell>
          <cell r="DU72">
            <v>0</v>
          </cell>
          <cell r="DV72" t="str">
            <v>PU Rigid: One Component Foam - 134a to HFO-1234ze</v>
          </cell>
          <cell r="DW72">
            <v>0</v>
          </cell>
          <cell r="DX72">
            <v>0</v>
          </cell>
          <cell r="DY72">
            <v>0</v>
          </cell>
          <cell r="DZ72">
            <v>0</v>
          </cell>
          <cell r="EA72">
            <v>0</v>
          </cell>
          <cell r="EB72">
            <v>0</v>
          </cell>
          <cell r="EC72">
            <v>0</v>
          </cell>
          <cell r="ED72">
            <v>0</v>
          </cell>
        </row>
        <row r="74">
          <cell r="B74">
            <v>1985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1.2535556800000002E-2</v>
          </cell>
          <cell r="AB74">
            <v>1.2535556800000002E-2</v>
          </cell>
          <cell r="AC74">
            <v>1.2535556800000002E-2</v>
          </cell>
          <cell r="AD74">
            <v>0</v>
          </cell>
          <cell r="AE74">
            <v>0</v>
          </cell>
          <cell r="AF74">
            <v>0</v>
          </cell>
          <cell r="AG74">
            <v>1.2535556800000002E-2</v>
          </cell>
          <cell r="AH74">
            <v>1.2535556800000002E-2</v>
          </cell>
          <cell r="AI74">
            <v>1.2535556800000002E-2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0</v>
          </cell>
          <cell r="BN74">
            <v>0</v>
          </cell>
          <cell r="BO74">
            <v>0</v>
          </cell>
          <cell r="BP74">
            <v>0</v>
          </cell>
          <cell r="BQ74">
            <v>0</v>
          </cell>
          <cell r="BR74">
            <v>0</v>
          </cell>
          <cell r="BS74">
            <v>0</v>
          </cell>
          <cell r="BT74">
            <v>0</v>
          </cell>
          <cell r="BU74">
            <v>0</v>
          </cell>
          <cell r="BV74">
            <v>0</v>
          </cell>
          <cell r="BW74">
            <v>0</v>
          </cell>
          <cell r="BX74">
            <v>0</v>
          </cell>
          <cell r="BY74">
            <v>0</v>
          </cell>
          <cell r="BZ74">
            <v>0</v>
          </cell>
          <cell r="CA74">
            <v>0</v>
          </cell>
          <cell r="CB74">
            <v>0</v>
          </cell>
          <cell r="CC74">
            <v>0</v>
          </cell>
          <cell r="CD74">
            <v>0</v>
          </cell>
          <cell r="CE74">
            <v>0</v>
          </cell>
          <cell r="CF74">
            <v>0</v>
          </cell>
          <cell r="CG74">
            <v>0</v>
          </cell>
          <cell r="CH74">
            <v>0</v>
          </cell>
          <cell r="CI74">
            <v>0</v>
          </cell>
          <cell r="CJ74">
            <v>0</v>
          </cell>
          <cell r="CK74">
            <v>0</v>
          </cell>
          <cell r="CL74">
            <v>0</v>
          </cell>
          <cell r="CM74">
            <v>0</v>
          </cell>
          <cell r="CN74">
            <v>0</v>
          </cell>
          <cell r="CO74">
            <v>0</v>
          </cell>
          <cell r="CP74">
            <v>0</v>
          </cell>
          <cell r="CQ74">
            <v>0</v>
          </cell>
          <cell r="CR74">
            <v>0</v>
          </cell>
          <cell r="CS74">
            <v>0</v>
          </cell>
          <cell r="CT74">
            <v>0</v>
          </cell>
          <cell r="CU74">
            <v>0</v>
          </cell>
          <cell r="CV74">
            <v>0</v>
          </cell>
          <cell r="CW74">
            <v>0</v>
          </cell>
          <cell r="CX74">
            <v>0</v>
          </cell>
          <cell r="CY74">
            <v>0</v>
          </cell>
          <cell r="CZ74">
            <v>0</v>
          </cell>
          <cell r="DA74">
            <v>0</v>
          </cell>
          <cell r="DB74">
            <v>0</v>
          </cell>
          <cell r="DC74">
            <v>0</v>
          </cell>
          <cell r="DD74">
            <v>0</v>
          </cell>
          <cell r="DE74">
            <v>0</v>
          </cell>
          <cell r="DF74">
            <v>0</v>
          </cell>
          <cell r="DG74">
            <v>0</v>
          </cell>
          <cell r="DH74">
            <v>0</v>
          </cell>
          <cell r="DI74">
            <v>0</v>
          </cell>
          <cell r="DJ74">
            <v>0</v>
          </cell>
          <cell r="DK74">
            <v>0</v>
          </cell>
          <cell r="DL74">
            <v>0</v>
          </cell>
          <cell r="DM74">
            <v>0</v>
          </cell>
          <cell r="DN74">
            <v>0</v>
          </cell>
          <cell r="DO74">
            <v>0</v>
          </cell>
          <cell r="DP74">
            <v>0</v>
          </cell>
          <cell r="DQ74">
            <v>0</v>
          </cell>
          <cell r="DR74">
            <v>0</v>
          </cell>
          <cell r="DS74">
            <v>0</v>
          </cell>
          <cell r="DT74">
            <v>0</v>
          </cell>
          <cell r="DU74">
            <v>0</v>
          </cell>
          <cell r="DV74">
            <v>0</v>
          </cell>
          <cell r="DW74">
            <v>0</v>
          </cell>
          <cell r="DX74">
            <v>0</v>
          </cell>
          <cell r="DY74">
            <v>0</v>
          </cell>
          <cell r="DZ74">
            <v>0</v>
          </cell>
          <cell r="EA74">
            <v>0</v>
          </cell>
          <cell r="EB74">
            <v>0</v>
          </cell>
          <cell r="EC74">
            <v>0</v>
          </cell>
          <cell r="ED74">
            <v>0</v>
          </cell>
        </row>
        <row r="75">
          <cell r="B75">
            <v>1986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1.2675155999999998E-2</v>
          </cell>
          <cell r="AB75">
            <v>1.2675155999999998E-2</v>
          </cell>
          <cell r="AC75">
            <v>1.2675155999999998E-2</v>
          </cell>
          <cell r="AD75">
            <v>0</v>
          </cell>
          <cell r="AE75">
            <v>0</v>
          </cell>
          <cell r="AF75">
            <v>0</v>
          </cell>
          <cell r="AG75">
            <v>1.2675155999999998E-2</v>
          </cell>
          <cell r="AH75">
            <v>1.2675155999999998E-2</v>
          </cell>
          <cell r="AI75">
            <v>1.2675155999999998E-2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>
            <v>0</v>
          </cell>
          <cell r="BD75">
            <v>0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0</v>
          </cell>
          <cell r="BL75">
            <v>0</v>
          </cell>
          <cell r="BM75">
            <v>0</v>
          </cell>
          <cell r="BN75">
            <v>0</v>
          </cell>
          <cell r="BO75">
            <v>0</v>
          </cell>
          <cell r="BP75">
            <v>0</v>
          </cell>
          <cell r="BQ75">
            <v>0</v>
          </cell>
          <cell r="BR75">
            <v>0</v>
          </cell>
          <cell r="BS75">
            <v>0</v>
          </cell>
          <cell r="BT75">
            <v>0</v>
          </cell>
          <cell r="BU75">
            <v>0</v>
          </cell>
          <cell r="BV75">
            <v>0</v>
          </cell>
          <cell r="BW75">
            <v>0</v>
          </cell>
          <cell r="BX75">
            <v>0</v>
          </cell>
          <cell r="BY75">
            <v>0</v>
          </cell>
          <cell r="BZ75">
            <v>0</v>
          </cell>
          <cell r="CA75">
            <v>0</v>
          </cell>
          <cell r="CB75">
            <v>0</v>
          </cell>
          <cell r="CC75">
            <v>0</v>
          </cell>
          <cell r="CD75">
            <v>0</v>
          </cell>
          <cell r="CE75">
            <v>0</v>
          </cell>
          <cell r="CF75">
            <v>0</v>
          </cell>
          <cell r="CG75">
            <v>0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0</v>
          </cell>
          <cell r="CN75">
            <v>0</v>
          </cell>
          <cell r="CO75">
            <v>0</v>
          </cell>
          <cell r="CP75">
            <v>0</v>
          </cell>
          <cell r="CQ75">
            <v>0</v>
          </cell>
          <cell r="CR75">
            <v>0</v>
          </cell>
          <cell r="CS75">
            <v>0</v>
          </cell>
          <cell r="CT75">
            <v>0</v>
          </cell>
          <cell r="CU75">
            <v>0</v>
          </cell>
          <cell r="CV75">
            <v>0</v>
          </cell>
          <cell r="CW75">
            <v>0</v>
          </cell>
          <cell r="CX75">
            <v>0</v>
          </cell>
          <cell r="CY75">
            <v>0</v>
          </cell>
          <cell r="CZ75">
            <v>0</v>
          </cell>
          <cell r="DA75">
            <v>0</v>
          </cell>
          <cell r="DB75">
            <v>0</v>
          </cell>
          <cell r="DC75">
            <v>0</v>
          </cell>
          <cell r="DD75">
            <v>0</v>
          </cell>
          <cell r="DE75">
            <v>0</v>
          </cell>
          <cell r="DF75">
            <v>0</v>
          </cell>
          <cell r="DG75">
            <v>0</v>
          </cell>
          <cell r="DH75">
            <v>0</v>
          </cell>
          <cell r="DI75">
            <v>0</v>
          </cell>
          <cell r="DJ75">
            <v>0</v>
          </cell>
          <cell r="DK75">
            <v>0</v>
          </cell>
          <cell r="DL75">
            <v>0</v>
          </cell>
          <cell r="DM75">
            <v>0</v>
          </cell>
          <cell r="DN75">
            <v>0</v>
          </cell>
          <cell r="DO75">
            <v>0</v>
          </cell>
          <cell r="DP75">
            <v>0</v>
          </cell>
          <cell r="DQ75">
            <v>0</v>
          </cell>
          <cell r="DR75">
            <v>0</v>
          </cell>
          <cell r="DS75">
            <v>0</v>
          </cell>
          <cell r="DT75">
            <v>0</v>
          </cell>
          <cell r="DU75">
            <v>0</v>
          </cell>
          <cell r="DV75">
            <v>0</v>
          </cell>
          <cell r="DW75">
            <v>0</v>
          </cell>
          <cell r="DX75">
            <v>0</v>
          </cell>
          <cell r="DY75">
            <v>0</v>
          </cell>
          <cell r="DZ75">
            <v>0</v>
          </cell>
          <cell r="EA75">
            <v>0</v>
          </cell>
          <cell r="EB75">
            <v>0</v>
          </cell>
          <cell r="EC75">
            <v>0</v>
          </cell>
          <cell r="ED75">
            <v>0</v>
          </cell>
        </row>
        <row r="76">
          <cell r="B76">
            <v>1987</v>
          </cell>
          <cell r="C76">
            <v>0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1.28953552E-2</v>
          </cell>
          <cell r="AB76">
            <v>1.28953552E-2</v>
          </cell>
          <cell r="AC76">
            <v>1.28953552E-2</v>
          </cell>
          <cell r="AD76">
            <v>0</v>
          </cell>
          <cell r="AE76">
            <v>0</v>
          </cell>
          <cell r="AF76">
            <v>0</v>
          </cell>
          <cell r="AG76">
            <v>1.28953552E-2</v>
          </cell>
          <cell r="AH76">
            <v>1.28953552E-2</v>
          </cell>
          <cell r="AI76">
            <v>1.28953552E-2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0</v>
          </cell>
          <cell r="BN76">
            <v>0</v>
          </cell>
          <cell r="BO76">
            <v>0</v>
          </cell>
          <cell r="BP76">
            <v>0</v>
          </cell>
          <cell r="BQ76">
            <v>0</v>
          </cell>
          <cell r="BR76">
            <v>0</v>
          </cell>
          <cell r="BS76">
            <v>0</v>
          </cell>
          <cell r="BT76">
            <v>0</v>
          </cell>
          <cell r="BU76">
            <v>0</v>
          </cell>
          <cell r="BV76">
            <v>0</v>
          </cell>
          <cell r="BW76">
            <v>0</v>
          </cell>
          <cell r="BX76">
            <v>0</v>
          </cell>
          <cell r="BY76">
            <v>0</v>
          </cell>
          <cell r="BZ76">
            <v>0</v>
          </cell>
          <cell r="CA76">
            <v>0</v>
          </cell>
          <cell r="CB76">
            <v>0</v>
          </cell>
          <cell r="CC76">
            <v>0</v>
          </cell>
          <cell r="CD76">
            <v>0</v>
          </cell>
          <cell r="CE76">
            <v>0</v>
          </cell>
          <cell r="CF76">
            <v>0</v>
          </cell>
          <cell r="CG76">
            <v>0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0</v>
          </cell>
          <cell r="CM76">
            <v>0</v>
          </cell>
          <cell r="CN76">
            <v>0</v>
          </cell>
          <cell r="CO76">
            <v>0</v>
          </cell>
          <cell r="CP76">
            <v>0</v>
          </cell>
          <cell r="CQ76">
            <v>0</v>
          </cell>
          <cell r="CR76">
            <v>0</v>
          </cell>
          <cell r="CS76">
            <v>0</v>
          </cell>
          <cell r="CT76">
            <v>0</v>
          </cell>
          <cell r="CU76">
            <v>0</v>
          </cell>
          <cell r="CV76">
            <v>0</v>
          </cell>
          <cell r="CW76">
            <v>0</v>
          </cell>
          <cell r="CX76">
            <v>0</v>
          </cell>
          <cell r="CY76">
            <v>0</v>
          </cell>
          <cell r="CZ76">
            <v>0</v>
          </cell>
          <cell r="DA76">
            <v>0</v>
          </cell>
          <cell r="DB76">
            <v>0</v>
          </cell>
          <cell r="DC76">
            <v>0</v>
          </cell>
          <cell r="DD76">
            <v>0</v>
          </cell>
          <cell r="DE76">
            <v>0</v>
          </cell>
          <cell r="DF76">
            <v>0</v>
          </cell>
          <cell r="DG76">
            <v>0</v>
          </cell>
          <cell r="DH76">
            <v>0</v>
          </cell>
          <cell r="DI76">
            <v>0</v>
          </cell>
          <cell r="DJ76">
            <v>0</v>
          </cell>
          <cell r="DK76">
            <v>0</v>
          </cell>
          <cell r="DL76">
            <v>0</v>
          </cell>
          <cell r="DM76">
            <v>0</v>
          </cell>
          <cell r="DN76">
            <v>0</v>
          </cell>
          <cell r="DO76">
            <v>0</v>
          </cell>
          <cell r="DP76">
            <v>0</v>
          </cell>
          <cell r="DQ76">
            <v>0</v>
          </cell>
          <cell r="DR76">
            <v>0</v>
          </cell>
          <cell r="DS76">
            <v>0</v>
          </cell>
          <cell r="DT76">
            <v>0</v>
          </cell>
          <cell r="DU76">
            <v>0</v>
          </cell>
          <cell r="DV76">
            <v>0</v>
          </cell>
          <cell r="DW76">
            <v>0</v>
          </cell>
          <cell r="DX76">
            <v>0</v>
          </cell>
          <cell r="DY76">
            <v>0</v>
          </cell>
          <cell r="DZ76">
            <v>0</v>
          </cell>
          <cell r="EA76">
            <v>0</v>
          </cell>
          <cell r="EB76">
            <v>0</v>
          </cell>
          <cell r="EC76">
            <v>0</v>
          </cell>
          <cell r="ED76">
            <v>0</v>
          </cell>
        </row>
        <row r="77">
          <cell r="B77">
            <v>1988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1.31419912E-2</v>
          </cell>
          <cell r="AB77">
            <v>1.31419912E-2</v>
          </cell>
          <cell r="AC77">
            <v>1.31419912E-2</v>
          </cell>
          <cell r="AD77">
            <v>0</v>
          </cell>
          <cell r="AE77">
            <v>0</v>
          </cell>
          <cell r="AF77">
            <v>0</v>
          </cell>
          <cell r="AG77">
            <v>1.31419912E-2</v>
          </cell>
          <cell r="AH77">
            <v>1.31419912E-2</v>
          </cell>
          <cell r="AI77">
            <v>1.31419912E-2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0</v>
          </cell>
          <cell r="BN77">
            <v>0</v>
          </cell>
          <cell r="BO77">
            <v>0</v>
          </cell>
          <cell r="BP77">
            <v>0</v>
          </cell>
          <cell r="BQ77">
            <v>0</v>
          </cell>
          <cell r="BR77">
            <v>0</v>
          </cell>
          <cell r="BS77">
            <v>0</v>
          </cell>
          <cell r="BT77">
            <v>0</v>
          </cell>
          <cell r="BU77">
            <v>0</v>
          </cell>
          <cell r="BV77">
            <v>0</v>
          </cell>
          <cell r="BW77">
            <v>0</v>
          </cell>
          <cell r="BX77">
            <v>0</v>
          </cell>
          <cell r="BY77">
            <v>0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D77">
            <v>0</v>
          </cell>
          <cell r="CE77">
            <v>0</v>
          </cell>
          <cell r="CF77">
            <v>0</v>
          </cell>
          <cell r="CG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0</v>
          </cell>
          <cell r="CM77">
            <v>0</v>
          </cell>
          <cell r="CN77">
            <v>0</v>
          </cell>
          <cell r="CO77">
            <v>0</v>
          </cell>
          <cell r="CP77">
            <v>0</v>
          </cell>
          <cell r="CQ77">
            <v>0</v>
          </cell>
          <cell r="CR77">
            <v>0</v>
          </cell>
          <cell r="CS77">
            <v>0</v>
          </cell>
          <cell r="CT77">
            <v>0</v>
          </cell>
          <cell r="CU77">
            <v>0</v>
          </cell>
          <cell r="CV77">
            <v>0</v>
          </cell>
          <cell r="CW77">
            <v>0</v>
          </cell>
          <cell r="CX77">
            <v>0</v>
          </cell>
          <cell r="CY77">
            <v>0</v>
          </cell>
          <cell r="CZ77">
            <v>0</v>
          </cell>
          <cell r="DA77">
            <v>0</v>
          </cell>
          <cell r="DB77">
            <v>0</v>
          </cell>
          <cell r="DC77">
            <v>0</v>
          </cell>
          <cell r="DD77">
            <v>0</v>
          </cell>
          <cell r="DE77">
            <v>0</v>
          </cell>
          <cell r="DF77">
            <v>0</v>
          </cell>
          <cell r="DG77">
            <v>0</v>
          </cell>
          <cell r="DH77">
            <v>0</v>
          </cell>
          <cell r="DI77">
            <v>0</v>
          </cell>
          <cell r="DJ77">
            <v>0</v>
          </cell>
          <cell r="DK77">
            <v>0</v>
          </cell>
          <cell r="DL77">
            <v>0</v>
          </cell>
          <cell r="DM77">
            <v>0</v>
          </cell>
          <cell r="DN77">
            <v>0</v>
          </cell>
          <cell r="DO77">
            <v>0</v>
          </cell>
          <cell r="DP77">
            <v>0</v>
          </cell>
          <cell r="DQ77">
            <v>0</v>
          </cell>
          <cell r="DR77">
            <v>0</v>
          </cell>
          <cell r="DS77">
            <v>0</v>
          </cell>
          <cell r="DT77">
            <v>0</v>
          </cell>
          <cell r="DU77">
            <v>0</v>
          </cell>
          <cell r="DV77">
            <v>0</v>
          </cell>
          <cell r="DW77">
            <v>0</v>
          </cell>
          <cell r="DX77">
            <v>0</v>
          </cell>
          <cell r="DY77">
            <v>0</v>
          </cell>
          <cell r="DZ77">
            <v>0</v>
          </cell>
          <cell r="EA77">
            <v>0</v>
          </cell>
          <cell r="EB77">
            <v>0</v>
          </cell>
          <cell r="EC77">
            <v>0</v>
          </cell>
          <cell r="ED77">
            <v>0</v>
          </cell>
        </row>
        <row r="78">
          <cell r="B78">
            <v>1989</v>
          </cell>
          <cell r="C78">
            <v>0</v>
          </cell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1.3425380800000001E-2</v>
          </cell>
          <cell r="AB78">
            <v>1.3425380800000001E-2</v>
          </cell>
          <cell r="AC78">
            <v>1.3425380800000001E-2</v>
          </cell>
          <cell r="AD78">
            <v>0</v>
          </cell>
          <cell r="AE78">
            <v>0</v>
          </cell>
          <cell r="AF78">
            <v>0</v>
          </cell>
          <cell r="AG78">
            <v>1.3425380800000001E-2</v>
          </cell>
          <cell r="AH78">
            <v>1.3425380800000001E-2</v>
          </cell>
          <cell r="AI78">
            <v>1.3425380800000001E-2</v>
          </cell>
          <cell r="AJ78">
            <v>0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0</v>
          </cell>
          <cell r="BN78">
            <v>0</v>
          </cell>
          <cell r="BO78">
            <v>0</v>
          </cell>
          <cell r="BP78">
            <v>0</v>
          </cell>
          <cell r="BQ78">
            <v>0</v>
          </cell>
          <cell r="BR78">
            <v>0</v>
          </cell>
          <cell r="BS78">
            <v>0</v>
          </cell>
          <cell r="BT78">
            <v>0</v>
          </cell>
          <cell r="BU78">
            <v>0</v>
          </cell>
          <cell r="BV78">
            <v>0</v>
          </cell>
          <cell r="BW78">
            <v>0</v>
          </cell>
          <cell r="BX78">
            <v>0</v>
          </cell>
          <cell r="BY78">
            <v>0</v>
          </cell>
          <cell r="BZ78">
            <v>0</v>
          </cell>
          <cell r="CA78">
            <v>0</v>
          </cell>
          <cell r="CB78">
            <v>0</v>
          </cell>
          <cell r="CC78">
            <v>0</v>
          </cell>
          <cell r="CD78">
            <v>0</v>
          </cell>
          <cell r="CE78">
            <v>0</v>
          </cell>
          <cell r="CF78">
            <v>0</v>
          </cell>
          <cell r="CG78">
            <v>0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0</v>
          </cell>
          <cell r="CM78">
            <v>0</v>
          </cell>
          <cell r="CN78">
            <v>0</v>
          </cell>
          <cell r="CO78">
            <v>0</v>
          </cell>
          <cell r="CP78">
            <v>0</v>
          </cell>
          <cell r="CQ78">
            <v>0</v>
          </cell>
          <cell r="CR78">
            <v>0</v>
          </cell>
          <cell r="CS78">
            <v>0</v>
          </cell>
          <cell r="CT78">
            <v>0</v>
          </cell>
          <cell r="CU78">
            <v>0</v>
          </cell>
          <cell r="CV78">
            <v>0</v>
          </cell>
          <cell r="CW78">
            <v>0</v>
          </cell>
          <cell r="CX78">
            <v>0</v>
          </cell>
          <cell r="CY78">
            <v>0</v>
          </cell>
          <cell r="CZ78">
            <v>0</v>
          </cell>
          <cell r="DA78">
            <v>0</v>
          </cell>
          <cell r="DB78">
            <v>0</v>
          </cell>
          <cell r="DC78">
            <v>0</v>
          </cell>
          <cell r="DD78">
            <v>0</v>
          </cell>
          <cell r="DE78">
            <v>0</v>
          </cell>
          <cell r="DF78">
            <v>0</v>
          </cell>
          <cell r="DG78">
            <v>0</v>
          </cell>
          <cell r="DH78">
            <v>0</v>
          </cell>
          <cell r="DI78">
            <v>0</v>
          </cell>
          <cell r="DJ78">
            <v>0</v>
          </cell>
          <cell r="DK78">
            <v>0</v>
          </cell>
          <cell r="DL78">
            <v>0</v>
          </cell>
          <cell r="DM78">
            <v>0</v>
          </cell>
          <cell r="DN78">
            <v>0</v>
          </cell>
          <cell r="DO78">
            <v>0</v>
          </cell>
          <cell r="DP78">
            <v>0</v>
          </cell>
          <cell r="DQ78">
            <v>0</v>
          </cell>
          <cell r="DR78">
            <v>0</v>
          </cell>
          <cell r="DS78">
            <v>0</v>
          </cell>
          <cell r="DT78">
            <v>0</v>
          </cell>
          <cell r="DU78">
            <v>0</v>
          </cell>
          <cell r="DV78">
            <v>0</v>
          </cell>
          <cell r="DW78">
            <v>0</v>
          </cell>
          <cell r="DX78">
            <v>0</v>
          </cell>
          <cell r="DY78">
            <v>0</v>
          </cell>
          <cell r="DZ78">
            <v>0</v>
          </cell>
          <cell r="EA78">
            <v>0</v>
          </cell>
          <cell r="EB78">
            <v>0</v>
          </cell>
          <cell r="EC78">
            <v>0</v>
          </cell>
          <cell r="ED78">
            <v>0</v>
          </cell>
        </row>
        <row r="79">
          <cell r="B79">
            <v>1990</v>
          </cell>
          <cell r="C79">
            <v>0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1.37481032E-2</v>
          </cell>
          <cell r="AB79">
            <v>1.37481032E-2</v>
          </cell>
          <cell r="AC79">
            <v>1.37481032E-2</v>
          </cell>
          <cell r="AD79">
            <v>0</v>
          </cell>
          <cell r="AE79">
            <v>0</v>
          </cell>
          <cell r="AF79">
            <v>0</v>
          </cell>
          <cell r="AG79">
            <v>1.37481032E-2</v>
          </cell>
          <cell r="AH79">
            <v>1.37481032E-2</v>
          </cell>
          <cell r="AI79">
            <v>1.37481032E-2</v>
          </cell>
          <cell r="AJ79">
            <v>0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0</v>
          </cell>
          <cell r="BN79">
            <v>0</v>
          </cell>
          <cell r="BO79">
            <v>0</v>
          </cell>
          <cell r="BP79">
            <v>0</v>
          </cell>
          <cell r="BQ79">
            <v>0</v>
          </cell>
          <cell r="BR79">
            <v>0</v>
          </cell>
          <cell r="BS79">
            <v>0</v>
          </cell>
          <cell r="BT79">
            <v>0</v>
          </cell>
          <cell r="BU79">
            <v>0</v>
          </cell>
          <cell r="BV79">
            <v>0</v>
          </cell>
          <cell r="BW79">
            <v>0</v>
          </cell>
          <cell r="BX79">
            <v>0</v>
          </cell>
          <cell r="BY79">
            <v>0</v>
          </cell>
          <cell r="BZ79">
            <v>0</v>
          </cell>
          <cell r="CA79">
            <v>0</v>
          </cell>
          <cell r="CB79">
            <v>0</v>
          </cell>
          <cell r="CC79">
            <v>0</v>
          </cell>
          <cell r="CD79">
            <v>0</v>
          </cell>
          <cell r="CE79">
            <v>0</v>
          </cell>
          <cell r="CF79">
            <v>0</v>
          </cell>
          <cell r="CG79">
            <v>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0</v>
          </cell>
          <cell r="CM79">
            <v>0</v>
          </cell>
          <cell r="CN79">
            <v>0</v>
          </cell>
          <cell r="CO79">
            <v>0</v>
          </cell>
          <cell r="CP79">
            <v>0</v>
          </cell>
          <cell r="CQ79">
            <v>0</v>
          </cell>
          <cell r="CR79">
            <v>0</v>
          </cell>
          <cell r="CS79">
            <v>0</v>
          </cell>
          <cell r="CT79">
            <v>0</v>
          </cell>
          <cell r="CU79">
            <v>0</v>
          </cell>
          <cell r="CV79">
            <v>0</v>
          </cell>
          <cell r="CW79">
            <v>0</v>
          </cell>
          <cell r="CX79">
            <v>0</v>
          </cell>
          <cell r="CY79">
            <v>0</v>
          </cell>
          <cell r="CZ79">
            <v>0</v>
          </cell>
          <cell r="DA79">
            <v>0</v>
          </cell>
          <cell r="DB79">
            <v>0</v>
          </cell>
          <cell r="DC79">
            <v>0</v>
          </cell>
          <cell r="DD79">
            <v>0</v>
          </cell>
          <cell r="DE79">
            <v>0</v>
          </cell>
          <cell r="DF79">
            <v>0</v>
          </cell>
          <cell r="DG79">
            <v>0</v>
          </cell>
          <cell r="DH79">
            <v>0</v>
          </cell>
          <cell r="DI79">
            <v>0</v>
          </cell>
          <cell r="DJ79">
            <v>0</v>
          </cell>
          <cell r="DK79">
            <v>0</v>
          </cell>
          <cell r="DL79">
            <v>0</v>
          </cell>
          <cell r="DM79">
            <v>0</v>
          </cell>
          <cell r="DN79">
            <v>0</v>
          </cell>
          <cell r="DO79">
            <v>0</v>
          </cell>
          <cell r="DP79">
            <v>0</v>
          </cell>
          <cell r="DQ79">
            <v>0</v>
          </cell>
          <cell r="DR79">
            <v>0</v>
          </cell>
          <cell r="DS79">
            <v>0</v>
          </cell>
          <cell r="DT79">
            <v>0</v>
          </cell>
          <cell r="DU79">
            <v>0</v>
          </cell>
          <cell r="DV79">
            <v>0</v>
          </cell>
          <cell r="DW79">
            <v>0</v>
          </cell>
          <cell r="DX79">
            <v>0</v>
          </cell>
          <cell r="DY79">
            <v>0</v>
          </cell>
          <cell r="DZ79">
            <v>0</v>
          </cell>
          <cell r="EA79">
            <v>0</v>
          </cell>
          <cell r="EB79">
            <v>0</v>
          </cell>
          <cell r="EC79">
            <v>0</v>
          </cell>
          <cell r="ED79">
            <v>0</v>
          </cell>
        </row>
        <row r="80">
          <cell r="B80">
            <v>1991</v>
          </cell>
          <cell r="C80">
            <v>0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1.4079207999999999E-2</v>
          </cell>
          <cell r="AB80">
            <v>1.4079207999999999E-2</v>
          </cell>
          <cell r="AC80">
            <v>1.4079207999999999E-2</v>
          </cell>
          <cell r="AD80">
            <v>0</v>
          </cell>
          <cell r="AE80">
            <v>0</v>
          </cell>
          <cell r="AF80">
            <v>0</v>
          </cell>
          <cell r="AG80">
            <v>1.4079207999999999E-2</v>
          </cell>
          <cell r="AH80">
            <v>1.4079207999999999E-2</v>
          </cell>
          <cell r="AI80">
            <v>1.4079207999999999E-2</v>
          </cell>
          <cell r="AJ80">
            <v>0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0</v>
          </cell>
          <cell r="BN80">
            <v>0</v>
          </cell>
          <cell r="BO80">
            <v>0</v>
          </cell>
          <cell r="BP80">
            <v>0</v>
          </cell>
          <cell r="BQ80">
            <v>0</v>
          </cell>
          <cell r="BR80">
            <v>0</v>
          </cell>
          <cell r="BS80">
            <v>0</v>
          </cell>
          <cell r="BT80">
            <v>0</v>
          </cell>
          <cell r="BU80">
            <v>0</v>
          </cell>
          <cell r="BV80">
            <v>0</v>
          </cell>
          <cell r="BW80">
            <v>0</v>
          </cell>
          <cell r="BX80">
            <v>0</v>
          </cell>
          <cell r="BY80">
            <v>0</v>
          </cell>
          <cell r="BZ80">
            <v>0</v>
          </cell>
          <cell r="CA80">
            <v>0</v>
          </cell>
          <cell r="CB80">
            <v>0</v>
          </cell>
          <cell r="CC80">
            <v>0</v>
          </cell>
          <cell r="CD80">
            <v>0</v>
          </cell>
          <cell r="CE80">
            <v>0</v>
          </cell>
          <cell r="CF80">
            <v>0</v>
          </cell>
          <cell r="CG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0</v>
          </cell>
          <cell r="CM80">
            <v>0</v>
          </cell>
          <cell r="CN80">
            <v>0</v>
          </cell>
          <cell r="CO80">
            <v>0</v>
          </cell>
          <cell r="CP80">
            <v>0</v>
          </cell>
          <cell r="CQ80">
            <v>0</v>
          </cell>
          <cell r="CR80">
            <v>0</v>
          </cell>
          <cell r="CS80">
            <v>0</v>
          </cell>
          <cell r="CT80">
            <v>0</v>
          </cell>
          <cell r="CU80">
            <v>0</v>
          </cell>
          <cell r="CV80">
            <v>0</v>
          </cell>
          <cell r="CW80">
            <v>0</v>
          </cell>
          <cell r="CX80">
            <v>0</v>
          </cell>
          <cell r="CY80">
            <v>0</v>
          </cell>
          <cell r="CZ80">
            <v>0</v>
          </cell>
          <cell r="DA80">
            <v>0</v>
          </cell>
          <cell r="DB80">
            <v>0</v>
          </cell>
          <cell r="DC80">
            <v>0</v>
          </cell>
          <cell r="DD80">
            <v>0</v>
          </cell>
          <cell r="DE80">
            <v>0</v>
          </cell>
          <cell r="DF80">
            <v>0</v>
          </cell>
          <cell r="DG80">
            <v>0</v>
          </cell>
          <cell r="DH80">
            <v>0</v>
          </cell>
          <cell r="DI80">
            <v>0</v>
          </cell>
          <cell r="DJ80">
            <v>0</v>
          </cell>
          <cell r="DK80">
            <v>0</v>
          </cell>
          <cell r="DL80">
            <v>0</v>
          </cell>
          <cell r="DM80">
            <v>0</v>
          </cell>
          <cell r="DN80">
            <v>0</v>
          </cell>
          <cell r="DO80">
            <v>0</v>
          </cell>
          <cell r="DP80">
            <v>0</v>
          </cell>
          <cell r="DQ80">
            <v>0</v>
          </cell>
          <cell r="DR80">
            <v>0</v>
          </cell>
          <cell r="DS80">
            <v>0</v>
          </cell>
          <cell r="DT80">
            <v>0</v>
          </cell>
          <cell r="DU80">
            <v>0</v>
          </cell>
          <cell r="DV80">
            <v>0</v>
          </cell>
          <cell r="DW80">
            <v>0</v>
          </cell>
          <cell r="DX80">
            <v>0</v>
          </cell>
          <cell r="DY80">
            <v>0</v>
          </cell>
          <cell r="DZ80">
            <v>0</v>
          </cell>
          <cell r="EA80">
            <v>0</v>
          </cell>
          <cell r="EB80">
            <v>0</v>
          </cell>
          <cell r="EC80">
            <v>0</v>
          </cell>
          <cell r="ED80">
            <v>0</v>
          </cell>
        </row>
        <row r="81">
          <cell r="B81">
            <v>1992</v>
          </cell>
          <cell r="C81">
            <v>1.3842399999999999E-2</v>
          </cell>
          <cell r="D81">
            <v>1.3842399999999999E-2</v>
          </cell>
          <cell r="E81">
            <v>1.3842399999999999E-2</v>
          </cell>
          <cell r="F81">
            <v>0</v>
          </cell>
          <cell r="G81">
            <v>0</v>
          </cell>
          <cell r="H81">
            <v>0</v>
          </cell>
          <cell r="I81">
            <v>1.3842399999999999E-2</v>
          </cell>
          <cell r="J81">
            <v>1.3842399999999999E-2</v>
          </cell>
          <cell r="K81">
            <v>1.3842399999999999E-2</v>
          </cell>
          <cell r="L81">
            <v>0</v>
          </cell>
          <cell r="M81">
            <v>0</v>
          </cell>
          <cell r="N81">
            <v>0</v>
          </cell>
          <cell r="O81">
            <v>1.5444E-3</v>
          </cell>
          <cell r="P81">
            <v>1.5444E-3</v>
          </cell>
          <cell r="Q81">
            <v>1.5444E-3</v>
          </cell>
          <cell r="R81">
            <v>0</v>
          </cell>
          <cell r="S81">
            <v>0</v>
          </cell>
          <cell r="T81">
            <v>0</v>
          </cell>
          <cell r="U81">
            <v>1.5444E-3</v>
          </cell>
          <cell r="V81">
            <v>1.5444E-3</v>
          </cell>
          <cell r="W81">
            <v>1.5444E-3</v>
          </cell>
          <cell r="X81">
            <v>0</v>
          </cell>
          <cell r="Y81">
            <v>0</v>
          </cell>
          <cell r="Z81">
            <v>0</v>
          </cell>
          <cell r="AA81">
            <v>1.5256124000000001E-2</v>
          </cell>
          <cell r="AB81">
            <v>1.5256124000000001E-2</v>
          </cell>
          <cell r="AC81">
            <v>1.5256124000000001E-2</v>
          </cell>
          <cell r="AD81">
            <v>0</v>
          </cell>
          <cell r="AE81">
            <v>0</v>
          </cell>
          <cell r="AF81">
            <v>0</v>
          </cell>
          <cell r="AG81">
            <v>1.5256124000000001E-2</v>
          </cell>
          <cell r="AH81">
            <v>1.5256124000000001E-2</v>
          </cell>
          <cell r="AI81">
            <v>1.5256124000000001E-2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0</v>
          </cell>
          <cell r="BN81">
            <v>0</v>
          </cell>
          <cell r="BO81">
            <v>0</v>
          </cell>
          <cell r="BP81">
            <v>0</v>
          </cell>
          <cell r="BQ81">
            <v>0</v>
          </cell>
          <cell r="BR81">
            <v>0</v>
          </cell>
          <cell r="BS81">
            <v>0</v>
          </cell>
          <cell r="BT81">
            <v>0</v>
          </cell>
          <cell r="BU81">
            <v>0</v>
          </cell>
          <cell r="BV81">
            <v>0</v>
          </cell>
          <cell r="BW81">
            <v>0</v>
          </cell>
          <cell r="BX81">
            <v>0</v>
          </cell>
          <cell r="BY81">
            <v>0</v>
          </cell>
          <cell r="BZ81">
            <v>0</v>
          </cell>
          <cell r="CA81">
            <v>0</v>
          </cell>
          <cell r="CB81">
            <v>0</v>
          </cell>
          <cell r="CC81">
            <v>0</v>
          </cell>
          <cell r="CD81">
            <v>0</v>
          </cell>
          <cell r="CE81">
            <v>0</v>
          </cell>
          <cell r="CF81">
            <v>0</v>
          </cell>
          <cell r="CG81">
            <v>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0</v>
          </cell>
          <cell r="CM81">
            <v>0</v>
          </cell>
          <cell r="CN81">
            <v>0</v>
          </cell>
          <cell r="CO81">
            <v>0</v>
          </cell>
          <cell r="CP81">
            <v>0</v>
          </cell>
          <cell r="CQ81">
            <v>0</v>
          </cell>
          <cell r="CR81">
            <v>0</v>
          </cell>
          <cell r="CS81">
            <v>0</v>
          </cell>
          <cell r="CT81">
            <v>0</v>
          </cell>
          <cell r="CU81">
            <v>0</v>
          </cell>
          <cell r="CV81">
            <v>0</v>
          </cell>
          <cell r="CW81">
            <v>0</v>
          </cell>
          <cell r="CX81">
            <v>0</v>
          </cell>
          <cell r="CY81">
            <v>0</v>
          </cell>
          <cell r="CZ81">
            <v>0</v>
          </cell>
          <cell r="DA81">
            <v>0</v>
          </cell>
          <cell r="DB81">
            <v>0</v>
          </cell>
          <cell r="DC81">
            <v>0</v>
          </cell>
          <cell r="DD81">
            <v>0</v>
          </cell>
          <cell r="DE81">
            <v>0</v>
          </cell>
          <cell r="DF81">
            <v>0</v>
          </cell>
          <cell r="DG81">
            <v>0</v>
          </cell>
          <cell r="DH81">
            <v>0</v>
          </cell>
          <cell r="DI81">
            <v>0</v>
          </cell>
          <cell r="DJ81">
            <v>0</v>
          </cell>
          <cell r="DK81">
            <v>0</v>
          </cell>
          <cell r="DL81">
            <v>0</v>
          </cell>
          <cell r="DM81">
            <v>0</v>
          </cell>
          <cell r="DN81">
            <v>0</v>
          </cell>
          <cell r="DO81">
            <v>0</v>
          </cell>
          <cell r="DP81">
            <v>0</v>
          </cell>
          <cell r="DQ81">
            <v>0</v>
          </cell>
          <cell r="DR81">
            <v>0</v>
          </cell>
          <cell r="DS81">
            <v>0</v>
          </cell>
          <cell r="DT81">
            <v>0</v>
          </cell>
          <cell r="DU81">
            <v>0</v>
          </cell>
          <cell r="DV81">
            <v>0</v>
          </cell>
          <cell r="DW81">
            <v>0</v>
          </cell>
          <cell r="DX81">
            <v>0</v>
          </cell>
          <cell r="DY81">
            <v>0</v>
          </cell>
          <cell r="DZ81">
            <v>0</v>
          </cell>
          <cell r="EA81">
            <v>0</v>
          </cell>
          <cell r="EB81">
            <v>0</v>
          </cell>
          <cell r="EC81">
            <v>0</v>
          </cell>
          <cell r="ED81">
            <v>0</v>
          </cell>
        </row>
        <row r="82">
          <cell r="B82">
            <v>1993</v>
          </cell>
          <cell r="C82">
            <v>4.2227899999999999E-2</v>
          </cell>
          <cell r="D82">
            <v>4.2227899999999999E-2</v>
          </cell>
          <cell r="E82">
            <v>4.2227899999999999E-2</v>
          </cell>
          <cell r="F82">
            <v>0</v>
          </cell>
          <cell r="G82">
            <v>0</v>
          </cell>
          <cell r="H82">
            <v>0</v>
          </cell>
          <cell r="I82">
            <v>4.2227899999999999E-2</v>
          </cell>
          <cell r="J82">
            <v>4.2227899999999999E-2</v>
          </cell>
          <cell r="K82">
            <v>4.2227899999999999E-2</v>
          </cell>
          <cell r="L82">
            <v>0</v>
          </cell>
          <cell r="M82">
            <v>0</v>
          </cell>
          <cell r="N82">
            <v>0</v>
          </cell>
          <cell r="O82">
            <v>1.71171E-2</v>
          </cell>
          <cell r="P82">
            <v>1.71171E-2</v>
          </cell>
          <cell r="Q82">
            <v>1.71171E-2</v>
          </cell>
          <cell r="R82">
            <v>0</v>
          </cell>
          <cell r="S82">
            <v>0</v>
          </cell>
          <cell r="T82">
            <v>0</v>
          </cell>
          <cell r="U82">
            <v>1.71171E-2</v>
          </cell>
          <cell r="V82">
            <v>1.71171E-2</v>
          </cell>
          <cell r="W82">
            <v>1.71171E-2</v>
          </cell>
          <cell r="X82">
            <v>0</v>
          </cell>
          <cell r="Y82">
            <v>0</v>
          </cell>
          <cell r="Z82">
            <v>0</v>
          </cell>
          <cell r="AA82">
            <v>1.7141415200000003E-2</v>
          </cell>
          <cell r="AB82">
            <v>1.7141415200000003E-2</v>
          </cell>
          <cell r="AC82">
            <v>1.7141415200000003E-2</v>
          </cell>
          <cell r="AD82">
            <v>0</v>
          </cell>
          <cell r="AE82">
            <v>0</v>
          </cell>
          <cell r="AF82">
            <v>0</v>
          </cell>
          <cell r="AG82">
            <v>1.7141415200000003E-2</v>
          </cell>
          <cell r="AH82">
            <v>1.7141415200000003E-2</v>
          </cell>
          <cell r="AI82">
            <v>1.7141415200000003E-2</v>
          </cell>
          <cell r="AJ82">
            <v>0</v>
          </cell>
          <cell r="AK82">
            <v>0</v>
          </cell>
          <cell r="AL82">
            <v>0</v>
          </cell>
          <cell r="AM82">
            <v>6.8866200000000002E-2</v>
          </cell>
          <cell r="AN82">
            <v>6.8866200000000002E-2</v>
          </cell>
          <cell r="AO82">
            <v>6.8866200000000002E-2</v>
          </cell>
          <cell r="AP82">
            <v>0</v>
          </cell>
          <cell r="AQ82">
            <v>0</v>
          </cell>
          <cell r="AR82">
            <v>0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0</v>
          </cell>
          <cell r="BN82">
            <v>0</v>
          </cell>
          <cell r="BO82">
            <v>0</v>
          </cell>
          <cell r="BP82">
            <v>0</v>
          </cell>
          <cell r="BQ82">
            <v>0</v>
          </cell>
          <cell r="BR82">
            <v>0</v>
          </cell>
          <cell r="BS82">
            <v>0</v>
          </cell>
          <cell r="BT82">
            <v>0</v>
          </cell>
          <cell r="BU82">
            <v>0</v>
          </cell>
          <cell r="BV82">
            <v>0</v>
          </cell>
          <cell r="BW82">
            <v>0</v>
          </cell>
          <cell r="BX82">
            <v>0</v>
          </cell>
          <cell r="BY82">
            <v>0</v>
          </cell>
          <cell r="BZ82">
            <v>0</v>
          </cell>
          <cell r="CA82">
            <v>0</v>
          </cell>
          <cell r="CB82">
            <v>0</v>
          </cell>
          <cell r="CC82">
            <v>0</v>
          </cell>
          <cell r="CD82">
            <v>0</v>
          </cell>
          <cell r="CE82">
            <v>0</v>
          </cell>
          <cell r="CF82">
            <v>0</v>
          </cell>
          <cell r="CG82">
            <v>0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0</v>
          </cell>
          <cell r="CM82">
            <v>0</v>
          </cell>
          <cell r="CN82">
            <v>0</v>
          </cell>
          <cell r="CO82">
            <v>0</v>
          </cell>
          <cell r="CP82">
            <v>0</v>
          </cell>
          <cell r="CQ82">
            <v>0</v>
          </cell>
          <cell r="CR82">
            <v>0</v>
          </cell>
          <cell r="CS82">
            <v>0</v>
          </cell>
          <cell r="CT82">
            <v>0</v>
          </cell>
          <cell r="CU82">
            <v>4.9804319999999999E-3</v>
          </cell>
          <cell r="CV82">
            <v>4.9804319999999999E-3</v>
          </cell>
          <cell r="CW82">
            <v>4.9804319999999999E-3</v>
          </cell>
          <cell r="CX82">
            <v>0</v>
          </cell>
          <cell r="CY82">
            <v>0</v>
          </cell>
          <cell r="CZ82">
            <v>0</v>
          </cell>
          <cell r="DA82">
            <v>4.9804319999999999E-3</v>
          </cell>
          <cell r="DB82">
            <v>4.9804319999999999E-3</v>
          </cell>
          <cell r="DC82">
            <v>4.9804319999999999E-3</v>
          </cell>
          <cell r="DD82">
            <v>0</v>
          </cell>
          <cell r="DE82">
            <v>0</v>
          </cell>
          <cell r="DF82">
            <v>0</v>
          </cell>
          <cell r="DG82">
            <v>0</v>
          </cell>
          <cell r="DH82">
            <v>0</v>
          </cell>
          <cell r="DI82">
            <v>0</v>
          </cell>
          <cell r="DJ82">
            <v>0</v>
          </cell>
          <cell r="DK82">
            <v>0</v>
          </cell>
          <cell r="DL82">
            <v>0</v>
          </cell>
          <cell r="DM82">
            <v>0</v>
          </cell>
          <cell r="DN82">
            <v>0</v>
          </cell>
          <cell r="DO82">
            <v>0</v>
          </cell>
          <cell r="DP82">
            <v>0</v>
          </cell>
          <cell r="DQ82">
            <v>0</v>
          </cell>
          <cell r="DR82">
            <v>0</v>
          </cell>
          <cell r="DS82">
            <v>0</v>
          </cell>
          <cell r="DT82">
            <v>0</v>
          </cell>
          <cell r="DU82">
            <v>0</v>
          </cell>
          <cell r="DV82">
            <v>0</v>
          </cell>
          <cell r="DW82">
            <v>0</v>
          </cell>
          <cell r="DX82">
            <v>0</v>
          </cell>
          <cell r="DY82">
            <v>0</v>
          </cell>
          <cell r="DZ82">
            <v>0</v>
          </cell>
          <cell r="EA82">
            <v>0</v>
          </cell>
          <cell r="EB82">
            <v>0</v>
          </cell>
          <cell r="EC82">
            <v>0</v>
          </cell>
          <cell r="ED82">
            <v>0</v>
          </cell>
        </row>
        <row r="83">
          <cell r="B83">
            <v>1994</v>
          </cell>
          <cell r="C83">
            <v>7.1314100000000005E-2</v>
          </cell>
          <cell r="D83">
            <v>7.1314100000000005E-2</v>
          </cell>
          <cell r="E83">
            <v>7.1314100000000005E-2</v>
          </cell>
          <cell r="F83">
            <v>0</v>
          </cell>
          <cell r="G83">
            <v>0</v>
          </cell>
          <cell r="H83">
            <v>0</v>
          </cell>
          <cell r="I83">
            <v>7.1314100000000005E-2</v>
          </cell>
          <cell r="J83">
            <v>7.1314100000000005E-2</v>
          </cell>
          <cell r="K83">
            <v>7.1314100000000005E-2</v>
          </cell>
          <cell r="L83">
            <v>0</v>
          </cell>
          <cell r="M83">
            <v>0</v>
          </cell>
          <cell r="N83">
            <v>0</v>
          </cell>
          <cell r="O83">
            <v>3.46203E-2</v>
          </cell>
          <cell r="P83">
            <v>3.46203E-2</v>
          </cell>
          <cell r="Q83">
            <v>3.46203E-2</v>
          </cell>
          <cell r="R83">
            <v>0</v>
          </cell>
          <cell r="S83">
            <v>0</v>
          </cell>
          <cell r="T83">
            <v>0</v>
          </cell>
          <cell r="U83">
            <v>3.46203E-2</v>
          </cell>
          <cell r="V83">
            <v>3.46203E-2</v>
          </cell>
          <cell r="W83">
            <v>3.46203E-2</v>
          </cell>
          <cell r="X83">
            <v>0</v>
          </cell>
          <cell r="Y83">
            <v>0</v>
          </cell>
          <cell r="Z83">
            <v>0</v>
          </cell>
          <cell r="AA83">
            <v>1.9777128800000002E-2</v>
          </cell>
          <cell r="AB83">
            <v>1.9777128800000002E-2</v>
          </cell>
          <cell r="AC83">
            <v>1.9777128800000002E-2</v>
          </cell>
          <cell r="AD83">
            <v>0</v>
          </cell>
          <cell r="AE83">
            <v>0</v>
          </cell>
          <cell r="AF83">
            <v>0</v>
          </cell>
          <cell r="AG83">
            <v>1.9777128800000002E-2</v>
          </cell>
          <cell r="AH83">
            <v>1.9777128800000002E-2</v>
          </cell>
          <cell r="AI83">
            <v>1.9777128800000002E-2</v>
          </cell>
          <cell r="AJ83">
            <v>0</v>
          </cell>
          <cell r="AK83">
            <v>0</v>
          </cell>
          <cell r="AL83">
            <v>0</v>
          </cell>
          <cell r="AM83">
            <v>0.20993399999999998</v>
          </cell>
          <cell r="AN83">
            <v>0.20993399999999998</v>
          </cell>
          <cell r="AO83">
            <v>0.20993399999999998</v>
          </cell>
          <cell r="AP83">
            <v>0</v>
          </cell>
          <cell r="AQ83">
            <v>0</v>
          </cell>
          <cell r="AR83">
            <v>0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>
            <v>0</v>
          </cell>
          <cell r="BD83">
            <v>0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7.4359999999999999E-3</v>
          </cell>
          <cell r="BL83">
            <v>7.4359999999999999E-3</v>
          </cell>
          <cell r="BM83">
            <v>7.4359999999999999E-3</v>
          </cell>
          <cell r="BN83">
            <v>0</v>
          </cell>
          <cell r="BO83">
            <v>0</v>
          </cell>
          <cell r="BP83">
            <v>0</v>
          </cell>
          <cell r="BQ83">
            <v>7.4359999999999999E-3</v>
          </cell>
          <cell r="BR83">
            <v>7.4359999999999999E-3</v>
          </cell>
          <cell r="BS83">
            <v>7.4359999999999999E-3</v>
          </cell>
          <cell r="BT83">
            <v>0</v>
          </cell>
          <cell r="BU83">
            <v>0</v>
          </cell>
          <cell r="BV83">
            <v>0</v>
          </cell>
          <cell r="BW83">
            <v>5.6699279999999994E-3</v>
          </cell>
          <cell r="BX83">
            <v>5.6699279999999994E-3</v>
          </cell>
          <cell r="BY83">
            <v>5.6699279999999994E-3</v>
          </cell>
          <cell r="BZ83">
            <v>0</v>
          </cell>
          <cell r="CA83">
            <v>0</v>
          </cell>
          <cell r="CB83">
            <v>0</v>
          </cell>
          <cell r="CC83">
            <v>5.6699279999999994E-3</v>
          </cell>
          <cell r="CD83">
            <v>5.6699279999999994E-3</v>
          </cell>
          <cell r="CE83">
            <v>5.6699279999999994E-3</v>
          </cell>
          <cell r="CF83">
            <v>0</v>
          </cell>
          <cell r="CG83">
            <v>0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0</v>
          </cell>
          <cell r="CM83">
            <v>0</v>
          </cell>
          <cell r="CN83">
            <v>0</v>
          </cell>
          <cell r="CO83">
            <v>0</v>
          </cell>
          <cell r="CP83">
            <v>0</v>
          </cell>
          <cell r="CQ83">
            <v>0</v>
          </cell>
          <cell r="CR83">
            <v>0</v>
          </cell>
          <cell r="CS83">
            <v>0</v>
          </cell>
          <cell r="CT83">
            <v>0</v>
          </cell>
          <cell r="CU83">
            <v>1.7487891999999998E-2</v>
          </cell>
          <cell r="CV83">
            <v>1.7487891999999998E-2</v>
          </cell>
          <cell r="CW83">
            <v>1.7487891999999998E-2</v>
          </cell>
          <cell r="CX83">
            <v>0</v>
          </cell>
          <cell r="CY83">
            <v>0</v>
          </cell>
          <cell r="CZ83">
            <v>0</v>
          </cell>
          <cell r="DA83">
            <v>1.7487891999999998E-2</v>
          </cell>
          <cell r="DB83">
            <v>1.7487891999999998E-2</v>
          </cell>
          <cell r="DC83">
            <v>1.7487891999999998E-2</v>
          </cell>
          <cell r="DD83">
            <v>0</v>
          </cell>
          <cell r="DE83">
            <v>0</v>
          </cell>
          <cell r="DF83">
            <v>0</v>
          </cell>
          <cell r="DG83">
            <v>0</v>
          </cell>
          <cell r="DH83">
            <v>0</v>
          </cell>
          <cell r="DI83">
            <v>0</v>
          </cell>
          <cell r="DJ83">
            <v>0</v>
          </cell>
          <cell r="DK83">
            <v>0</v>
          </cell>
          <cell r="DL83">
            <v>0</v>
          </cell>
          <cell r="DM83">
            <v>0</v>
          </cell>
          <cell r="DN83">
            <v>0</v>
          </cell>
          <cell r="DO83">
            <v>0</v>
          </cell>
          <cell r="DP83">
            <v>0</v>
          </cell>
          <cell r="DQ83">
            <v>0</v>
          </cell>
          <cell r="DR83">
            <v>0</v>
          </cell>
          <cell r="DS83">
            <v>0</v>
          </cell>
          <cell r="DT83">
            <v>0</v>
          </cell>
          <cell r="DU83">
            <v>0</v>
          </cell>
          <cell r="DV83">
            <v>0</v>
          </cell>
          <cell r="DW83">
            <v>0</v>
          </cell>
          <cell r="DX83">
            <v>0</v>
          </cell>
          <cell r="DY83">
            <v>0</v>
          </cell>
          <cell r="DZ83">
            <v>0</v>
          </cell>
          <cell r="EA83">
            <v>0</v>
          </cell>
          <cell r="EB83">
            <v>0</v>
          </cell>
          <cell r="EC83">
            <v>0</v>
          </cell>
          <cell r="ED83">
            <v>0</v>
          </cell>
        </row>
        <row r="84">
          <cell r="B84">
            <v>1995</v>
          </cell>
          <cell r="C84">
            <v>0.1005433</v>
          </cell>
          <cell r="D84">
            <v>0.1005433</v>
          </cell>
          <cell r="E84">
            <v>0.1005433</v>
          </cell>
          <cell r="F84">
            <v>0</v>
          </cell>
          <cell r="G84">
            <v>0</v>
          </cell>
          <cell r="H84">
            <v>0</v>
          </cell>
          <cell r="I84">
            <v>0.1005433</v>
          </cell>
          <cell r="J84">
            <v>0.1005433</v>
          </cell>
          <cell r="K84">
            <v>0.1005433</v>
          </cell>
          <cell r="L84">
            <v>0</v>
          </cell>
          <cell r="M84">
            <v>0</v>
          </cell>
          <cell r="N84">
            <v>0</v>
          </cell>
          <cell r="O84">
            <v>5.1265499999999999E-2</v>
          </cell>
          <cell r="P84">
            <v>5.1265499999999999E-2</v>
          </cell>
          <cell r="Q84">
            <v>5.1265499999999999E-2</v>
          </cell>
          <cell r="R84">
            <v>0</v>
          </cell>
          <cell r="S84">
            <v>0</v>
          </cell>
          <cell r="T84">
            <v>0</v>
          </cell>
          <cell r="U84">
            <v>5.1265499999999999E-2</v>
          </cell>
          <cell r="V84">
            <v>5.1265499999999999E-2</v>
          </cell>
          <cell r="W84">
            <v>5.1265499999999999E-2</v>
          </cell>
          <cell r="X84">
            <v>0</v>
          </cell>
          <cell r="Y84">
            <v>0</v>
          </cell>
          <cell r="Z84">
            <v>0</v>
          </cell>
          <cell r="AA84">
            <v>2.242682E-2</v>
          </cell>
          <cell r="AB84">
            <v>2.242682E-2</v>
          </cell>
          <cell r="AC84">
            <v>2.242682E-2</v>
          </cell>
          <cell r="AD84">
            <v>0</v>
          </cell>
          <cell r="AE84">
            <v>0</v>
          </cell>
          <cell r="AF84">
            <v>0</v>
          </cell>
          <cell r="AG84">
            <v>2.242682E-2</v>
          </cell>
          <cell r="AH84">
            <v>2.242682E-2</v>
          </cell>
          <cell r="AI84">
            <v>2.242682E-2</v>
          </cell>
          <cell r="AJ84">
            <v>0</v>
          </cell>
          <cell r="AK84">
            <v>0</v>
          </cell>
          <cell r="AL84">
            <v>0</v>
          </cell>
          <cell r="AM84">
            <v>0.35139419999999999</v>
          </cell>
          <cell r="AN84">
            <v>0.35139419999999999</v>
          </cell>
          <cell r="AO84">
            <v>0.35139419999999999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2.2450999999999999E-2</v>
          </cell>
          <cell r="BL84">
            <v>2.2450999999999999E-2</v>
          </cell>
          <cell r="BM84">
            <v>2.2450999999999999E-2</v>
          </cell>
          <cell r="BN84">
            <v>0</v>
          </cell>
          <cell r="BO84">
            <v>0</v>
          </cell>
          <cell r="BP84">
            <v>0</v>
          </cell>
          <cell r="BQ84">
            <v>2.2450999999999999E-2</v>
          </cell>
          <cell r="BR84">
            <v>2.2450999999999999E-2</v>
          </cell>
          <cell r="BS84">
            <v>2.2450999999999999E-2</v>
          </cell>
          <cell r="BT84">
            <v>0</v>
          </cell>
          <cell r="BU84">
            <v>0</v>
          </cell>
          <cell r="BV84">
            <v>0</v>
          </cell>
          <cell r="BW84">
            <v>1.7324779999999998E-2</v>
          </cell>
          <cell r="BX84">
            <v>1.7324779999999998E-2</v>
          </cell>
          <cell r="BY84">
            <v>1.7324779999999998E-2</v>
          </cell>
          <cell r="BZ84">
            <v>0</v>
          </cell>
          <cell r="CA84">
            <v>0</v>
          </cell>
          <cell r="CB84">
            <v>0</v>
          </cell>
          <cell r="CC84">
            <v>1.7324779999999998E-2</v>
          </cell>
          <cell r="CD84">
            <v>1.7324779999999998E-2</v>
          </cell>
          <cell r="CE84">
            <v>1.7324779999999998E-2</v>
          </cell>
          <cell r="CF84">
            <v>0</v>
          </cell>
          <cell r="CG84">
            <v>0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0</v>
          </cell>
          <cell r="CM84">
            <v>0</v>
          </cell>
          <cell r="CN84">
            <v>0</v>
          </cell>
          <cell r="CO84">
            <v>0</v>
          </cell>
          <cell r="CP84">
            <v>0</v>
          </cell>
          <cell r="CQ84">
            <v>0</v>
          </cell>
          <cell r="CR84">
            <v>0</v>
          </cell>
          <cell r="CS84">
            <v>0</v>
          </cell>
          <cell r="CT84">
            <v>0</v>
          </cell>
          <cell r="CU84">
            <v>3.7798160000000004E-2</v>
          </cell>
          <cell r="CV84">
            <v>3.7798160000000004E-2</v>
          </cell>
          <cell r="CW84">
            <v>3.7798160000000004E-2</v>
          </cell>
          <cell r="CX84">
            <v>0</v>
          </cell>
          <cell r="CY84">
            <v>0</v>
          </cell>
          <cell r="CZ84">
            <v>0</v>
          </cell>
          <cell r="DA84">
            <v>3.7798160000000004E-2</v>
          </cell>
          <cell r="DB84">
            <v>3.7798160000000004E-2</v>
          </cell>
          <cell r="DC84">
            <v>3.7798160000000004E-2</v>
          </cell>
          <cell r="DD84">
            <v>0</v>
          </cell>
          <cell r="DE84">
            <v>0</v>
          </cell>
          <cell r="DF84">
            <v>0</v>
          </cell>
          <cell r="DG84">
            <v>0</v>
          </cell>
          <cell r="DH84">
            <v>0</v>
          </cell>
          <cell r="DI84">
            <v>0</v>
          </cell>
          <cell r="DJ84">
            <v>0</v>
          </cell>
          <cell r="DK84">
            <v>0</v>
          </cell>
          <cell r="DL84">
            <v>0</v>
          </cell>
          <cell r="DM84">
            <v>0</v>
          </cell>
          <cell r="DN84">
            <v>0</v>
          </cell>
          <cell r="DO84">
            <v>0</v>
          </cell>
          <cell r="DP84">
            <v>0</v>
          </cell>
          <cell r="DQ84">
            <v>0</v>
          </cell>
          <cell r="DR84">
            <v>0</v>
          </cell>
          <cell r="DS84">
            <v>0</v>
          </cell>
          <cell r="DT84">
            <v>0</v>
          </cell>
          <cell r="DU84">
            <v>0</v>
          </cell>
          <cell r="DV84">
            <v>0</v>
          </cell>
          <cell r="DW84">
            <v>0</v>
          </cell>
          <cell r="DX84">
            <v>0</v>
          </cell>
          <cell r="DY84">
            <v>0</v>
          </cell>
          <cell r="DZ84">
            <v>0</v>
          </cell>
          <cell r="EA84">
            <v>0</v>
          </cell>
          <cell r="EB84">
            <v>0</v>
          </cell>
          <cell r="EC84">
            <v>0</v>
          </cell>
          <cell r="ED84">
            <v>0</v>
          </cell>
        </row>
        <row r="85">
          <cell r="B85">
            <v>1996</v>
          </cell>
          <cell r="C85">
            <v>0.12991549999999999</v>
          </cell>
          <cell r="D85">
            <v>0.12991549999999999</v>
          </cell>
          <cell r="E85">
            <v>0.12991549999999999</v>
          </cell>
          <cell r="F85">
            <v>0</v>
          </cell>
          <cell r="G85">
            <v>0</v>
          </cell>
          <cell r="H85">
            <v>0</v>
          </cell>
          <cell r="I85">
            <v>0.12991549999999999</v>
          </cell>
          <cell r="J85">
            <v>0.12991549999999999</v>
          </cell>
          <cell r="K85">
            <v>0.12991549999999999</v>
          </cell>
          <cell r="L85">
            <v>0</v>
          </cell>
          <cell r="M85">
            <v>0</v>
          </cell>
          <cell r="N85">
            <v>0</v>
          </cell>
          <cell r="O85">
            <v>6.7067000000000015E-2</v>
          </cell>
          <cell r="P85">
            <v>6.7067000000000015E-2</v>
          </cell>
          <cell r="Q85">
            <v>6.7067000000000015E-2</v>
          </cell>
          <cell r="R85">
            <v>0</v>
          </cell>
          <cell r="S85">
            <v>0</v>
          </cell>
          <cell r="T85">
            <v>0</v>
          </cell>
          <cell r="U85">
            <v>6.7067000000000015E-2</v>
          </cell>
          <cell r="V85">
            <v>6.7067000000000015E-2</v>
          </cell>
          <cell r="W85">
            <v>6.7067000000000015E-2</v>
          </cell>
          <cell r="X85">
            <v>0</v>
          </cell>
          <cell r="Y85">
            <v>0</v>
          </cell>
          <cell r="Z85">
            <v>0</v>
          </cell>
          <cell r="AA85">
            <v>3.5690179199999998E-2</v>
          </cell>
          <cell r="AB85">
            <v>3.5690179199999998E-2</v>
          </cell>
          <cell r="AC85">
            <v>3.5690179199999998E-2</v>
          </cell>
          <cell r="AD85">
            <v>0</v>
          </cell>
          <cell r="AE85">
            <v>0</v>
          </cell>
          <cell r="AF85">
            <v>0</v>
          </cell>
          <cell r="AG85">
            <v>3.5690179199999998E-2</v>
          </cell>
          <cell r="AH85">
            <v>3.5690179199999998E-2</v>
          </cell>
          <cell r="AI85">
            <v>3.5690179199999998E-2</v>
          </cell>
          <cell r="AJ85">
            <v>0</v>
          </cell>
          <cell r="AK85">
            <v>0</v>
          </cell>
          <cell r="AL85">
            <v>0</v>
          </cell>
          <cell r="AM85">
            <v>0.43958610000000004</v>
          </cell>
          <cell r="AN85">
            <v>0.43958610000000004</v>
          </cell>
          <cell r="AO85">
            <v>0.43958610000000004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3.79665E-2</v>
          </cell>
          <cell r="BL85">
            <v>3.79665E-2</v>
          </cell>
          <cell r="BM85">
            <v>3.79665E-2</v>
          </cell>
          <cell r="BN85">
            <v>0</v>
          </cell>
          <cell r="BO85">
            <v>0</v>
          </cell>
          <cell r="BP85">
            <v>0</v>
          </cell>
          <cell r="BQ85">
            <v>3.79665E-2</v>
          </cell>
          <cell r="BR85">
            <v>3.79665E-2</v>
          </cell>
          <cell r="BS85">
            <v>3.79665E-2</v>
          </cell>
          <cell r="BT85">
            <v>0</v>
          </cell>
          <cell r="BU85">
            <v>0</v>
          </cell>
          <cell r="BV85">
            <v>0</v>
          </cell>
          <cell r="BW85">
            <v>3.7445308000000004E-2</v>
          </cell>
          <cell r="BX85">
            <v>3.7445308000000004E-2</v>
          </cell>
          <cell r="BY85">
            <v>3.7445308000000004E-2</v>
          </cell>
          <cell r="BZ85">
            <v>0</v>
          </cell>
          <cell r="CA85">
            <v>0</v>
          </cell>
          <cell r="CB85">
            <v>0</v>
          </cell>
          <cell r="CC85">
            <v>3.7445308000000004E-2</v>
          </cell>
          <cell r="CD85">
            <v>3.7445308000000004E-2</v>
          </cell>
          <cell r="CE85">
            <v>3.7445308000000004E-2</v>
          </cell>
          <cell r="CF85">
            <v>0</v>
          </cell>
          <cell r="CG85">
            <v>0</v>
          </cell>
          <cell r="CH85">
            <v>0</v>
          </cell>
          <cell r="CI85">
            <v>5.9077599999999989E-4</v>
          </cell>
          <cell r="CJ85">
            <v>5.9077599999999989E-4</v>
          </cell>
          <cell r="CK85">
            <v>5.9077599999999989E-4</v>
          </cell>
          <cell r="CL85">
            <v>0</v>
          </cell>
          <cell r="CM85">
            <v>0</v>
          </cell>
          <cell r="CN85">
            <v>0</v>
          </cell>
          <cell r="CO85">
            <v>5.9077599999999989E-4</v>
          </cell>
          <cell r="CP85">
            <v>5.9077599999999989E-4</v>
          </cell>
          <cell r="CQ85">
            <v>5.9077599999999989E-4</v>
          </cell>
          <cell r="CR85">
            <v>0</v>
          </cell>
          <cell r="CS85">
            <v>0</v>
          </cell>
          <cell r="CT85">
            <v>0</v>
          </cell>
          <cell r="CU85">
            <v>6.7092788000000014E-2</v>
          </cell>
          <cell r="CV85">
            <v>6.7092788000000014E-2</v>
          </cell>
          <cell r="CW85">
            <v>6.7092788000000014E-2</v>
          </cell>
          <cell r="CX85">
            <v>0</v>
          </cell>
          <cell r="CY85">
            <v>0</v>
          </cell>
          <cell r="CZ85">
            <v>0</v>
          </cell>
          <cell r="DA85">
            <v>6.7092788000000014E-2</v>
          </cell>
          <cell r="DB85">
            <v>6.7092788000000014E-2</v>
          </cell>
          <cell r="DC85">
            <v>6.7092788000000014E-2</v>
          </cell>
          <cell r="DD85">
            <v>0</v>
          </cell>
          <cell r="DE85">
            <v>0</v>
          </cell>
          <cell r="DF85">
            <v>0</v>
          </cell>
          <cell r="DG85">
            <v>0</v>
          </cell>
          <cell r="DH85">
            <v>0</v>
          </cell>
          <cell r="DI85">
            <v>0</v>
          </cell>
          <cell r="DJ85">
            <v>0</v>
          </cell>
          <cell r="DK85">
            <v>0</v>
          </cell>
          <cell r="DL85">
            <v>0</v>
          </cell>
          <cell r="DM85">
            <v>0</v>
          </cell>
          <cell r="DN85">
            <v>0</v>
          </cell>
          <cell r="DO85">
            <v>0</v>
          </cell>
          <cell r="DP85">
            <v>0</v>
          </cell>
          <cell r="DQ85">
            <v>0</v>
          </cell>
          <cell r="DR85">
            <v>0</v>
          </cell>
          <cell r="DS85">
            <v>0</v>
          </cell>
          <cell r="DT85">
            <v>0</v>
          </cell>
          <cell r="DU85">
            <v>0</v>
          </cell>
          <cell r="DV85">
            <v>0</v>
          </cell>
          <cell r="DW85">
            <v>0</v>
          </cell>
          <cell r="DX85">
            <v>0</v>
          </cell>
          <cell r="DY85">
            <v>0</v>
          </cell>
          <cell r="DZ85">
            <v>0</v>
          </cell>
          <cell r="EA85">
            <v>0</v>
          </cell>
          <cell r="EB85">
            <v>0</v>
          </cell>
          <cell r="EC85">
            <v>0</v>
          </cell>
          <cell r="ED85">
            <v>0</v>
          </cell>
        </row>
        <row r="86">
          <cell r="B86">
            <v>1997</v>
          </cell>
          <cell r="C86">
            <v>0.159445</v>
          </cell>
          <cell r="D86">
            <v>0.159445</v>
          </cell>
          <cell r="E86">
            <v>0.159445</v>
          </cell>
          <cell r="F86">
            <v>0</v>
          </cell>
          <cell r="G86">
            <v>0</v>
          </cell>
          <cell r="H86">
            <v>0</v>
          </cell>
          <cell r="I86">
            <v>0.159445</v>
          </cell>
          <cell r="J86">
            <v>0.159445</v>
          </cell>
          <cell r="K86">
            <v>0.159445</v>
          </cell>
          <cell r="L86">
            <v>0</v>
          </cell>
          <cell r="M86">
            <v>0</v>
          </cell>
          <cell r="N86">
            <v>0</v>
          </cell>
          <cell r="O86">
            <v>8.2067699999999993E-2</v>
          </cell>
          <cell r="P86">
            <v>8.2067699999999993E-2</v>
          </cell>
          <cell r="Q86">
            <v>8.2067699999999993E-2</v>
          </cell>
          <cell r="R86">
            <v>0</v>
          </cell>
          <cell r="S86">
            <v>0</v>
          </cell>
          <cell r="T86">
            <v>0</v>
          </cell>
          <cell r="U86">
            <v>8.2067699999999993E-2</v>
          </cell>
          <cell r="V86">
            <v>8.2067699999999993E-2</v>
          </cell>
          <cell r="W86">
            <v>8.2067699999999993E-2</v>
          </cell>
          <cell r="X86">
            <v>0</v>
          </cell>
          <cell r="Y86">
            <v>0</v>
          </cell>
          <cell r="Z86">
            <v>0</v>
          </cell>
          <cell r="AA86">
            <v>4.8904720800000002E-2</v>
          </cell>
          <cell r="AB86">
            <v>4.8904720800000002E-2</v>
          </cell>
          <cell r="AC86">
            <v>4.8904720800000002E-2</v>
          </cell>
          <cell r="AD86">
            <v>0</v>
          </cell>
          <cell r="AE86">
            <v>0</v>
          </cell>
          <cell r="AF86">
            <v>0</v>
          </cell>
          <cell r="AG86">
            <v>4.8904720800000002E-2</v>
          </cell>
          <cell r="AH86">
            <v>4.8904720800000002E-2</v>
          </cell>
          <cell r="AI86">
            <v>4.8904720800000002E-2</v>
          </cell>
          <cell r="AJ86">
            <v>0</v>
          </cell>
          <cell r="AK86">
            <v>0</v>
          </cell>
          <cell r="AL86">
            <v>0</v>
          </cell>
          <cell r="AM86">
            <v>0.52797419999999995</v>
          </cell>
          <cell r="AN86">
            <v>0.52797419999999995</v>
          </cell>
          <cell r="AO86">
            <v>0.52797419999999995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>
            <v>0</v>
          </cell>
          <cell r="BD86">
            <v>0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0</v>
          </cell>
          <cell r="BJ86">
            <v>0</v>
          </cell>
          <cell r="BK86">
            <v>5.3496299999999997E-2</v>
          </cell>
          <cell r="BL86">
            <v>5.3496299999999997E-2</v>
          </cell>
          <cell r="BM86">
            <v>5.3496299999999997E-2</v>
          </cell>
          <cell r="BN86">
            <v>0</v>
          </cell>
          <cell r="BO86">
            <v>0</v>
          </cell>
          <cell r="BP86">
            <v>0</v>
          </cell>
          <cell r="BQ86">
            <v>5.3496299999999997E-2</v>
          </cell>
          <cell r="BR86">
            <v>5.3496299999999997E-2</v>
          </cell>
          <cell r="BS86">
            <v>5.3496299999999997E-2</v>
          </cell>
          <cell r="BT86">
            <v>0</v>
          </cell>
          <cell r="BU86">
            <v>0</v>
          </cell>
          <cell r="BV86">
            <v>0</v>
          </cell>
          <cell r="BW86">
            <v>6.0321733999999995E-2</v>
          </cell>
          <cell r="BX86">
            <v>6.0321733999999995E-2</v>
          </cell>
          <cell r="BY86">
            <v>6.0321733999999995E-2</v>
          </cell>
          <cell r="BZ86">
            <v>0</v>
          </cell>
          <cell r="CA86">
            <v>0</v>
          </cell>
          <cell r="CB86">
            <v>0</v>
          </cell>
          <cell r="CC86">
            <v>6.0321733999999995E-2</v>
          </cell>
          <cell r="CD86">
            <v>6.0321733999999995E-2</v>
          </cell>
          <cell r="CE86">
            <v>6.0321733999999995E-2</v>
          </cell>
          <cell r="CF86">
            <v>0</v>
          </cell>
          <cell r="CG86">
            <v>0</v>
          </cell>
          <cell r="CH86">
            <v>0</v>
          </cell>
          <cell r="CI86">
            <v>1.6932620000000001E-3</v>
          </cell>
          <cell r="CJ86">
            <v>1.6932620000000001E-3</v>
          </cell>
          <cell r="CK86">
            <v>1.6932620000000001E-3</v>
          </cell>
          <cell r="CL86">
            <v>0</v>
          </cell>
          <cell r="CM86">
            <v>0</v>
          </cell>
          <cell r="CN86">
            <v>0</v>
          </cell>
          <cell r="CO86">
            <v>1.6932620000000001E-3</v>
          </cell>
          <cell r="CP86">
            <v>1.6932620000000001E-3</v>
          </cell>
          <cell r="CQ86">
            <v>1.6932620000000001E-3</v>
          </cell>
          <cell r="CR86">
            <v>0</v>
          </cell>
          <cell r="CS86">
            <v>0</v>
          </cell>
          <cell r="CT86">
            <v>0</v>
          </cell>
          <cell r="CU86">
            <v>9.7765047999999993E-2</v>
          </cell>
          <cell r="CV86">
            <v>9.7765047999999993E-2</v>
          </cell>
          <cell r="CW86">
            <v>9.7765047999999993E-2</v>
          </cell>
          <cell r="CX86">
            <v>0</v>
          </cell>
          <cell r="CY86">
            <v>0</v>
          </cell>
          <cell r="CZ86">
            <v>0</v>
          </cell>
          <cell r="DA86">
            <v>9.7765047999999993E-2</v>
          </cell>
          <cell r="DB86">
            <v>9.7765047999999993E-2</v>
          </cell>
          <cell r="DC86">
            <v>9.7765047999999993E-2</v>
          </cell>
          <cell r="DD86">
            <v>0</v>
          </cell>
          <cell r="DE86">
            <v>0</v>
          </cell>
          <cell r="DF86">
            <v>0</v>
          </cell>
          <cell r="DG86">
            <v>0</v>
          </cell>
          <cell r="DH86">
            <v>0</v>
          </cell>
          <cell r="DI86">
            <v>0</v>
          </cell>
          <cell r="DJ86">
            <v>0</v>
          </cell>
          <cell r="DK86">
            <v>0</v>
          </cell>
          <cell r="DL86">
            <v>0</v>
          </cell>
          <cell r="DM86">
            <v>0</v>
          </cell>
          <cell r="DN86">
            <v>0</v>
          </cell>
          <cell r="DO86">
            <v>0</v>
          </cell>
          <cell r="DP86">
            <v>0</v>
          </cell>
          <cell r="DQ86">
            <v>0</v>
          </cell>
          <cell r="DR86">
            <v>0</v>
          </cell>
          <cell r="DS86">
            <v>0</v>
          </cell>
          <cell r="DT86">
            <v>0</v>
          </cell>
          <cell r="DU86">
            <v>0</v>
          </cell>
          <cell r="DV86">
            <v>0</v>
          </cell>
          <cell r="DW86">
            <v>0</v>
          </cell>
          <cell r="DX86">
            <v>0</v>
          </cell>
          <cell r="DY86">
            <v>0</v>
          </cell>
          <cell r="DZ86">
            <v>0</v>
          </cell>
          <cell r="EA86">
            <v>0</v>
          </cell>
          <cell r="EB86">
            <v>0</v>
          </cell>
          <cell r="EC86">
            <v>0</v>
          </cell>
          <cell r="ED86">
            <v>0</v>
          </cell>
        </row>
        <row r="87">
          <cell r="B87">
            <v>1998</v>
          </cell>
          <cell r="C87">
            <v>0.18911749999999999</v>
          </cell>
          <cell r="D87">
            <v>0.18911749999999999</v>
          </cell>
          <cell r="E87">
            <v>0.18911749999999999</v>
          </cell>
          <cell r="F87">
            <v>0</v>
          </cell>
          <cell r="G87">
            <v>0</v>
          </cell>
          <cell r="H87">
            <v>0</v>
          </cell>
          <cell r="I87">
            <v>0.18911749999999999</v>
          </cell>
          <cell r="J87">
            <v>0.18911749999999999</v>
          </cell>
          <cell r="K87">
            <v>0.18911749999999999</v>
          </cell>
          <cell r="L87">
            <v>0</v>
          </cell>
          <cell r="M87">
            <v>0</v>
          </cell>
          <cell r="N87">
            <v>0</v>
          </cell>
          <cell r="O87">
            <v>9.6181799999999998E-2</v>
          </cell>
          <cell r="P87">
            <v>9.6181799999999998E-2</v>
          </cell>
          <cell r="Q87">
            <v>9.6181799999999998E-2</v>
          </cell>
          <cell r="R87">
            <v>0</v>
          </cell>
          <cell r="S87">
            <v>0</v>
          </cell>
          <cell r="T87">
            <v>0</v>
          </cell>
          <cell r="U87">
            <v>9.6181799999999998E-2</v>
          </cell>
          <cell r="V87">
            <v>9.6181799999999998E-2</v>
          </cell>
          <cell r="W87">
            <v>9.6181799999999998E-2</v>
          </cell>
          <cell r="X87">
            <v>0</v>
          </cell>
          <cell r="Y87">
            <v>0</v>
          </cell>
          <cell r="Z87">
            <v>0</v>
          </cell>
          <cell r="AA87">
            <v>6.1385542399999993E-2</v>
          </cell>
          <cell r="AB87">
            <v>6.1385542399999993E-2</v>
          </cell>
          <cell r="AC87">
            <v>6.1385542399999993E-2</v>
          </cell>
          <cell r="AD87">
            <v>0</v>
          </cell>
          <cell r="AE87">
            <v>0</v>
          </cell>
          <cell r="AF87">
            <v>0</v>
          </cell>
          <cell r="AG87">
            <v>6.1385542399999993E-2</v>
          </cell>
          <cell r="AH87">
            <v>6.1385542399999993E-2</v>
          </cell>
          <cell r="AI87">
            <v>6.1385542399999993E-2</v>
          </cell>
          <cell r="AJ87">
            <v>0</v>
          </cell>
          <cell r="AK87">
            <v>0</v>
          </cell>
          <cell r="AL87">
            <v>0</v>
          </cell>
          <cell r="AM87">
            <v>0.60958709999999994</v>
          </cell>
          <cell r="AN87">
            <v>0.60958709999999994</v>
          </cell>
          <cell r="AO87">
            <v>0.60958709999999994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>
            <v>0</v>
          </cell>
          <cell r="BD87">
            <v>0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0</v>
          </cell>
          <cell r="BJ87">
            <v>0</v>
          </cell>
          <cell r="BK87">
            <v>7.0627699999999988E-2</v>
          </cell>
          <cell r="BL87">
            <v>7.0627699999999988E-2</v>
          </cell>
          <cell r="BM87">
            <v>7.0627699999999988E-2</v>
          </cell>
          <cell r="BN87">
            <v>0</v>
          </cell>
          <cell r="BO87">
            <v>0</v>
          </cell>
          <cell r="BP87">
            <v>0</v>
          </cell>
          <cell r="BQ87">
            <v>7.0627699999999988E-2</v>
          </cell>
          <cell r="BR87">
            <v>7.0627699999999988E-2</v>
          </cell>
          <cell r="BS87">
            <v>7.0627699999999988E-2</v>
          </cell>
          <cell r="BT87">
            <v>0</v>
          </cell>
          <cell r="BU87">
            <v>0</v>
          </cell>
          <cell r="BV87">
            <v>0</v>
          </cell>
          <cell r="BW87">
            <v>8.6112190000000005E-2</v>
          </cell>
          <cell r="BX87">
            <v>8.6112190000000005E-2</v>
          </cell>
          <cell r="BY87">
            <v>8.6112190000000005E-2</v>
          </cell>
          <cell r="BZ87">
            <v>0</v>
          </cell>
          <cell r="CA87">
            <v>0</v>
          </cell>
          <cell r="CB87">
            <v>0</v>
          </cell>
          <cell r="CC87">
            <v>8.6112190000000005E-2</v>
          </cell>
          <cell r="CD87">
            <v>8.6112190000000005E-2</v>
          </cell>
          <cell r="CE87">
            <v>8.6112190000000005E-2</v>
          </cell>
          <cell r="CF87">
            <v>0</v>
          </cell>
          <cell r="CG87">
            <v>0</v>
          </cell>
          <cell r="CH87">
            <v>0</v>
          </cell>
          <cell r="CI87">
            <v>3.4257399999999996E-3</v>
          </cell>
          <cell r="CJ87">
            <v>3.4257399999999996E-3</v>
          </cell>
          <cell r="CK87">
            <v>3.4257399999999996E-3</v>
          </cell>
          <cell r="CL87">
            <v>0</v>
          </cell>
          <cell r="CM87">
            <v>0</v>
          </cell>
          <cell r="CN87">
            <v>0</v>
          </cell>
          <cell r="CO87">
            <v>3.4257399999999996E-3</v>
          </cell>
          <cell r="CP87">
            <v>3.4257399999999996E-3</v>
          </cell>
          <cell r="CQ87">
            <v>3.4257399999999996E-3</v>
          </cell>
          <cell r="CR87">
            <v>0</v>
          </cell>
          <cell r="CS87">
            <v>0</v>
          </cell>
          <cell r="CT87">
            <v>0</v>
          </cell>
          <cell r="CU87">
            <v>0.12989464000000001</v>
          </cell>
          <cell r="CV87">
            <v>0.12989464000000001</v>
          </cell>
          <cell r="CW87">
            <v>0.12989464000000001</v>
          </cell>
          <cell r="CX87">
            <v>0</v>
          </cell>
          <cell r="CY87">
            <v>0</v>
          </cell>
          <cell r="CZ87">
            <v>0</v>
          </cell>
          <cell r="DA87">
            <v>0.12989464000000001</v>
          </cell>
          <cell r="DB87">
            <v>0.12989464000000001</v>
          </cell>
          <cell r="DC87">
            <v>0.12989464000000001</v>
          </cell>
          <cell r="DD87">
            <v>0</v>
          </cell>
          <cell r="DE87">
            <v>0</v>
          </cell>
          <cell r="DF87">
            <v>0</v>
          </cell>
          <cell r="DG87">
            <v>0</v>
          </cell>
          <cell r="DH87">
            <v>0</v>
          </cell>
          <cell r="DI87">
            <v>0</v>
          </cell>
          <cell r="DJ87">
            <v>0</v>
          </cell>
          <cell r="DK87">
            <v>0</v>
          </cell>
          <cell r="DL87">
            <v>0</v>
          </cell>
          <cell r="DM87">
            <v>0</v>
          </cell>
          <cell r="DN87">
            <v>0</v>
          </cell>
          <cell r="DO87">
            <v>0</v>
          </cell>
          <cell r="DP87">
            <v>0</v>
          </cell>
          <cell r="DQ87">
            <v>0</v>
          </cell>
          <cell r="DR87">
            <v>0</v>
          </cell>
          <cell r="DS87">
            <v>0</v>
          </cell>
          <cell r="DT87">
            <v>0</v>
          </cell>
          <cell r="DU87">
            <v>0</v>
          </cell>
          <cell r="DV87">
            <v>0</v>
          </cell>
          <cell r="DW87">
            <v>0</v>
          </cell>
          <cell r="DX87">
            <v>0</v>
          </cell>
          <cell r="DY87">
            <v>0</v>
          </cell>
          <cell r="DZ87">
            <v>0</v>
          </cell>
          <cell r="EA87">
            <v>0</v>
          </cell>
          <cell r="EB87">
            <v>0</v>
          </cell>
          <cell r="EC87">
            <v>0</v>
          </cell>
          <cell r="ED87">
            <v>0</v>
          </cell>
        </row>
        <row r="88">
          <cell r="B88">
            <v>1999</v>
          </cell>
          <cell r="C88">
            <v>0.21893299999999999</v>
          </cell>
          <cell r="D88">
            <v>0.21893299999999999</v>
          </cell>
          <cell r="E88">
            <v>0.21893299999999999</v>
          </cell>
          <cell r="F88">
            <v>0</v>
          </cell>
          <cell r="G88">
            <v>0</v>
          </cell>
          <cell r="H88">
            <v>0</v>
          </cell>
          <cell r="I88">
            <v>0.21893299999999999</v>
          </cell>
          <cell r="J88">
            <v>0.21893299999999999</v>
          </cell>
          <cell r="K88">
            <v>0.21893299999999999</v>
          </cell>
          <cell r="L88">
            <v>0</v>
          </cell>
          <cell r="M88">
            <v>0</v>
          </cell>
          <cell r="N88">
            <v>0</v>
          </cell>
          <cell r="O88">
            <v>0.10946650000000001</v>
          </cell>
          <cell r="P88">
            <v>0.10946650000000001</v>
          </cell>
          <cell r="Q88">
            <v>0.10946650000000001</v>
          </cell>
          <cell r="R88">
            <v>0</v>
          </cell>
          <cell r="S88">
            <v>0</v>
          </cell>
          <cell r="T88">
            <v>0</v>
          </cell>
          <cell r="U88">
            <v>0.10946650000000001</v>
          </cell>
          <cell r="V88">
            <v>0.10946650000000001</v>
          </cell>
          <cell r="W88">
            <v>0.10946650000000001</v>
          </cell>
          <cell r="X88">
            <v>0</v>
          </cell>
          <cell r="Y88">
            <v>0</v>
          </cell>
          <cell r="Z88">
            <v>0</v>
          </cell>
          <cell r="AA88">
            <v>7.3118666400000018E-2</v>
          </cell>
          <cell r="AB88">
            <v>7.3118666400000018E-2</v>
          </cell>
          <cell r="AC88">
            <v>7.3118666400000018E-2</v>
          </cell>
          <cell r="AD88">
            <v>0</v>
          </cell>
          <cell r="AE88">
            <v>0</v>
          </cell>
          <cell r="AF88">
            <v>0</v>
          </cell>
          <cell r="AG88">
            <v>7.3118666400000018E-2</v>
          </cell>
          <cell r="AH88">
            <v>7.3118666400000018E-2</v>
          </cell>
          <cell r="AI88">
            <v>7.3118666400000018E-2</v>
          </cell>
          <cell r="AJ88">
            <v>0</v>
          </cell>
          <cell r="AK88">
            <v>0</v>
          </cell>
          <cell r="AL88">
            <v>0</v>
          </cell>
          <cell r="AM88">
            <v>0.68422859999999996</v>
          </cell>
          <cell r="AN88">
            <v>0.68422859999999996</v>
          </cell>
          <cell r="AO88">
            <v>0.68422859999999996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>
            <v>0</v>
          </cell>
          <cell r="BD88">
            <v>0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0</v>
          </cell>
          <cell r="BJ88">
            <v>0</v>
          </cell>
          <cell r="BK88">
            <v>8.8903099999999999E-2</v>
          </cell>
          <cell r="BL88">
            <v>8.8903099999999999E-2</v>
          </cell>
          <cell r="BM88">
            <v>8.8903099999999999E-2</v>
          </cell>
          <cell r="BN88">
            <v>0</v>
          </cell>
          <cell r="BO88">
            <v>0</v>
          </cell>
          <cell r="BP88">
            <v>0</v>
          </cell>
          <cell r="BQ88">
            <v>8.8903099999999999E-2</v>
          </cell>
          <cell r="BR88">
            <v>8.8903099999999999E-2</v>
          </cell>
          <cell r="BS88">
            <v>8.8903099999999999E-2</v>
          </cell>
          <cell r="BT88">
            <v>0</v>
          </cell>
          <cell r="BU88">
            <v>0</v>
          </cell>
          <cell r="BV88">
            <v>0</v>
          </cell>
          <cell r="BW88">
            <v>0.11497354</v>
          </cell>
          <cell r="BX88">
            <v>0.11497354</v>
          </cell>
          <cell r="BY88">
            <v>0.11497354</v>
          </cell>
          <cell r="BZ88">
            <v>0</v>
          </cell>
          <cell r="CA88">
            <v>0</v>
          </cell>
          <cell r="CB88">
            <v>0</v>
          </cell>
          <cell r="CC88">
            <v>0.11497354</v>
          </cell>
          <cell r="CD88">
            <v>0.11497354</v>
          </cell>
          <cell r="CE88">
            <v>0.11497354</v>
          </cell>
          <cell r="CF88">
            <v>0</v>
          </cell>
          <cell r="CG88">
            <v>0</v>
          </cell>
          <cell r="CH88">
            <v>0</v>
          </cell>
          <cell r="CI88">
            <v>5.7483600000000001E-3</v>
          </cell>
          <cell r="CJ88">
            <v>5.7483600000000001E-3</v>
          </cell>
          <cell r="CK88">
            <v>5.7483600000000001E-3</v>
          </cell>
          <cell r="CL88">
            <v>0</v>
          </cell>
          <cell r="CM88">
            <v>0</v>
          </cell>
          <cell r="CN88">
            <v>0</v>
          </cell>
          <cell r="CO88">
            <v>5.7483600000000001E-3</v>
          </cell>
          <cell r="CP88">
            <v>5.7483600000000001E-3</v>
          </cell>
          <cell r="CQ88">
            <v>5.7483600000000001E-3</v>
          </cell>
          <cell r="CR88">
            <v>0</v>
          </cell>
          <cell r="CS88">
            <v>0</v>
          </cell>
          <cell r="CT88">
            <v>0</v>
          </cell>
          <cell r="CU88">
            <v>0.16348029600000002</v>
          </cell>
          <cell r="CV88">
            <v>0.16348029600000002</v>
          </cell>
          <cell r="CW88">
            <v>0.16348029600000002</v>
          </cell>
          <cell r="CX88">
            <v>0</v>
          </cell>
          <cell r="CY88">
            <v>0</v>
          </cell>
          <cell r="CZ88">
            <v>0</v>
          </cell>
          <cell r="DA88">
            <v>0.16348029600000002</v>
          </cell>
          <cell r="DB88">
            <v>0.16348029600000002</v>
          </cell>
          <cell r="DC88">
            <v>0.16348029600000002</v>
          </cell>
          <cell r="DD88">
            <v>0</v>
          </cell>
          <cell r="DE88">
            <v>0</v>
          </cell>
          <cell r="DF88">
            <v>0</v>
          </cell>
          <cell r="DG88">
            <v>0</v>
          </cell>
          <cell r="DH88">
            <v>0</v>
          </cell>
          <cell r="DI88">
            <v>0</v>
          </cell>
          <cell r="DJ88">
            <v>0</v>
          </cell>
          <cell r="DK88">
            <v>0</v>
          </cell>
          <cell r="DL88">
            <v>0</v>
          </cell>
          <cell r="DM88">
            <v>0</v>
          </cell>
          <cell r="DN88">
            <v>0</v>
          </cell>
          <cell r="DO88">
            <v>0</v>
          </cell>
          <cell r="DP88">
            <v>0</v>
          </cell>
          <cell r="DQ88">
            <v>0</v>
          </cell>
          <cell r="DR88">
            <v>0</v>
          </cell>
          <cell r="DS88">
            <v>0</v>
          </cell>
          <cell r="DT88">
            <v>0</v>
          </cell>
          <cell r="DU88">
            <v>0</v>
          </cell>
          <cell r="DV88">
            <v>0</v>
          </cell>
          <cell r="DW88">
            <v>0</v>
          </cell>
          <cell r="DX88">
            <v>0</v>
          </cell>
          <cell r="DY88">
            <v>0</v>
          </cell>
          <cell r="DZ88">
            <v>0</v>
          </cell>
          <cell r="EA88">
            <v>0</v>
          </cell>
          <cell r="EB88">
            <v>0</v>
          </cell>
          <cell r="EC88">
            <v>0</v>
          </cell>
          <cell r="ED88">
            <v>0</v>
          </cell>
        </row>
        <row r="89">
          <cell r="B89">
            <v>2000</v>
          </cell>
          <cell r="C89">
            <v>0.25004979999999999</v>
          </cell>
          <cell r="D89">
            <v>0.25004979999999999</v>
          </cell>
          <cell r="E89">
            <v>0.25004979999999999</v>
          </cell>
          <cell r="F89">
            <v>0</v>
          </cell>
          <cell r="G89">
            <v>0</v>
          </cell>
          <cell r="H89">
            <v>0</v>
          </cell>
          <cell r="I89">
            <v>0.25004979999999999</v>
          </cell>
          <cell r="J89">
            <v>0.25004979999999999</v>
          </cell>
          <cell r="K89">
            <v>0.25004979999999999</v>
          </cell>
          <cell r="L89">
            <v>0</v>
          </cell>
          <cell r="M89">
            <v>0</v>
          </cell>
          <cell r="N89">
            <v>0</v>
          </cell>
          <cell r="O89">
            <v>0.12203620000000001</v>
          </cell>
          <cell r="P89">
            <v>0.12203620000000001</v>
          </cell>
          <cell r="Q89">
            <v>0.12203620000000001</v>
          </cell>
          <cell r="R89">
            <v>0</v>
          </cell>
          <cell r="S89">
            <v>0</v>
          </cell>
          <cell r="T89">
            <v>0</v>
          </cell>
          <cell r="U89">
            <v>0.12203620000000001</v>
          </cell>
          <cell r="V89">
            <v>0.12203620000000001</v>
          </cell>
          <cell r="W89">
            <v>0.12203620000000001</v>
          </cell>
          <cell r="X89">
            <v>0</v>
          </cell>
          <cell r="Y89">
            <v>0</v>
          </cell>
          <cell r="Z89">
            <v>0</v>
          </cell>
          <cell r="AA89">
            <v>8.4203547999999989E-2</v>
          </cell>
          <cell r="AB89">
            <v>8.4203547999999989E-2</v>
          </cell>
          <cell r="AC89">
            <v>8.4203547999999989E-2</v>
          </cell>
          <cell r="AD89">
            <v>0</v>
          </cell>
          <cell r="AE89">
            <v>0</v>
          </cell>
          <cell r="AF89">
            <v>0</v>
          </cell>
          <cell r="AG89">
            <v>8.4203547999999989E-2</v>
          </cell>
          <cell r="AH89">
            <v>8.4203547999999989E-2</v>
          </cell>
          <cell r="AI89">
            <v>8.4203547999999989E-2</v>
          </cell>
          <cell r="AJ89">
            <v>0</v>
          </cell>
          <cell r="AK89">
            <v>0</v>
          </cell>
          <cell r="AL89">
            <v>0</v>
          </cell>
          <cell r="AM89">
            <v>0.75210920000000003</v>
          </cell>
          <cell r="AN89">
            <v>0.75210920000000003</v>
          </cell>
          <cell r="AO89">
            <v>0.75210920000000003</v>
          </cell>
          <cell r="AP89">
            <v>0</v>
          </cell>
          <cell r="AQ89">
            <v>0</v>
          </cell>
          <cell r="AR89">
            <v>0</v>
          </cell>
          <cell r="AS89">
            <v>6.4295400000000005E-4</v>
          </cell>
          <cell r="AT89">
            <v>6.4295400000000005E-4</v>
          </cell>
          <cell r="AU89">
            <v>6.4295400000000005E-4</v>
          </cell>
          <cell r="AV89">
            <v>0</v>
          </cell>
          <cell r="AW89">
            <v>0</v>
          </cell>
          <cell r="AX89">
            <v>0</v>
          </cell>
          <cell r="AY89">
            <v>1.144E-4</v>
          </cell>
          <cell r="AZ89">
            <v>1.144E-4</v>
          </cell>
          <cell r="BA89">
            <v>1.144E-4</v>
          </cell>
          <cell r="BB89">
            <v>0</v>
          </cell>
          <cell r="BC89">
            <v>0</v>
          </cell>
          <cell r="BD89">
            <v>0</v>
          </cell>
          <cell r="BE89">
            <v>8.5799999999999998E-5</v>
          </cell>
          <cell r="BF89">
            <v>8.5799999999999998E-5</v>
          </cell>
          <cell r="BG89">
            <v>8.5799999999999998E-5</v>
          </cell>
          <cell r="BH89">
            <v>0</v>
          </cell>
          <cell r="BI89">
            <v>0</v>
          </cell>
          <cell r="BJ89">
            <v>0</v>
          </cell>
          <cell r="BK89">
            <v>0.1073215</v>
          </cell>
          <cell r="BL89">
            <v>0.1073215</v>
          </cell>
          <cell r="BM89">
            <v>0.1073215</v>
          </cell>
          <cell r="BN89">
            <v>0</v>
          </cell>
          <cell r="BO89">
            <v>0</v>
          </cell>
          <cell r="BP89">
            <v>0</v>
          </cell>
          <cell r="BQ89">
            <v>0.1073215</v>
          </cell>
          <cell r="BR89">
            <v>0.1073215</v>
          </cell>
          <cell r="BS89">
            <v>0.1073215</v>
          </cell>
          <cell r="BT89">
            <v>0</v>
          </cell>
          <cell r="BU89">
            <v>0</v>
          </cell>
          <cell r="BV89">
            <v>0</v>
          </cell>
          <cell r="BW89">
            <v>0.14690641799999998</v>
          </cell>
          <cell r="BX89">
            <v>0.14690641799999998</v>
          </cell>
          <cell r="BY89">
            <v>0.14690641799999998</v>
          </cell>
          <cell r="BZ89">
            <v>0</v>
          </cell>
          <cell r="CA89">
            <v>0</v>
          </cell>
          <cell r="CB89">
            <v>0</v>
          </cell>
          <cell r="CC89">
            <v>0.14690641799999998</v>
          </cell>
          <cell r="CD89">
            <v>0.14690641799999998</v>
          </cell>
          <cell r="CE89">
            <v>0.14690641799999998</v>
          </cell>
          <cell r="CF89">
            <v>0</v>
          </cell>
          <cell r="CG89">
            <v>0</v>
          </cell>
          <cell r="CH89">
            <v>0</v>
          </cell>
          <cell r="CI89">
            <v>8.780671999999998E-3</v>
          </cell>
          <cell r="CJ89">
            <v>8.780671999999998E-3</v>
          </cell>
          <cell r="CK89">
            <v>8.780671999999998E-3</v>
          </cell>
          <cell r="CL89">
            <v>0</v>
          </cell>
          <cell r="CM89">
            <v>0</v>
          </cell>
          <cell r="CN89">
            <v>0</v>
          </cell>
          <cell r="CO89">
            <v>8.780671999999998E-3</v>
          </cell>
          <cell r="CP89">
            <v>8.780671999999998E-3</v>
          </cell>
          <cell r="CQ89">
            <v>8.780671999999998E-3</v>
          </cell>
          <cell r="CR89">
            <v>0</v>
          </cell>
          <cell r="CS89">
            <v>0</v>
          </cell>
          <cell r="CT89">
            <v>0</v>
          </cell>
          <cell r="CU89">
            <v>0.19864156599999999</v>
          </cell>
          <cell r="CV89">
            <v>0.19864156599999999</v>
          </cell>
          <cell r="CW89">
            <v>0.19864156599999999</v>
          </cell>
          <cell r="CX89">
            <v>0</v>
          </cell>
          <cell r="CY89">
            <v>0</v>
          </cell>
          <cell r="CZ89">
            <v>0</v>
          </cell>
          <cell r="DA89">
            <v>0.19864156599999999</v>
          </cell>
          <cell r="DB89">
            <v>0.19864156599999999</v>
          </cell>
          <cell r="DC89">
            <v>0.19864156599999999</v>
          </cell>
          <cell r="DD89">
            <v>0</v>
          </cell>
          <cell r="DE89">
            <v>0</v>
          </cell>
          <cell r="DF89">
            <v>0</v>
          </cell>
          <cell r="DG89">
            <v>0</v>
          </cell>
          <cell r="DH89">
            <v>0</v>
          </cell>
          <cell r="DI89">
            <v>0</v>
          </cell>
          <cell r="DJ89">
            <v>0</v>
          </cell>
          <cell r="DK89">
            <v>0</v>
          </cell>
          <cell r="DL89">
            <v>0</v>
          </cell>
          <cell r="DM89">
            <v>0</v>
          </cell>
          <cell r="DN89">
            <v>0</v>
          </cell>
          <cell r="DO89">
            <v>0</v>
          </cell>
          <cell r="DP89">
            <v>0</v>
          </cell>
          <cell r="DQ89">
            <v>0</v>
          </cell>
          <cell r="DR89">
            <v>0</v>
          </cell>
          <cell r="DS89">
            <v>0</v>
          </cell>
          <cell r="DT89">
            <v>0</v>
          </cell>
          <cell r="DU89">
            <v>0</v>
          </cell>
          <cell r="DV89">
            <v>0</v>
          </cell>
          <cell r="DW89">
            <v>0</v>
          </cell>
          <cell r="DX89">
            <v>0</v>
          </cell>
          <cell r="DY89">
            <v>0</v>
          </cell>
          <cell r="DZ89">
            <v>0</v>
          </cell>
          <cell r="EA89">
            <v>0</v>
          </cell>
          <cell r="EB89">
            <v>0</v>
          </cell>
          <cell r="EC89">
            <v>0</v>
          </cell>
          <cell r="ED89">
            <v>0</v>
          </cell>
        </row>
        <row r="90">
          <cell r="B90">
            <v>2001</v>
          </cell>
          <cell r="C90">
            <v>0.28248220000000002</v>
          </cell>
          <cell r="D90">
            <v>0.28248220000000002</v>
          </cell>
          <cell r="E90">
            <v>0.28248220000000002</v>
          </cell>
          <cell r="F90">
            <v>0</v>
          </cell>
          <cell r="G90">
            <v>0</v>
          </cell>
          <cell r="H90">
            <v>0</v>
          </cell>
          <cell r="I90">
            <v>0.28248220000000002</v>
          </cell>
          <cell r="J90">
            <v>0.28248220000000002</v>
          </cell>
          <cell r="K90">
            <v>0.28248220000000002</v>
          </cell>
          <cell r="L90">
            <v>0</v>
          </cell>
          <cell r="M90">
            <v>0</v>
          </cell>
          <cell r="N90">
            <v>0</v>
          </cell>
          <cell r="O90">
            <v>0.13389089999999998</v>
          </cell>
          <cell r="P90">
            <v>0.13389089999999998</v>
          </cell>
          <cell r="Q90">
            <v>0.13389089999999998</v>
          </cell>
          <cell r="R90">
            <v>0</v>
          </cell>
          <cell r="S90">
            <v>0</v>
          </cell>
          <cell r="T90">
            <v>0</v>
          </cell>
          <cell r="U90">
            <v>0.13389089999999998</v>
          </cell>
          <cell r="V90">
            <v>0.13389089999999998</v>
          </cell>
          <cell r="W90">
            <v>0.13389089999999998</v>
          </cell>
          <cell r="X90">
            <v>0</v>
          </cell>
          <cell r="Y90">
            <v>0</v>
          </cell>
          <cell r="Z90">
            <v>0</v>
          </cell>
          <cell r="AA90">
            <v>9.4612554399999993E-2</v>
          </cell>
          <cell r="AB90">
            <v>9.4612554399999993E-2</v>
          </cell>
          <cell r="AC90">
            <v>9.4612554399999993E-2</v>
          </cell>
          <cell r="AD90">
            <v>0</v>
          </cell>
          <cell r="AE90">
            <v>0</v>
          </cell>
          <cell r="AF90">
            <v>0</v>
          </cell>
          <cell r="AG90">
            <v>9.4612554399999993E-2</v>
          </cell>
          <cell r="AH90">
            <v>9.4612554399999993E-2</v>
          </cell>
          <cell r="AI90">
            <v>9.4612554399999993E-2</v>
          </cell>
          <cell r="AJ90">
            <v>0</v>
          </cell>
          <cell r="AK90">
            <v>0</v>
          </cell>
          <cell r="AL90">
            <v>0</v>
          </cell>
          <cell r="AM90">
            <v>0.81300410000000001</v>
          </cell>
          <cell r="AN90">
            <v>0.81300410000000001</v>
          </cell>
          <cell r="AO90">
            <v>0.81300410000000001</v>
          </cell>
          <cell r="AP90">
            <v>0</v>
          </cell>
          <cell r="AQ90">
            <v>0</v>
          </cell>
          <cell r="AR90">
            <v>0</v>
          </cell>
          <cell r="AS90">
            <v>1.9929389999999996E-3</v>
          </cell>
          <cell r="AT90">
            <v>1.9929389999999996E-3</v>
          </cell>
          <cell r="AU90">
            <v>1.9929389999999996E-3</v>
          </cell>
          <cell r="AV90">
            <v>0</v>
          </cell>
          <cell r="AW90">
            <v>0</v>
          </cell>
          <cell r="AX90">
            <v>0</v>
          </cell>
          <cell r="AY90">
            <v>3.7867700000000001E-4</v>
          </cell>
          <cell r="AZ90">
            <v>3.7867700000000001E-4</v>
          </cell>
          <cell r="BA90">
            <v>3.7867700000000001E-4</v>
          </cell>
          <cell r="BB90">
            <v>0</v>
          </cell>
          <cell r="BC90">
            <v>0</v>
          </cell>
          <cell r="BD90">
            <v>0</v>
          </cell>
          <cell r="BE90">
            <v>2.6427699999999999E-4</v>
          </cell>
          <cell r="BF90">
            <v>2.6427699999999999E-4</v>
          </cell>
          <cell r="BG90">
            <v>2.6427699999999999E-4</v>
          </cell>
          <cell r="BH90">
            <v>0</v>
          </cell>
          <cell r="BI90">
            <v>0</v>
          </cell>
          <cell r="BJ90">
            <v>0</v>
          </cell>
          <cell r="BK90">
            <v>0.12631189999999998</v>
          </cell>
          <cell r="BL90">
            <v>0.12631189999999998</v>
          </cell>
          <cell r="BM90">
            <v>0.12631189999999998</v>
          </cell>
          <cell r="BN90">
            <v>0</v>
          </cell>
          <cell r="BO90">
            <v>0</v>
          </cell>
          <cell r="BP90">
            <v>0</v>
          </cell>
          <cell r="BQ90">
            <v>0.12631189999999998</v>
          </cell>
          <cell r="BR90">
            <v>0.12631189999999998</v>
          </cell>
          <cell r="BS90">
            <v>0.12631189999999998</v>
          </cell>
          <cell r="BT90">
            <v>0</v>
          </cell>
          <cell r="BU90">
            <v>0</v>
          </cell>
          <cell r="BV90">
            <v>0</v>
          </cell>
          <cell r="BW90">
            <v>0.18218597</v>
          </cell>
          <cell r="BX90">
            <v>0.18218597</v>
          </cell>
          <cell r="BY90">
            <v>0.18218597</v>
          </cell>
          <cell r="BZ90">
            <v>0</v>
          </cell>
          <cell r="CA90">
            <v>0</v>
          </cell>
          <cell r="CB90">
            <v>0</v>
          </cell>
          <cell r="CC90">
            <v>0.18218597</v>
          </cell>
          <cell r="CD90">
            <v>0.18218597</v>
          </cell>
          <cell r="CE90">
            <v>0.18218597</v>
          </cell>
          <cell r="CF90">
            <v>0</v>
          </cell>
          <cell r="CG90">
            <v>0</v>
          </cell>
          <cell r="CH90">
            <v>0</v>
          </cell>
          <cell r="CI90">
            <v>1.2560623999999999E-2</v>
          </cell>
          <cell r="CJ90">
            <v>1.2560623999999999E-2</v>
          </cell>
          <cell r="CK90">
            <v>1.2560623999999999E-2</v>
          </cell>
          <cell r="CL90">
            <v>0</v>
          </cell>
          <cell r="CM90">
            <v>0</v>
          </cell>
          <cell r="CN90">
            <v>0</v>
          </cell>
          <cell r="CO90">
            <v>1.2560623999999999E-2</v>
          </cell>
          <cell r="CP90">
            <v>1.2560623999999999E-2</v>
          </cell>
          <cell r="CQ90">
            <v>1.2560623999999999E-2</v>
          </cell>
          <cell r="CR90">
            <v>0</v>
          </cell>
          <cell r="CS90">
            <v>0</v>
          </cell>
          <cell r="CT90">
            <v>0</v>
          </cell>
          <cell r="CU90">
            <v>0.23537718200000002</v>
          </cell>
          <cell r="CV90">
            <v>0.23537718200000002</v>
          </cell>
          <cell r="CW90">
            <v>0.23537718200000002</v>
          </cell>
          <cell r="CX90">
            <v>0</v>
          </cell>
          <cell r="CY90">
            <v>0</v>
          </cell>
          <cell r="CZ90">
            <v>0</v>
          </cell>
          <cell r="DA90">
            <v>0.23537718200000002</v>
          </cell>
          <cell r="DB90">
            <v>0.23537718200000002</v>
          </cell>
          <cell r="DC90">
            <v>0.23537718200000002</v>
          </cell>
          <cell r="DD90">
            <v>0</v>
          </cell>
          <cell r="DE90">
            <v>0</v>
          </cell>
          <cell r="DF90">
            <v>0</v>
          </cell>
          <cell r="DG90">
            <v>0</v>
          </cell>
          <cell r="DH90">
            <v>0</v>
          </cell>
          <cell r="DI90">
            <v>0</v>
          </cell>
          <cell r="DJ90">
            <v>0</v>
          </cell>
          <cell r="DK90">
            <v>0</v>
          </cell>
          <cell r="DL90">
            <v>0</v>
          </cell>
          <cell r="DM90">
            <v>0</v>
          </cell>
          <cell r="DN90">
            <v>0</v>
          </cell>
          <cell r="DO90">
            <v>0</v>
          </cell>
          <cell r="DP90">
            <v>0</v>
          </cell>
          <cell r="DQ90">
            <v>0</v>
          </cell>
          <cell r="DR90">
            <v>0</v>
          </cell>
          <cell r="DS90">
            <v>0</v>
          </cell>
          <cell r="DT90">
            <v>0</v>
          </cell>
          <cell r="DU90">
            <v>0</v>
          </cell>
          <cell r="DV90">
            <v>0</v>
          </cell>
          <cell r="DW90">
            <v>0</v>
          </cell>
          <cell r="DX90">
            <v>0</v>
          </cell>
          <cell r="DY90">
            <v>0</v>
          </cell>
          <cell r="DZ90">
            <v>0</v>
          </cell>
          <cell r="EA90">
            <v>0</v>
          </cell>
          <cell r="EB90">
            <v>0</v>
          </cell>
          <cell r="EC90">
            <v>0</v>
          </cell>
          <cell r="ED90">
            <v>0</v>
          </cell>
        </row>
        <row r="91">
          <cell r="B91">
            <v>2002</v>
          </cell>
          <cell r="C91">
            <v>0.31621589999999994</v>
          </cell>
          <cell r="D91">
            <v>0.31621589999999994</v>
          </cell>
          <cell r="E91">
            <v>0.31621589999999994</v>
          </cell>
          <cell r="F91">
            <v>0</v>
          </cell>
          <cell r="G91">
            <v>0</v>
          </cell>
          <cell r="H91">
            <v>0</v>
          </cell>
          <cell r="I91">
            <v>0.31621589999999994</v>
          </cell>
          <cell r="J91">
            <v>0.31621589999999994</v>
          </cell>
          <cell r="K91">
            <v>0.31621589999999994</v>
          </cell>
          <cell r="L91">
            <v>0</v>
          </cell>
          <cell r="M91">
            <v>0</v>
          </cell>
          <cell r="N91">
            <v>0</v>
          </cell>
          <cell r="O91">
            <v>0.1450449</v>
          </cell>
          <cell r="P91">
            <v>0.1450449</v>
          </cell>
          <cell r="Q91">
            <v>0.1450449</v>
          </cell>
          <cell r="R91">
            <v>0</v>
          </cell>
          <cell r="S91">
            <v>0</v>
          </cell>
          <cell r="T91">
            <v>0</v>
          </cell>
          <cell r="U91">
            <v>0.1450449</v>
          </cell>
          <cell r="V91">
            <v>0.1450449</v>
          </cell>
          <cell r="W91">
            <v>0.1450449</v>
          </cell>
          <cell r="X91">
            <v>0</v>
          </cell>
          <cell r="Y91">
            <v>0</v>
          </cell>
          <cell r="Z91">
            <v>0</v>
          </cell>
          <cell r="AA91">
            <v>0.10438826320000001</v>
          </cell>
          <cell r="AB91">
            <v>0.10438826320000001</v>
          </cell>
          <cell r="AC91">
            <v>0.10438826320000001</v>
          </cell>
          <cell r="AD91">
            <v>0</v>
          </cell>
          <cell r="AE91">
            <v>0</v>
          </cell>
          <cell r="AF91">
            <v>0</v>
          </cell>
          <cell r="AG91">
            <v>0.10438826320000001</v>
          </cell>
          <cell r="AH91">
            <v>0.10438826320000001</v>
          </cell>
          <cell r="AI91">
            <v>0.10438826320000001</v>
          </cell>
          <cell r="AJ91">
            <v>0</v>
          </cell>
          <cell r="AK91">
            <v>0</v>
          </cell>
          <cell r="AL91">
            <v>0</v>
          </cell>
          <cell r="AM91">
            <v>0.86694189999999993</v>
          </cell>
          <cell r="AN91">
            <v>0.86694189999999993</v>
          </cell>
          <cell r="AO91">
            <v>0.86694189999999993</v>
          </cell>
          <cell r="AP91">
            <v>0</v>
          </cell>
          <cell r="AQ91">
            <v>0</v>
          </cell>
          <cell r="AR91">
            <v>0</v>
          </cell>
          <cell r="AS91">
            <v>3.9858779999999991E-3</v>
          </cell>
          <cell r="AT91">
            <v>3.9858779999999991E-3</v>
          </cell>
          <cell r="AU91">
            <v>3.9858779999999991E-3</v>
          </cell>
          <cell r="AV91">
            <v>0</v>
          </cell>
          <cell r="AW91">
            <v>0</v>
          </cell>
          <cell r="AX91">
            <v>0</v>
          </cell>
          <cell r="AY91">
            <v>7.9283099999999992E-4</v>
          </cell>
          <cell r="AZ91">
            <v>7.9283099999999992E-4</v>
          </cell>
          <cell r="BA91">
            <v>7.9283099999999992E-4</v>
          </cell>
          <cell r="BB91">
            <v>0</v>
          </cell>
          <cell r="BC91">
            <v>0</v>
          </cell>
          <cell r="BD91">
            <v>0</v>
          </cell>
          <cell r="BE91">
            <v>5.5715399999999992E-4</v>
          </cell>
          <cell r="BF91">
            <v>5.5715399999999992E-4</v>
          </cell>
          <cell r="BG91">
            <v>5.5715399999999992E-4</v>
          </cell>
          <cell r="BH91">
            <v>0</v>
          </cell>
          <cell r="BI91">
            <v>0</v>
          </cell>
          <cell r="BJ91">
            <v>0</v>
          </cell>
          <cell r="BK91">
            <v>0.1465321</v>
          </cell>
          <cell r="BL91">
            <v>0.1465321</v>
          </cell>
          <cell r="BM91">
            <v>0.1465321</v>
          </cell>
          <cell r="BN91">
            <v>0</v>
          </cell>
          <cell r="BO91">
            <v>0</v>
          </cell>
          <cell r="BP91">
            <v>0</v>
          </cell>
          <cell r="BQ91">
            <v>0.1465321</v>
          </cell>
          <cell r="BR91">
            <v>0.1465321</v>
          </cell>
          <cell r="BS91">
            <v>0.1465321</v>
          </cell>
          <cell r="BT91">
            <v>0</v>
          </cell>
          <cell r="BU91">
            <v>0</v>
          </cell>
          <cell r="BV91">
            <v>0</v>
          </cell>
          <cell r="BW91">
            <v>0.22096969399999999</v>
          </cell>
          <cell r="BX91">
            <v>0.22096969399999999</v>
          </cell>
          <cell r="BY91">
            <v>0.22096969399999999</v>
          </cell>
          <cell r="BZ91">
            <v>0</v>
          </cell>
          <cell r="CA91">
            <v>0</v>
          </cell>
          <cell r="CB91">
            <v>0</v>
          </cell>
          <cell r="CC91">
            <v>0.22096969399999999</v>
          </cell>
          <cell r="CD91">
            <v>0.22096969399999999</v>
          </cell>
          <cell r="CE91">
            <v>0.22096969399999999</v>
          </cell>
          <cell r="CF91">
            <v>0</v>
          </cell>
          <cell r="CG91">
            <v>0</v>
          </cell>
          <cell r="CH91">
            <v>0</v>
          </cell>
          <cell r="CI91">
            <v>1.7009784E-2</v>
          </cell>
          <cell r="CJ91">
            <v>1.7009784E-2</v>
          </cell>
          <cell r="CK91">
            <v>1.7009784E-2</v>
          </cell>
          <cell r="CL91">
            <v>0</v>
          </cell>
          <cell r="CM91">
            <v>0</v>
          </cell>
          <cell r="CN91">
            <v>0</v>
          </cell>
          <cell r="CO91">
            <v>1.7009784E-2</v>
          </cell>
          <cell r="CP91">
            <v>1.7009784E-2</v>
          </cell>
          <cell r="CQ91">
            <v>1.7009784E-2</v>
          </cell>
          <cell r="CR91">
            <v>0</v>
          </cell>
          <cell r="CS91">
            <v>0</v>
          </cell>
          <cell r="CT91">
            <v>0</v>
          </cell>
          <cell r="CU91">
            <v>0.27376621000000001</v>
          </cell>
          <cell r="CV91">
            <v>0.27376621000000001</v>
          </cell>
          <cell r="CW91">
            <v>0.27376621000000001</v>
          </cell>
          <cell r="CX91">
            <v>0</v>
          </cell>
          <cell r="CY91">
            <v>0</v>
          </cell>
          <cell r="CZ91">
            <v>0</v>
          </cell>
          <cell r="DA91">
            <v>0.27376621000000001</v>
          </cell>
          <cell r="DB91">
            <v>0.27376621000000001</v>
          </cell>
          <cell r="DC91">
            <v>0.27376621000000001</v>
          </cell>
          <cell r="DD91">
            <v>0</v>
          </cell>
          <cell r="DE91">
            <v>0</v>
          </cell>
          <cell r="DF91">
            <v>0</v>
          </cell>
          <cell r="DG91">
            <v>0.45715400000000006</v>
          </cell>
          <cell r="DH91">
            <v>0.45715400000000006</v>
          </cell>
          <cell r="DI91">
            <v>0.45715400000000006</v>
          </cell>
          <cell r="DJ91">
            <v>0</v>
          </cell>
          <cell r="DK91">
            <v>0</v>
          </cell>
          <cell r="DL91">
            <v>0</v>
          </cell>
          <cell r="DM91">
            <v>0.45715400000000006</v>
          </cell>
          <cell r="DN91">
            <v>0.45715400000000006</v>
          </cell>
          <cell r="DO91">
            <v>0.45715400000000006</v>
          </cell>
          <cell r="DP91">
            <v>0</v>
          </cell>
          <cell r="DQ91">
            <v>0</v>
          </cell>
          <cell r="DR91">
            <v>0</v>
          </cell>
          <cell r="DS91">
            <v>0</v>
          </cell>
          <cell r="DT91">
            <v>0</v>
          </cell>
          <cell r="DU91">
            <v>0</v>
          </cell>
          <cell r="DV91">
            <v>0</v>
          </cell>
          <cell r="DW91">
            <v>0</v>
          </cell>
          <cell r="DX91">
            <v>0</v>
          </cell>
          <cell r="DY91">
            <v>0</v>
          </cell>
          <cell r="DZ91">
            <v>0</v>
          </cell>
          <cell r="EA91">
            <v>0</v>
          </cell>
          <cell r="EB91">
            <v>0</v>
          </cell>
          <cell r="EC91">
            <v>0</v>
          </cell>
          <cell r="ED91">
            <v>0</v>
          </cell>
        </row>
        <row r="92">
          <cell r="B92">
            <v>2003</v>
          </cell>
          <cell r="C92">
            <v>0.35129379999999999</v>
          </cell>
          <cell r="D92">
            <v>0.35129379999999999</v>
          </cell>
          <cell r="E92">
            <v>0.35129379999999999</v>
          </cell>
          <cell r="F92">
            <v>0</v>
          </cell>
          <cell r="G92">
            <v>0</v>
          </cell>
          <cell r="H92">
            <v>0</v>
          </cell>
          <cell r="I92">
            <v>0.35129379999999999</v>
          </cell>
          <cell r="J92">
            <v>0.35129379999999999</v>
          </cell>
          <cell r="K92">
            <v>0.35129379999999999</v>
          </cell>
          <cell r="L92">
            <v>0</v>
          </cell>
          <cell r="M92">
            <v>0</v>
          </cell>
          <cell r="N92">
            <v>0</v>
          </cell>
          <cell r="O92">
            <v>0.1554982</v>
          </cell>
          <cell r="P92">
            <v>0.1554982</v>
          </cell>
          <cell r="Q92">
            <v>0.1554982</v>
          </cell>
          <cell r="R92">
            <v>0</v>
          </cell>
          <cell r="S92">
            <v>0</v>
          </cell>
          <cell r="T92">
            <v>0</v>
          </cell>
          <cell r="U92">
            <v>0.1554982</v>
          </cell>
          <cell r="V92">
            <v>0.1554982</v>
          </cell>
          <cell r="W92">
            <v>0.1554982</v>
          </cell>
          <cell r="X92">
            <v>0</v>
          </cell>
          <cell r="Y92">
            <v>0</v>
          </cell>
          <cell r="Z92">
            <v>0</v>
          </cell>
          <cell r="AA92">
            <v>0.11348745199999999</v>
          </cell>
          <cell r="AB92">
            <v>0.11348745199999999</v>
          </cell>
          <cell r="AC92">
            <v>0.11348745199999999</v>
          </cell>
          <cell r="AD92">
            <v>0</v>
          </cell>
          <cell r="AE92">
            <v>0</v>
          </cell>
          <cell r="AF92">
            <v>0</v>
          </cell>
          <cell r="AG92">
            <v>0.11348745199999999</v>
          </cell>
          <cell r="AH92">
            <v>0.11348745199999999</v>
          </cell>
          <cell r="AI92">
            <v>0.11348745199999999</v>
          </cell>
          <cell r="AJ92">
            <v>0</v>
          </cell>
          <cell r="AK92">
            <v>0</v>
          </cell>
          <cell r="AL92">
            <v>0</v>
          </cell>
          <cell r="AM92">
            <v>0.91402069999999991</v>
          </cell>
          <cell r="AN92">
            <v>0.91402069999999991</v>
          </cell>
          <cell r="AO92">
            <v>0.91402069999999991</v>
          </cell>
          <cell r="AP92">
            <v>0</v>
          </cell>
          <cell r="AQ92">
            <v>0</v>
          </cell>
          <cell r="AR92">
            <v>0</v>
          </cell>
          <cell r="AS92">
            <v>6.6503709999999995E-3</v>
          </cell>
          <cell r="AT92">
            <v>6.6503709999999995E-3</v>
          </cell>
          <cell r="AU92">
            <v>6.6503709999999995E-3</v>
          </cell>
          <cell r="AV92">
            <v>0</v>
          </cell>
          <cell r="AW92">
            <v>0</v>
          </cell>
          <cell r="AX92">
            <v>0</v>
          </cell>
          <cell r="AY92">
            <v>1.2859080000000001E-3</v>
          </cell>
          <cell r="AZ92">
            <v>1.2859080000000001E-3</v>
          </cell>
          <cell r="BA92">
            <v>1.2859080000000001E-3</v>
          </cell>
          <cell r="BB92">
            <v>0</v>
          </cell>
          <cell r="BC92">
            <v>0</v>
          </cell>
          <cell r="BD92">
            <v>0</v>
          </cell>
          <cell r="BE92">
            <v>9.0723099999999999E-4</v>
          </cell>
          <cell r="BF92">
            <v>9.0723099999999999E-4</v>
          </cell>
          <cell r="BG92">
            <v>9.0723099999999999E-4</v>
          </cell>
          <cell r="BH92">
            <v>0</v>
          </cell>
          <cell r="BI92">
            <v>0</v>
          </cell>
          <cell r="BJ92">
            <v>0</v>
          </cell>
          <cell r="BK92">
            <v>0.16719559999999997</v>
          </cell>
          <cell r="BL92">
            <v>0.16719559999999997</v>
          </cell>
          <cell r="BM92">
            <v>0.16719559999999997</v>
          </cell>
          <cell r="BN92">
            <v>0</v>
          </cell>
          <cell r="BO92">
            <v>0</v>
          </cell>
          <cell r="BP92">
            <v>0</v>
          </cell>
          <cell r="BQ92">
            <v>0.16719559999999997</v>
          </cell>
          <cell r="BR92">
            <v>0.16719559999999997</v>
          </cell>
          <cell r="BS92">
            <v>0.16719559999999997</v>
          </cell>
          <cell r="BT92">
            <v>0</v>
          </cell>
          <cell r="BU92">
            <v>0</v>
          </cell>
          <cell r="BV92">
            <v>0</v>
          </cell>
          <cell r="BW92">
            <v>0.26329743999999999</v>
          </cell>
          <cell r="BX92">
            <v>0.26329743999999999</v>
          </cell>
          <cell r="BY92">
            <v>0.26329743999999999</v>
          </cell>
          <cell r="BZ92">
            <v>0</v>
          </cell>
          <cell r="CA92">
            <v>0</v>
          </cell>
          <cell r="CB92">
            <v>0</v>
          </cell>
          <cell r="CC92">
            <v>0.26329743999999999</v>
          </cell>
          <cell r="CD92">
            <v>0.26329743999999999</v>
          </cell>
          <cell r="CE92">
            <v>0.26329743999999999</v>
          </cell>
          <cell r="CF92">
            <v>0</v>
          </cell>
          <cell r="CG92">
            <v>0</v>
          </cell>
          <cell r="CH92">
            <v>0</v>
          </cell>
          <cell r="CI92">
            <v>2.2207218000000001E-2</v>
          </cell>
          <cell r="CJ92">
            <v>2.2207218000000001E-2</v>
          </cell>
          <cell r="CK92">
            <v>2.2207218000000001E-2</v>
          </cell>
          <cell r="CL92">
            <v>0</v>
          </cell>
          <cell r="CM92">
            <v>0</v>
          </cell>
          <cell r="CN92">
            <v>0</v>
          </cell>
          <cell r="CO92">
            <v>2.2207218000000001E-2</v>
          </cell>
          <cell r="CP92">
            <v>2.2207218000000001E-2</v>
          </cell>
          <cell r="CQ92">
            <v>2.2207218000000001E-2</v>
          </cell>
          <cell r="CR92">
            <v>0</v>
          </cell>
          <cell r="CS92">
            <v>0</v>
          </cell>
          <cell r="CT92">
            <v>0</v>
          </cell>
          <cell r="CU92">
            <v>0.31384849999999992</v>
          </cell>
          <cell r="CV92">
            <v>0.31384849999999992</v>
          </cell>
          <cell r="CW92">
            <v>0.31384849999999992</v>
          </cell>
          <cell r="CX92">
            <v>0</v>
          </cell>
          <cell r="CY92">
            <v>0</v>
          </cell>
          <cell r="CZ92">
            <v>0</v>
          </cell>
          <cell r="DA92">
            <v>0.31384849999999992</v>
          </cell>
          <cell r="DB92">
            <v>0.31384849999999992</v>
          </cell>
          <cell r="DC92">
            <v>0.31384849999999992</v>
          </cell>
          <cell r="DD92">
            <v>0</v>
          </cell>
          <cell r="DE92">
            <v>0</v>
          </cell>
          <cell r="DF92">
            <v>0</v>
          </cell>
          <cell r="DG92">
            <v>1.0107269249999999</v>
          </cell>
          <cell r="DH92">
            <v>1.0107269249999999</v>
          </cell>
          <cell r="DI92">
            <v>1.0107269249999999</v>
          </cell>
          <cell r="DJ92">
            <v>0</v>
          </cell>
          <cell r="DK92">
            <v>0</v>
          </cell>
          <cell r="DL92">
            <v>0</v>
          </cell>
          <cell r="DM92">
            <v>1.0107269249999999</v>
          </cell>
          <cell r="DN92">
            <v>1.0107269249999999</v>
          </cell>
          <cell r="DO92">
            <v>1.0107269249999999</v>
          </cell>
          <cell r="DP92">
            <v>0</v>
          </cell>
          <cell r="DQ92">
            <v>0</v>
          </cell>
          <cell r="DR92">
            <v>0</v>
          </cell>
          <cell r="DS92">
            <v>0</v>
          </cell>
          <cell r="DT92">
            <v>0</v>
          </cell>
          <cell r="DU92">
            <v>0</v>
          </cell>
          <cell r="DV92">
            <v>0</v>
          </cell>
          <cell r="DW92">
            <v>0</v>
          </cell>
          <cell r="DX92">
            <v>0</v>
          </cell>
          <cell r="DY92">
            <v>0</v>
          </cell>
          <cell r="DZ92">
            <v>0</v>
          </cell>
          <cell r="EA92">
            <v>0</v>
          </cell>
          <cell r="EB92">
            <v>0</v>
          </cell>
          <cell r="EC92">
            <v>0</v>
          </cell>
          <cell r="ED92">
            <v>0</v>
          </cell>
        </row>
        <row r="93">
          <cell r="B93">
            <v>2004</v>
          </cell>
          <cell r="C93">
            <v>0.38771589999999995</v>
          </cell>
          <cell r="D93">
            <v>0.38771589999999995</v>
          </cell>
          <cell r="E93">
            <v>0.38771589999999995</v>
          </cell>
          <cell r="F93">
            <v>0</v>
          </cell>
          <cell r="G93">
            <v>0</v>
          </cell>
          <cell r="H93">
            <v>0</v>
          </cell>
          <cell r="I93">
            <v>0.38771589999999995</v>
          </cell>
          <cell r="J93">
            <v>0.38771589999999995</v>
          </cell>
          <cell r="K93">
            <v>0.38771589999999995</v>
          </cell>
          <cell r="L93">
            <v>0</v>
          </cell>
          <cell r="M93">
            <v>0</v>
          </cell>
          <cell r="N93">
            <v>0</v>
          </cell>
          <cell r="O93">
            <v>0.16523650000000001</v>
          </cell>
          <cell r="P93">
            <v>0.16523650000000001</v>
          </cell>
          <cell r="Q93">
            <v>0.16523650000000001</v>
          </cell>
          <cell r="R93">
            <v>0</v>
          </cell>
          <cell r="S93">
            <v>0</v>
          </cell>
          <cell r="T93">
            <v>0</v>
          </cell>
          <cell r="U93">
            <v>0.16523650000000001</v>
          </cell>
          <cell r="V93">
            <v>0.16523650000000001</v>
          </cell>
          <cell r="W93">
            <v>0.16523650000000001</v>
          </cell>
          <cell r="X93">
            <v>0</v>
          </cell>
          <cell r="Y93">
            <v>0</v>
          </cell>
          <cell r="Z93">
            <v>0</v>
          </cell>
          <cell r="AA93">
            <v>0.12192474319999999</v>
          </cell>
          <cell r="AB93">
            <v>0.12192474319999999</v>
          </cell>
          <cell r="AC93">
            <v>0.12192474319999999</v>
          </cell>
          <cell r="AD93">
            <v>0</v>
          </cell>
          <cell r="AE93">
            <v>0</v>
          </cell>
          <cell r="AF93">
            <v>0</v>
          </cell>
          <cell r="AG93">
            <v>0.12192474319999999</v>
          </cell>
          <cell r="AH93">
            <v>0.12192474319999999</v>
          </cell>
          <cell r="AI93">
            <v>0.12192474319999999</v>
          </cell>
          <cell r="AJ93">
            <v>0</v>
          </cell>
          <cell r="AK93">
            <v>0</v>
          </cell>
          <cell r="AL93">
            <v>0</v>
          </cell>
          <cell r="AM93">
            <v>0.95412809999999981</v>
          </cell>
          <cell r="AN93">
            <v>0.95412809999999981</v>
          </cell>
          <cell r="AO93">
            <v>0.95412809999999981</v>
          </cell>
          <cell r="AP93">
            <v>0</v>
          </cell>
          <cell r="AQ93">
            <v>0</v>
          </cell>
          <cell r="AR93">
            <v>0</v>
          </cell>
          <cell r="AS93">
            <v>9.9578179999999985E-3</v>
          </cell>
          <cell r="AT93">
            <v>9.9578179999999985E-3</v>
          </cell>
          <cell r="AU93">
            <v>9.9578179999999985E-3</v>
          </cell>
          <cell r="AV93">
            <v>0</v>
          </cell>
          <cell r="AW93">
            <v>0</v>
          </cell>
          <cell r="AX93">
            <v>0</v>
          </cell>
          <cell r="AY93">
            <v>1.9643389999999998E-3</v>
          </cell>
          <cell r="AZ93">
            <v>1.9643389999999998E-3</v>
          </cell>
          <cell r="BA93">
            <v>1.9643389999999998E-3</v>
          </cell>
          <cell r="BB93">
            <v>0</v>
          </cell>
          <cell r="BC93">
            <v>0</v>
          </cell>
          <cell r="BD93">
            <v>0</v>
          </cell>
          <cell r="BE93">
            <v>1.3785849999999999E-3</v>
          </cell>
          <cell r="BF93">
            <v>1.3785849999999999E-3</v>
          </cell>
          <cell r="BG93">
            <v>1.3785849999999999E-3</v>
          </cell>
          <cell r="BH93">
            <v>0</v>
          </cell>
          <cell r="BI93">
            <v>0</v>
          </cell>
          <cell r="BJ93">
            <v>0</v>
          </cell>
          <cell r="BK93">
            <v>0.189332</v>
          </cell>
          <cell r="BL93">
            <v>0.189332</v>
          </cell>
          <cell r="BM93">
            <v>0.189332</v>
          </cell>
          <cell r="BN93">
            <v>0</v>
          </cell>
          <cell r="BO93">
            <v>0</v>
          </cell>
          <cell r="BP93">
            <v>0</v>
          </cell>
          <cell r="BQ93">
            <v>0.189332</v>
          </cell>
          <cell r="BR93">
            <v>0.189332</v>
          </cell>
          <cell r="BS93">
            <v>0.189332</v>
          </cell>
          <cell r="BT93">
            <v>0</v>
          </cell>
          <cell r="BU93">
            <v>0</v>
          </cell>
          <cell r="BV93">
            <v>0</v>
          </cell>
          <cell r="BW93">
            <v>0.30940513800000002</v>
          </cell>
          <cell r="BX93">
            <v>0.30940513800000002</v>
          </cell>
          <cell r="BY93">
            <v>0.30940513800000002</v>
          </cell>
          <cell r="BZ93">
            <v>0</v>
          </cell>
          <cell r="CA93">
            <v>0</v>
          </cell>
          <cell r="CB93">
            <v>0</v>
          </cell>
          <cell r="CC93">
            <v>0.30940513800000002</v>
          </cell>
          <cell r="CD93">
            <v>0.30940513800000002</v>
          </cell>
          <cell r="CE93">
            <v>0.30940513800000002</v>
          </cell>
          <cell r="CF93">
            <v>0</v>
          </cell>
          <cell r="CG93">
            <v>0</v>
          </cell>
          <cell r="CH93">
            <v>0</v>
          </cell>
          <cell r="CI93">
            <v>2.8231357999999998E-2</v>
          </cell>
          <cell r="CJ93">
            <v>2.8231357999999998E-2</v>
          </cell>
          <cell r="CK93">
            <v>2.8231357999999998E-2</v>
          </cell>
          <cell r="CL93">
            <v>0</v>
          </cell>
          <cell r="CM93">
            <v>0</v>
          </cell>
          <cell r="CN93">
            <v>0</v>
          </cell>
          <cell r="CO93">
            <v>2.8231357999999998E-2</v>
          </cell>
          <cell r="CP93">
            <v>2.8231357999999998E-2</v>
          </cell>
          <cell r="CQ93">
            <v>2.8231357999999998E-2</v>
          </cell>
          <cell r="CR93">
            <v>0</v>
          </cell>
          <cell r="CS93">
            <v>0</v>
          </cell>
          <cell r="CT93">
            <v>0</v>
          </cell>
          <cell r="CU93">
            <v>0.35578154999999989</v>
          </cell>
          <cell r="CV93">
            <v>0.35578154999999989</v>
          </cell>
          <cell r="CW93">
            <v>0.35578154999999989</v>
          </cell>
          <cell r="CX93">
            <v>0</v>
          </cell>
          <cell r="CY93">
            <v>0</v>
          </cell>
          <cell r="CZ93">
            <v>0</v>
          </cell>
          <cell r="DA93">
            <v>0.35578154999999989</v>
          </cell>
          <cell r="DB93">
            <v>0.35578154999999989</v>
          </cell>
          <cell r="DC93">
            <v>0.35578154999999989</v>
          </cell>
          <cell r="DD93">
            <v>0</v>
          </cell>
          <cell r="DE93">
            <v>0</v>
          </cell>
          <cell r="DF93">
            <v>0</v>
          </cell>
          <cell r="DG93">
            <v>1.15698591</v>
          </cell>
          <cell r="DH93">
            <v>1.15698591</v>
          </cell>
          <cell r="DI93">
            <v>1.15698591</v>
          </cell>
          <cell r="DJ93">
            <v>0</v>
          </cell>
          <cell r="DK93">
            <v>0</v>
          </cell>
          <cell r="DL93">
            <v>0</v>
          </cell>
          <cell r="DM93">
            <v>1.15698591</v>
          </cell>
          <cell r="DN93">
            <v>1.15698591</v>
          </cell>
          <cell r="DO93">
            <v>1.15698591</v>
          </cell>
          <cell r="DP93">
            <v>0</v>
          </cell>
          <cell r="DQ93">
            <v>0</v>
          </cell>
          <cell r="DR93">
            <v>0</v>
          </cell>
          <cell r="DS93">
            <v>0</v>
          </cell>
          <cell r="DT93">
            <v>0</v>
          </cell>
          <cell r="DU93">
            <v>0</v>
          </cell>
          <cell r="DV93">
            <v>0</v>
          </cell>
          <cell r="DW93">
            <v>0</v>
          </cell>
          <cell r="DX93">
            <v>0</v>
          </cell>
          <cell r="DY93">
            <v>0</v>
          </cell>
          <cell r="DZ93">
            <v>0</v>
          </cell>
          <cell r="EA93">
            <v>0</v>
          </cell>
          <cell r="EB93">
            <v>0</v>
          </cell>
          <cell r="EC93">
            <v>0</v>
          </cell>
          <cell r="ED93">
            <v>0</v>
          </cell>
        </row>
        <row r="94">
          <cell r="B94">
            <v>2005</v>
          </cell>
          <cell r="C94">
            <v>0.4254965</v>
          </cell>
          <cell r="D94">
            <v>0.4254965</v>
          </cell>
          <cell r="E94">
            <v>0.4254965</v>
          </cell>
          <cell r="F94">
            <v>0</v>
          </cell>
          <cell r="G94">
            <v>0</v>
          </cell>
          <cell r="H94">
            <v>0</v>
          </cell>
          <cell r="I94">
            <v>0.4254965</v>
          </cell>
          <cell r="J94">
            <v>0.4254965</v>
          </cell>
          <cell r="K94">
            <v>0.4254965</v>
          </cell>
          <cell r="L94">
            <v>0</v>
          </cell>
          <cell r="M94">
            <v>0</v>
          </cell>
          <cell r="N94">
            <v>0</v>
          </cell>
          <cell r="O94">
            <v>0.16702400000000003</v>
          </cell>
          <cell r="P94">
            <v>0.16702400000000003</v>
          </cell>
          <cell r="Q94">
            <v>0.16702400000000003</v>
          </cell>
          <cell r="R94">
            <v>0</v>
          </cell>
          <cell r="S94">
            <v>0</v>
          </cell>
          <cell r="T94">
            <v>0</v>
          </cell>
          <cell r="U94">
            <v>0.16702400000000003</v>
          </cell>
          <cell r="V94">
            <v>0.16702400000000003</v>
          </cell>
          <cell r="W94">
            <v>0.16702400000000003</v>
          </cell>
          <cell r="X94">
            <v>0</v>
          </cell>
          <cell r="Y94">
            <v>0</v>
          </cell>
          <cell r="Z94">
            <v>0</v>
          </cell>
          <cell r="AA94">
            <v>0.12255153039999998</v>
          </cell>
          <cell r="AB94">
            <v>0.12255153039999998</v>
          </cell>
          <cell r="AC94">
            <v>0.12255153039999998</v>
          </cell>
          <cell r="AD94">
            <v>0</v>
          </cell>
          <cell r="AE94">
            <v>0</v>
          </cell>
          <cell r="AF94">
            <v>0</v>
          </cell>
          <cell r="AG94">
            <v>0.12255153039999998</v>
          </cell>
          <cell r="AH94">
            <v>0.12255153039999998</v>
          </cell>
          <cell r="AI94">
            <v>0.12255153039999998</v>
          </cell>
          <cell r="AJ94">
            <v>0</v>
          </cell>
          <cell r="AK94">
            <v>0</v>
          </cell>
          <cell r="AL94">
            <v>0</v>
          </cell>
          <cell r="AM94">
            <v>0.98718030000000001</v>
          </cell>
          <cell r="AN94">
            <v>0.98718030000000001</v>
          </cell>
          <cell r="AO94">
            <v>0.98718030000000001</v>
          </cell>
          <cell r="AP94">
            <v>0</v>
          </cell>
          <cell r="AQ94">
            <v>0</v>
          </cell>
          <cell r="AR94">
            <v>0</v>
          </cell>
          <cell r="AS94">
            <v>1.4000896000000001E-2</v>
          </cell>
          <cell r="AT94">
            <v>1.4000896000000001E-2</v>
          </cell>
          <cell r="AU94">
            <v>1.4000896000000001E-2</v>
          </cell>
          <cell r="AV94">
            <v>0</v>
          </cell>
          <cell r="AW94">
            <v>0</v>
          </cell>
          <cell r="AX94">
            <v>0</v>
          </cell>
          <cell r="AY94">
            <v>2.7216929999999994E-3</v>
          </cell>
          <cell r="AZ94">
            <v>2.7216929999999994E-3</v>
          </cell>
          <cell r="BA94">
            <v>2.7216929999999994E-3</v>
          </cell>
          <cell r="BB94">
            <v>0</v>
          </cell>
          <cell r="BC94">
            <v>0</v>
          </cell>
          <cell r="BD94">
            <v>0</v>
          </cell>
          <cell r="BE94">
            <v>1.9357389999999999E-3</v>
          </cell>
          <cell r="BF94">
            <v>1.9357389999999999E-3</v>
          </cell>
          <cell r="BG94">
            <v>1.9357389999999999E-3</v>
          </cell>
          <cell r="BH94">
            <v>0</v>
          </cell>
          <cell r="BI94">
            <v>0</v>
          </cell>
          <cell r="BJ94">
            <v>0</v>
          </cell>
          <cell r="BK94">
            <v>0.2066779</v>
          </cell>
          <cell r="BL94">
            <v>0.2066779</v>
          </cell>
          <cell r="BM94">
            <v>0.2066779</v>
          </cell>
          <cell r="BN94">
            <v>0</v>
          </cell>
          <cell r="BO94">
            <v>0</v>
          </cell>
          <cell r="BP94">
            <v>0</v>
          </cell>
          <cell r="BQ94">
            <v>0.2066779</v>
          </cell>
          <cell r="BR94">
            <v>0.2066779</v>
          </cell>
          <cell r="BS94">
            <v>0.2066779</v>
          </cell>
          <cell r="BT94">
            <v>0</v>
          </cell>
          <cell r="BU94">
            <v>0</v>
          </cell>
          <cell r="BV94">
            <v>0</v>
          </cell>
          <cell r="BW94">
            <v>0.35944965200000001</v>
          </cell>
          <cell r="BX94">
            <v>0.35944965200000001</v>
          </cell>
          <cell r="BY94">
            <v>0.35944965200000001</v>
          </cell>
          <cell r="BZ94">
            <v>0</v>
          </cell>
          <cell r="CA94">
            <v>0</v>
          </cell>
          <cell r="CB94">
            <v>0</v>
          </cell>
          <cell r="CC94">
            <v>0.35944965200000001</v>
          </cell>
          <cell r="CD94">
            <v>0.35944965200000001</v>
          </cell>
          <cell r="CE94">
            <v>0.35944965200000001</v>
          </cell>
          <cell r="CF94">
            <v>0</v>
          </cell>
          <cell r="CG94">
            <v>0</v>
          </cell>
          <cell r="CH94">
            <v>0</v>
          </cell>
          <cell r="CI94">
            <v>3.5122054E-2</v>
          </cell>
          <cell r="CJ94">
            <v>3.5122054E-2</v>
          </cell>
          <cell r="CK94">
            <v>3.5122054E-2</v>
          </cell>
          <cell r="CL94">
            <v>0</v>
          </cell>
          <cell r="CM94">
            <v>0</v>
          </cell>
          <cell r="CN94">
            <v>0</v>
          </cell>
          <cell r="CO94">
            <v>3.5122054E-2</v>
          </cell>
          <cell r="CP94">
            <v>3.5122054E-2</v>
          </cell>
          <cell r="CQ94">
            <v>3.5122054E-2</v>
          </cell>
          <cell r="CR94">
            <v>0</v>
          </cell>
          <cell r="CS94">
            <v>0</v>
          </cell>
          <cell r="CT94">
            <v>0</v>
          </cell>
          <cell r="CU94">
            <v>0.39948566000000002</v>
          </cell>
          <cell r="CV94">
            <v>0.39948566000000002</v>
          </cell>
          <cell r="CW94">
            <v>0.39948566000000002</v>
          </cell>
          <cell r="CX94">
            <v>0</v>
          </cell>
          <cell r="CY94">
            <v>0</v>
          </cell>
          <cell r="CZ94">
            <v>0</v>
          </cell>
          <cell r="DA94">
            <v>0.39948566000000002</v>
          </cell>
          <cell r="DB94">
            <v>0.39948566000000002</v>
          </cell>
          <cell r="DC94">
            <v>0.39948566000000002</v>
          </cell>
          <cell r="DD94">
            <v>0</v>
          </cell>
          <cell r="DE94">
            <v>0</v>
          </cell>
          <cell r="DF94">
            <v>0</v>
          </cell>
          <cell r="DG94">
            <v>1.312023835</v>
          </cell>
          <cell r="DH94">
            <v>1.312023835</v>
          </cell>
          <cell r="DI94">
            <v>1.312023835</v>
          </cell>
          <cell r="DJ94">
            <v>0</v>
          </cell>
          <cell r="DK94">
            <v>0</v>
          </cell>
          <cell r="DL94">
            <v>0</v>
          </cell>
          <cell r="DM94">
            <v>1.312023835</v>
          </cell>
          <cell r="DN94">
            <v>1.312023835</v>
          </cell>
          <cell r="DO94">
            <v>1.312023835</v>
          </cell>
          <cell r="DP94">
            <v>0</v>
          </cell>
          <cell r="DQ94">
            <v>0</v>
          </cell>
          <cell r="DR94">
            <v>0</v>
          </cell>
          <cell r="DS94">
            <v>0</v>
          </cell>
          <cell r="DT94">
            <v>0</v>
          </cell>
          <cell r="DU94">
            <v>0</v>
          </cell>
          <cell r="DV94">
            <v>0</v>
          </cell>
          <cell r="DW94">
            <v>0</v>
          </cell>
          <cell r="DX94">
            <v>0</v>
          </cell>
          <cell r="DY94">
            <v>0</v>
          </cell>
          <cell r="DZ94">
            <v>0</v>
          </cell>
          <cell r="EA94">
            <v>0</v>
          </cell>
          <cell r="EB94">
            <v>0</v>
          </cell>
          <cell r="EC94">
            <v>0</v>
          </cell>
          <cell r="ED94">
            <v>0</v>
          </cell>
        </row>
        <row r="95">
          <cell r="B95">
            <v>2006</v>
          </cell>
          <cell r="C95">
            <v>0.4646499</v>
          </cell>
          <cell r="D95">
            <v>0.4646499</v>
          </cell>
          <cell r="E95">
            <v>0.4646499</v>
          </cell>
          <cell r="F95">
            <v>0</v>
          </cell>
          <cell r="G95">
            <v>0</v>
          </cell>
          <cell r="H95">
            <v>0</v>
          </cell>
          <cell r="I95">
            <v>0.4646499</v>
          </cell>
          <cell r="J95">
            <v>0.4646499</v>
          </cell>
          <cell r="K95">
            <v>0.4646499</v>
          </cell>
          <cell r="L95">
            <v>0</v>
          </cell>
          <cell r="M95">
            <v>0</v>
          </cell>
          <cell r="N95">
            <v>0</v>
          </cell>
          <cell r="O95">
            <v>0.16791059999999999</v>
          </cell>
          <cell r="P95">
            <v>0.16791059999999999</v>
          </cell>
          <cell r="Q95">
            <v>0.16791059999999999</v>
          </cell>
          <cell r="R95">
            <v>0</v>
          </cell>
          <cell r="S95">
            <v>0</v>
          </cell>
          <cell r="T95">
            <v>0</v>
          </cell>
          <cell r="U95">
            <v>0.16791059999999999</v>
          </cell>
          <cell r="V95">
            <v>0.16791059999999999</v>
          </cell>
          <cell r="W95">
            <v>0.16791059999999999</v>
          </cell>
          <cell r="X95">
            <v>0</v>
          </cell>
          <cell r="Y95">
            <v>0</v>
          </cell>
          <cell r="Z95">
            <v>0</v>
          </cell>
          <cell r="AA95">
            <v>0.12257985999999998</v>
          </cell>
          <cell r="AB95">
            <v>0.12257985999999998</v>
          </cell>
          <cell r="AC95">
            <v>0.12257985999999998</v>
          </cell>
          <cell r="AD95">
            <v>0</v>
          </cell>
          <cell r="AE95">
            <v>0</v>
          </cell>
          <cell r="AF95">
            <v>0</v>
          </cell>
          <cell r="AG95">
            <v>0.12257985999999998</v>
          </cell>
          <cell r="AH95">
            <v>0.12257985999999998</v>
          </cell>
          <cell r="AI95">
            <v>0.12257985999999998</v>
          </cell>
          <cell r="AJ95">
            <v>0</v>
          </cell>
          <cell r="AK95">
            <v>0</v>
          </cell>
          <cell r="AL95">
            <v>0</v>
          </cell>
          <cell r="AM95">
            <v>1.0132753999999999</v>
          </cell>
          <cell r="AN95">
            <v>1.0132753999999999</v>
          </cell>
          <cell r="AO95">
            <v>1.0132753999999999</v>
          </cell>
          <cell r="AP95">
            <v>0</v>
          </cell>
          <cell r="AQ95">
            <v>0</v>
          </cell>
          <cell r="AR95">
            <v>0</v>
          </cell>
          <cell r="AS95">
            <v>1.8686927999999998E-2</v>
          </cell>
          <cell r="AT95">
            <v>1.8686927999999998E-2</v>
          </cell>
          <cell r="AU95">
            <v>1.8686927999999998E-2</v>
          </cell>
          <cell r="AV95">
            <v>0</v>
          </cell>
          <cell r="AW95">
            <v>0</v>
          </cell>
          <cell r="AX95">
            <v>0</v>
          </cell>
          <cell r="AY95">
            <v>3.693001E-3</v>
          </cell>
          <cell r="AZ95">
            <v>3.693001E-3</v>
          </cell>
          <cell r="BA95">
            <v>3.693001E-3</v>
          </cell>
          <cell r="BB95">
            <v>0</v>
          </cell>
          <cell r="BC95">
            <v>0</v>
          </cell>
          <cell r="BD95">
            <v>0</v>
          </cell>
          <cell r="BE95">
            <v>2.578693E-3</v>
          </cell>
          <cell r="BF95">
            <v>2.578693E-3</v>
          </cell>
          <cell r="BG95">
            <v>2.578693E-3</v>
          </cell>
          <cell r="BH95">
            <v>0</v>
          </cell>
          <cell r="BI95">
            <v>0</v>
          </cell>
          <cell r="BJ95">
            <v>0</v>
          </cell>
          <cell r="BK95">
            <v>0.22383789999999998</v>
          </cell>
          <cell r="BL95">
            <v>0.22383789999999998</v>
          </cell>
          <cell r="BM95">
            <v>0.22383789999999998</v>
          </cell>
          <cell r="BN95">
            <v>0</v>
          </cell>
          <cell r="BO95">
            <v>0</v>
          </cell>
          <cell r="BP95">
            <v>0</v>
          </cell>
          <cell r="BQ95">
            <v>0.22383789999999998</v>
          </cell>
          <cell r="BR95">
            <v>0.22383789999999998</v>
          </cell>
          <cell r="BS95">
            <v>0.22383789999999998</v>
          </cell>
          <cell r="BT95">
            <v>0</v>
          </cell>
          <cell r="BU95">
            <v>0</v>
          </cell>
          <cell r="BV95">
            <v>0</v>
          </cell>
          <cell r="BW95">
            <v>0.41351068199999991</v>
          </cell>
          <cell r="BX95">
            <v>0.41351068199999991</v>
          </cell>
          <cell r="BY95">
            <v>0.41351068199999991</v>
          </cell>
          <cell r="BZ95">
            <v>0</v>
          </cell>
          <cell r="CA95">
            <v>0</v>
          </cell>
          <cell r="CB95">
            <v>0</v>
          </cell>
          <cell r="CC95">
            <v>0.41351068199999991</v>
          </cell>
          <cell r="CD95">
            <v>0.41351068199999991</v>
          </cell>
          <cell r="CE95">
            <v>0.41351068199999991</v>
          </cell>
          <cell r="CF95">
            <v>0</v>
          </cell>
          <cell r="CG95">
            <v>0</v>
          </cell>
          <cell r="CH95">
            <v>0</v>
          </cell>
          <cell r="CI95">
            <v>4.2918522000000001E-2</v>
          </cell>
          <cell r="CJ95">
            <v>4.2918522000000001E-2</v>
          </cell>
          <cell r="CK95">
            <v>4.2918522000000001E-2</v>
          </cell>
          <cell r="CL95">
            <v>0</v>
          </cell>
          <cell r="CM95">
            <v>0</v>
          </cell>
          <cell r="CN95">
            <v>0</v>
          </cell>
          <cell r="CO95">
            <v>4.2918522000000001E-2</v>
          </cell>
          <cell r="CP95">
            <v>4.2918522000000001E-2</v>
          </cell>
          <cell r="CQ95">
            <v>4.2918522000000001E-2</v>
          </cell>
          <cell r="CR95">
            <v>0</v>
          </cell>
          <cell r="CS95">
            <v>0</v>
          </cell>
          <cell r="CT95">
            <v>0</v>
          </cell>
          <cell r="CU95">
            <v>0.44511959600000001</v>
          </cell>
          <cell r="CV95">
            <v>0.44511959600000001</v>
          </cell>
          <cell r="CW95">
            <v>0.44511959600000001</v>
          </cell>
          <cell r="CX95">
            <v>0</v>
          </cell>
          <cell r="CY95">
            <v>0</v>
          </cell>
          <cell r="CZ95">
            <v>0</v>
          </cell>
          <cell r="DA95">
            <v>0.44511959600000001</v>
          </cell>
          <cell r="DB95">
            <v>0.44511959600000001</v>
          </cell>
          <cell r="DC95">
            <v>0.44511959600000001</v>
          </cell>
          <cell r="DD95">
            <v>0</v>
          </cell>
          <cell r="DE95">
            <v>0</v>
          </cell>
          <cell r="DF95">
            <v>0</v>
          </cell>
          <cell r="DG95">
            <v>1.476350745</v>
          </cell>
          <cell r="DH95">
            <v>1.476350745</v>
          </cell>
          <cell r="DI95">
            <v>1.476350745</v>
          </cell>
          <cell r="DJ95">
            <v>0</v>
          </cell>
          <cell r="DK95">
            <v>0</v>
          </cell>
          <cell r="DL95">
            <v>0</v>
          </cell>
          <cell r="DM95">
            <v>1.476350745</v>
          </cell>
          <cell r="DN95">
            <v>1.476350745</v>
          </cell>
          <cell r="DO95">
            <v>1.476350745</v>
          </cell>
          <cell r="DP95">
            <v>0</v>
          </cell>
          <cell r="DQ95">
            <v>0</v>
          </cell>
          <cell r="DR95">
            <v>0</v>
          </cell>
          <cell r="DS95">
            <v>0</v>
          </cell>
          <cell r="DT95">
            <v>0</v>
          </cell>
          <cell r="DU95">
            <v>0</v>
          </cell>
          <cell r="DV95">
            <v>0</v>
          </cell>
          <cell r="DW95">
            <v>0</v>
          </cell>
          <cell r="DX95">
            <v>0</v>
          </cell>
          <cell r="DY95">
            <v>0</v>
          </cell>
          <cell r="DZ95">
            <v>0</v>
          </cell>
          <cell r="EA95">
            <v>0</v>
          </cell>
          <cell r="EB95">
            <v>0</v>
          </cell>
          <cell r="EC95">
            <v>0</v>
          </cell>
          <cell r="ED95">
            <v>0</v>
          </cell>
        </row>
        <row r="96">
          <cell r="B96">
            <v>2007</v>
          </cell>
          <cell r="C96">
            <v>0.50517609999999991</v>
          </cell>
          <cell r="D96">
            <v>0.50517609999999991</v>
          </cell>
          <cell r="E96">
            <v>0.50517609999999991</v>
          </cell>
          <cell r="F96">
            <v>0</v>
          </cell>
          <cell r="G96">
            <v>0</v>
          </cell>
          <cell r="H96">
            <v>0</v>
          </cell>
          <cell r="I96">
            <v>0.50517609999999991</v>
          </cell>
          <cell r="J96">
            <v>0.50517609999999991</v>
          </cell>
          <cell r="K96">
            <v>0.50517609999999991</v>
          </cell>
          <cell r="L96">
            <v>0</v>
          </cell>
          <cell r="M96">
            <v>0</v>
          </cell>
          <cell r="N96">
            <v>0</v>
          </cell>
          <cell r="O96">
            <v>0.16895449999999998</v>
          </cell>
          <cell r="P96">
            <v>0.16895449999999998</v>
          </cell>
          <cell r="Q96">
            <v>0.16895449999999998</v>
          </cell>
          <cell r="R96">
            <v>0</v>
          </cell>
          <cell r="S96">
            <v>0</v>
          </cell>
          <cell r="T96">
            <v>0</v>
          </cell>
          <cell r="U96">
            <v>0.16895449999999998</v>
          </cell>
          <cell r="V96">
            <v>0.16895449999999998</v>
          </cell>
          <cell r="W96">
            <v>0.16895449999999998</v>
          </cell>
          <cell r="X96">
            <v>0</v>
          </cell>
          <cell r="Y96">
            <v>0</v>
          </cell>
          <cell r="Z96">
            <v>0</v>
          </cell>
          <cell r="AA96">
            <v>0.12270828959999999</v>
          </cell>
          <cell r="AB96">
            <v>0.12270828959999999</v>
          </cell>
          <cell r="AC96">
            <v>0.12270828959999999</v>
          </cell>
          <cell r="AD96">
            <v>0</v>
          </cell>
          <cell r="AE96">
            <v>0</v>
          </cell>
          <cell r="AF96">
            <v>0</v>
          </cell>
          <cell r="AG96">
            <v>0.12270828959999999</v>
          </cell>
          <cell r="AH96">
            <v>0.12270828959999999</v>
          </cell>
          <cell r="AI96">
            <v>0.12270828959999999</v>
          </cell>
          <cell r="AJ96">
            <v>0</v>
          </cell>
          <cell r="AK96">
            <v>0</v>
          </cell>
          <cell r="AL96">
            <v>0</v>
          </cell>
          <cell r="AM96">
            <v>1.0321190999999998</v>
          </cell>
          <cell r="AN96">
            <v>1.0321190999999998</v>
          </cell>
          <cell r="AO96">
            <v>1.0321190999999998</v>
          </cell>
          <cell r="AP96">
            <v>0</v>
          </cell>
          <cell r="AQ96">
            <v>0</v>
          </cell>
          <cell r="AR96">
            <v>0</v>
          </cell>
          <cell r="AS96">
            <v>2.4101714E-2</v>
          </cell>
          <cell r="AT96">
            <v>2.4101714E-2</v>
          </cell>
          <cell r="AU96">
            <v>2.4101714E-2</v>
          </cell>
          <cell r="AV96">
            <v>0</v>
          </cell>
          <cell r="AW96">
            <v>0</v>
          </cell>
          <cell r="AX96">
            <v>0</v>
          </cell>
          <cell r="AY96">
            <v>4.714631999999999E-3</v>
          </cell>
          <cell r="AZ96">
            <v>4.714631999999999E-3</v>
          </cell>
          <cell r="BA96">
            <v>4.714631999999999E-3</v>
          </cell>
          <cell r="BB96">
            <v>0</v>
          </cell>
          <cell r="BC96">
            <v>0</v>
          </cell>
          <cell r="BD96">
            <v>0</v>
          </cell>
          <cell r="BE96">
            <v>3.3074469999999998E-3</v>
          </cell>
          <cell r="BF96">
            <v>3.3074469999999998E-3</v>
          </cell>
          <cell r="BG96">
            <v>3.3074469999999998E-3</v>
          </cell>
          <cell r="BH96">
            <v>0</v>
          </cell>
          <cell r="BI96">
            <v>0</v>
          </cell>
          <cell r="BJ96">
            <v>0</v>
          </cell>
          <cell r="BK96">
            <v>0.23992539999999998</v>
          </cell>
          <cell r="BL96">
            <v>0.23992539999999998</v>
          </cell>
          <cell r="BM96">
            <v>0.23992539999999998</v>
          </cell>
          <cell r="BN96">
            <v>0</v>
          </cell>
          <cell r="BO96">
            <v>0</v>
          </cell>
          <cell r="BP96">
            <v>0</v>
          </cell>
          <cell r="BQ96">
            <v>0.23992539999999998</v>
          </cell>
          <cell r="BR96">
            <v>0.23992539999999998</v>
          </cell>
          <cell r="BS96">
            <v>0.23992539999999998</v>
          </cell>
          <cell r="BT96">
            <v>0</v>
          </cell>
          <cell r="BU96">
            <v>0</v>
          </cell>
          <cell r="BV96">
            <v>0</v>
          </cell>
          <cell r="BW96">
            <v>0.47198229000000003</v>
          </cell>
          <cell r="BX96">
            <v>0.47198229000000003</v>
          </cell>
          <cell r="BY96">
            <v>0.47198229000000003</v>
          </cell>
          <cell r="BZ96">
            <v>0</v>
          </cell>
          <cell r="CA96">
            <v>0</v>
          </cell>
          <cell r="CB96">
            <v>0</v>
          </cell>
          <cell r="CC96">
            <v>0.47198229000000003</v>
          </cell>
          <cell r="CD96">
            <v>0.47198229000000003</v>
          </cell>
          <cell r="CE96">
            <v>0.47198229000000003</v>
          </cell>
          <cell r="CF96">
            <v>0</v>
          </cell>
          <cell r="CG96">
            <v>0</v>
          </cell>
          <cell r="CH96">
            <v>0</v>
          </cell>
          <cell r="CI96">
            <v>5.1541061999999999E-2</v>
          </cell>
          <cell r="CJ96">
            <v>5.1541061999999999E-2</v>
          </cell>
          <cell r="CK96">
            <v>5.1541061999999999E-2</v>
          </cell>
          <cell r="CL96">
            <v>0</v>
          </cell>
          <cell r="CM96">
            <v>0</v>
          </cell>
          <cell r="CN96">
            <v>0</v>
          </cell>
          <cell r="CO96">
            <v>5.1541061999999999E-2</v>
          </cell>
          <cell r="CP96">
            <v>5.1541061999999999E-2</v>
          </cell>
          <cell r="CQ96">
            <v>5.1541061999999999E-2</v>
          </cell>
          <cell r="CR96">
            <v>0</v>
          </cell>
          <cell r="CS96">
            <v>0</v>
          </cell>
          <cell r="CT96">
            <v>0</v>
          </cell>
          <cell r="CU96">
            <v>0.49268208999999996</v>
          </cell>
          <cell r="CV96">
            <v>0.49268208999999996</v>
          </cell>
          <cell r="CW96">
            <v>0.49268208999999996</v>
          </cell>
          <cell r="CX96">
            <v>0</v>
          </cell>
          <cell r="CY96">
            <v>0</v>
          </cell>
          <cell r="CZ96">
            <v>0</v>
          </cell>
          <cell r="DA96">
            <v>0.49268208999999996</v>
          </cell>
          <cell r="DB96">
            <v>0.49268208999999996</v>
          </cell>
          <cell r="DC96">
            <v>0.49268208999999996</v>
          </cell>
          <cell r="DD96">
            <v>0</v>
          </cell>
          <cell r="DE96">
            <v>0</v>
          </cell>
          <cell r="DF96">
            <v>0</v>
          </cell>
          <cell r="DG96">
            <v>1.6505436600000001</v>
          </cell>
          <cell r="DH96">
            <v>1.6505436600000001</v>
          </cell>
          <cell r="DI96">
            <v>1.6505436600000001</v>
          </cell>
          <cell r="DJ96">
            <v>0</v>
          </cell>
          <cell r="DK96">
            <v>0</v>
          </cell>
          <cell r="DL96">
            <v>0</v>
          </cell>
          <cell r="DM96">
            <v>1.6505436600000001</v>
          </cell>
          <cell r="DN96">
            <v>1.6505436600000001</v>
          </cell>
          <cell r="DO96">
            <v>1.6505436600000001</v>
          </cell>
          <cell r="DP96">
            <v>0</v>
          </cell>
          <cell r="DQ96">
            <v>0</v>
          </cell>
          <cell r="DR96">
            <v>0</v>
          </cell>
          <cell r="DS96">
            <v>0</v>
          </cell>
          <cell r="DT96">
            <v>0</v>
          </cell>
          <cell r="DU96">
            <v>0</v>
          </cell>
          <cell r="DV96">
            <v>0</v>
          </cell>
          <cell r="DW96">
            <v>0</v>
          </cell>
          <cell r="DX96">
            <v>0</v>
          </cell>
          <cell r="DY96">
            <v>0</v>
          </cell>
          <cell r="DZ96">
            <v>0</v>
          </cell>
          <cell r="EA96">
            <v>0</v>
          </cell>
          <cell r="EB96">
            <v>0</v>
          </cell>
          <cell r="EC96">
            <v>0</v>
          </cell>
          <cell r="ED96">
            <v>0</v>
          </cell>
        </row>
        <row r="97">
          <cell r="B97">
            <v>2008</v>
          </cell>
          <cell r="C97">
            <v>0.54710369999999997</v>
          </cell>
          <cell r="D97">
            <v>0.54710369999999997</v>
          </cell>
          <cell r="E97">
            <v>0.54710369999999997</v>
          </cell>
          <cell r="F97">
            <v>0</v>
          </cell>
          <cell r="G97">
            <v>0</v>
          </cell>
          <cell r="H97">
            <v>0</v>
          </cell>
          <cell r="I97">
            <v>0.54710369999999997</v>
          </cell>
          <cell r="J97">
            <v>0.54710369999999997</v>
          </cell>
          <cell r="K97">
            <v>0.54710369999999997</v>
          </cell>
          <cell r="L97">
            <v>0</v>
          </cell>
          <cell r="M97">
            <v>0</v>
          </cell>
          <cell r="N97">
            <v>0</v>
          </cell>
          <cell r="O97">
            <v>0.17015569999999997</v>
          </cell>
          <cell r="P97">
            <v>0.17015569999999997</v>
          </cell>
          <cell r="Q97">
            <v>0.17015569999999997</v>
          </cell>
          <cell r="R97">
            <v>0</v>
          </cell>
          <cell r="S97">
            <v>0</v>
          </cell>
          <cell r="T97">
            <v>0</v>
          </cell>
          <cell r="U97">
            <v>0.17015569999999997</v>
          </cell>
          <cell r="V97">
            <v>0.17015569999999997</v>
          </cell>
          <cell r="W97">
            <v>0.17015569999999997</v>
          </cell>
          <cell r="X97">
            <v>0</v>
          </cell>
          <cell r="Y97">
            <v>0</v>
          </cell>
          <cell r="Z97">
            <v>0</v>
          </cell>
          <cell r="AA97">
            <v>0.12293681919999999</v>
          </cell>
          <cell r="AB97">
            <v>0.12293681919999999</v>
          </cell>
          <cell r="AC97">
            <v>0.12293681919999999</v>
          </cell>
          <cell r="AD97">
            <v>0</v>
          </cell>
          <cell r="AE97">
            <v>0</v>
          </cell>
          <cell r="AF97">
            <v>0</v>
          </cell>
          <cell r="AG97">
            <v>0.12293681919999999</v>
          </cell>
          <cell r="AH97">
            <v>0.12293681919999999</v>
          </cell>
          <cell r="AI97">
            <v>0.12293681919999999</v>
          </cell>
          <cell r="AJ97">
            <v>0</v>
          </cell>
          <cell r="AK97">
            <v>0</v>
          </cell>
          <cell r="AL97">
            <v>0</v>
          </cell>
          <cell r="AM97">
            <v>1.0440057</v>
          </cell>
          <cell r="AN97">
            <v>1.0440057</v>
          </cell>
          <cell r="AO97">
            <v>1.0440057</v>
          </cell>
          <cell r="AP97">
            <v>0</v>
          </cell>
          <cell r="AQ97">
            <v>0</v>
          </cell>
          <cell r="AR97">
            <v>0</v>
          </cell>
          <cell r="AS97">
            <v>3.0223530999999998E-2</v>
          </cell>
          <cell r="AT97">
            <v>3.0223530999999998E-2</v>
          </cell>
          <cell r="AU97">
            <v>3.0223530999999998E-2</v>
          </cell>
          <cell r="AV97">
            <v>0</v>
          </cell>
          <cell r="AW97">
            <v>0</v>
          </cell>
          <cell r="AX97">
            <v>0</v>
          </cell>
          <cell r="AY97">
            <v>5.9147400000000008E-3</v>
          </cell>
          <cell r="AZ97">
            <v>5.9147400000000008E-3</v>
          </cell>
          <cell r="BA97">
            <v>5.9147400000000008E-3</v>
          </cell>
          <cell r="BB97">
            <v>0</v>
          </cell>
          <cell r="BC97">
            <v>0</v>
          </cell>
          <cell r="BD97">
            <v>0</v>
          </cell>
          <cell r="BE97">
            <v>4.1288779999999999E-3</v>
          </cell>
          <cell r="BF97">
            <v>4.1288779999999999E-3</v>
          </cell>
          <cell r="BG97">
            <v>4.1288779999999999E-3</v>
          </cell>
          <cell r="BH97">
            <v>0</v>
          </cell>
          <cell r="BI97">
            <v>0</v>
          </cell>
          <cell r="BJ97">
            <v>0</v>
          </cell>
          <cell r="BK97">
            <v>0.63763700000000001</v>
          </cell>
          <cell r="BL97">
            <v>0.63763700000000001</v>
          </cell>
          <cell r="BM97">
            <v>0.63763700000000001</v>
          </cell>
          <cell r="BN97">
            <v>0</v>
          </cell>
          <cell r="BO97">
            <v>0</v>
          </cell>
          <cell r="BP97">
            <v>0</v>
          </cell>
          <cell r="BQ97">
            <v>0.63763700000000001</v>
          </cell>
          <cell r="BR97">
            <v>0.63763700000000001</v>
          </cell>
          <cell r="BS97">
            <v>0.63763700000000001</v>
          </cell>
          <cell r="BT97">
            <v>0</v>
          </cell>
          <cell r="BU97">
            <v>0</v>
          </cell>
          <cell r="BV97">
            <v>0</v>
          </cell>
          <cell r="BW97">
            <v>0.5347449259999999</v>
          </cell>
          <cell r="BX97">
            <v>0.5347449259999999</v>
          </cell>
          <cell r="BY97">
            <v>0.5347449259999999</v>
          </cell>
          <cell r="BZ97">
            <v>0</v>
          </cell>
          <cell r="CA97">
            <v>0</v>
          </cell>
          <cell r="CB97">
            <v>0</v>
          </cell>
          <cell r="CC97">
            <v>0.5347449259999999</v>
          </cell>
          <cell r="CD97">
            <v>0.5347449259999999</v>
          </cell>
          <cell r="CE97">
            <v>0.5347449259999999</v>
          </cell>
          <cell r="CF97">
            <v>0</v>
          </cell>
          <cell r="CG97">
            <v>0</v>
          </cell>
          <cell r="CH97">
            <v>0</v>
          </cell>
          <cell r="CI97">
            <v>6.1148440000000005E-2</v>
          </cell>
          <cell r="CJ97">
            <v>6.1148440000000005E-2</v>
          </cell>
          <cell r="CK97">
            <v>6.1148440000000005E-2</v>
          </cell>
          <cell r="CL97">
            <v>0</v>
          </cell>
          <cell r="CM97">
            <v>0</v>
          </cell>
          <cell r="CN97">
            <v>0</v>
          </cell>
          <cell r="CO97">
            <v>6.1148440000000005E-2</v>
          </cell>
          <cell r="CP97">
            <v>6.1148440000000005E-2</v>
          </cell>
          <cell r="CQ97">
            <v>6.1148440000000005E-2</v>
          </cell>
          <cell r="CR97">
            <v>0</v>
          </cell>
          <cell r="CS97">
            <v>0</v>
          </cell>
          <cell r="CT97">
            <v>0</v>
          </cell>
          <cell r="CU97">
            <v>0.5424103400000001</v>
          </cell>
          <cell r="CV97">
            <v>0.5424103400000001</v>
          </cell>
          <cell r="CW97">
            <v>0.5424103400000001</v>
          </cell>
          <cell r="CX97">
            <v>0</v>
          </cell>
          <cell r="CY97">
            <v>0</v>
          </cell>
          <cell r="CZ97">
            <v>0</v>
          </cell>
          <cell r="DA97">
            <v>0.5424103400000001</v>
          </cell>
          <cell r="DB97">
            <v>0.5424103400000001</v>
          </cell>
          <cell r="DC97">
            <v>0.5424103400000001</v>
          </cell>
          <cell r="DD97">
            <v>0</v>
          </cell>
          <cell r="DE97">
            <v>0</v>
          </cell>
          <cell r="DF97">
            <v>0</v>
          </cell>
          <cell r="DG97">
            <v>1.8352001999999998</v>
          </cell>
          <cell r="DH97">
            <v>1.8352001999999998</v>
          </cell>
          <cell r="DI97">
            <v>1.8352001999999998</v>
          </cell>
          <cell r="DJ97">
            <v>0</v>
          </cell>
          <cell r="DK97">
            <v>0</v>
          </cell>
          <cell r="DL97">
            <v>0</v>
          </cell>
          <cell r="DM97">
            <v>1.8352001999999998</v>
          </cell>
          <cell r="DN97">
            <v>1.8352001999999998</v>
          </cell>
          <cell r="DO97">
            <v>1.8352001999999998</v>
          </cell>
          <cell r="DP97">
            <v>0</v>
          </cell>
          <cell r="DQ97">
            <v>0</v>
          </cell>
          <cell r="DR97">
            <v>0</v>
          </cell>
          <cell r="DS97">
            <v>0</v>
          </cell>
          <cell r="DT97">
            <v>0</v>
          </cell>
          <cell r="DU97">
            <v>0</v>
          </cell>
          <cell r="DV97">
            <v>0</v>
          </cell>
          <cell r="DW97">
            <v>0</v>
          </cell>
          <cell r="DX97">
            <v>0</v>
          </cell>
          <cell r="DY97">
            <v>0</v>
          </cell>
          <cell r="DZ97">
            <v>0</v>
          </cell>
          <cell r="EA97">
            <v>0</v>
          </cell>
          <cell r="EB97">
            <v>0</v>
          </cell>
          <cell r="EC97">
            <v>0</v>
          </cell>
          <cell r="ED97">
            <v>0</v>
          </cell>
        </row>
        <row r="98">
          <cell r="B98">
            <v>2009</v>
          </cell>
          <cell r="C98">
            <v>0.59043269999999992</v>
          </cell>
          <cell r="D98">
            <v>0.59043269999999992</v>
          </cell>
          <cell r="E98">
            <v>0.59043269999999992</v>
          </cell>
          <cell r="F98">
            <v>0</v>
          </cell>
          <cell r="G98">
            <v>0</v>
          </cell>
          <cell r="H98">
            <v>0</v>
          </cell>
          <cell r="I98">
            <v>0.59043269999999992</v>
          </cell>
          <cell r="J98">
            <v>0.59043269999999992</v>
          </cell>
          <cell r="K98">
            <v>0.59043269999999992</v>
          </cell>
          <cell r="L98">
            <v>0</v>
          </cell>
          <cell r="M98">
            <v>0</v>
          </cell>
          <cell r="N98">
            <v>0</v>
          </cell>
          <cell r="O98">
            <v>0.17152849999999997</v>
          </cell>
          <cell r="P98">
            <v>0.17152849999999997</v>
          </cell>
          <cell r="Q98">
            <v>0.17152849999999997</v>
          </cell>
          <cell r="R98">
            <v>0</v>
          </cell>
          <cell r="S98">
            <v>0</v>
          </cell>
          <cell r="T98">
            <v>0</v>
          </cell>
          <cell r="U98">
            <v>0.17152849999999997</v>
          </cell>
          <cell r="V98">
            <v>0.17152849999999997</v>
          </cell>
          <cell r="W98">
            <v>0.17152849999999997</v>
          </cell>
          <cell r="X98">
            <v>0</v>
          </cell>
          <cell r="Y98">
            <v>0</v>
          </cell>
          <cell r="Z98">
            <v>0</v>
          </cell>
          <cell r="AA98">
            <v>0.12327974879999998</v>
          </cell>
          <cell r="AB98">
            <v>0.12327974879999998</v>
          </cell>
          <cell r="AC98">
            <v>0.12327974879999998</v>
          </cell>
          <cell r="AD98">
            <v>0</v>
          </cell>
          <cell r="AE98">
            <v>0</v>
          </cell>
          <cell r="AF98">
            <v>0</v>
          </cell>
          <cell r="AG98">
            <v>0.12327974879999998</v>
          </cell>
          <cell r="AH98">
            <v>0.12327974879999998</v>
          </cell>
          <cell r="AI98">
            <v>0.12327974879999998</v>
          </cell>
          <cell r="AJ98">
            <v>0</v>
          </cell>
          <cell r="AK98">
            <v>0</v>
          </cell>
          <cell r="AL98">
            <v>0</v>
          </cell>
          <cell r="AM98">
            <v>1.0487389999999999</v>
          </cell>
          <cell r="AN98">
            <v>1.0487389999999999</v>
          </cell>
          <cell r="AO98">
            <v>1.0487389999999999</v>
          </cell>
          <cell r="AP98">
            <v>0</v>
          </cell>
          <cell r="AQ98">
            <v>0</v>
          </cell>
          <cell r="AR98">
            <v>0</v>
          </cell>
          <cell r="AS98">
            <v>6.7768986999999989E-2</v>
          </cell>
          <cell r="AT98">
            <v>6.7768986999999989E-2</v>
          </cell>
          <cell r="AU98">
            <v>6.7768986999999989E-2</v>
          </cell>
          <cell r="AV98">
            <v>0</v>
          </cell>
          <cell r="AW98">
            <v>0</v>
          </cell>
          <cell r="AX98">
            <v>0</v>
          </cell>
          <cell r="AY98">
            <v>1.3293864999999998E-2</v>
          </cell>
          <cell r="AZ98">
            <v>1.3293864999999998E-2</v>
          </cell>
          <cell r="BA98">
            <v>1.3293864999999998E-2</v>
          </cell>
          <cell r="BB98">
            <v>0</v>
          </cell>
          <cell r="BC98">
            <v>0</v>
          </cell>
          <cell r="BD98">
            <v>0</v>
          </cell>
          <cell r="BE98">
            <v>9.2576640000000005E-3</v>
          </cell>
          <cell r="BF98">
            <v>9.2576640000000005E-3</v>
          </cell>
          <cell r="BG98">
            <v>9.2576640000000005E-3</v>
          </cell>
          <cell r="BH98">
            <v>0</v>
          </cell>
          <cell r="BI98">
            <v>0</v>
          </cell>
          <cell r="BJ98">
            <v>0</v>
          </cell>
          <cell r="BK98">
            <v>1.0341617000000001</v>
          </cell>
          <cell r="BL98">
            <v>1.0341617000000001</v>
          </cell>
          <cell r="BM98">
            <v>1.0341617000000001</v>
          </cell>
          <cell r="BN98">
            <v>0</v>
          </cell>
          <cell r="BO98">
            <v>0</v>
          </cell>
          <cell r="BP98">
            <v>0</v>
          </cell>
          <cell r="BQ98">
            <v>1.0341617000000001</v>
          </cell>
          <cell r="BR98">
            <v>1.0341617000000001</v>
          </cell>
          <cell r="BS98">
            <v>1.0341617000000001</v>
          </cell>
          <cell r="BT98">
            <v>0</v>
          </cell>
          <cell r="BU98">
            <v>0</v>
          </cell>
          <cell r="BV98">
            <v>0</v>
          </cell>
          <cell r="BW98">
            <v>0.60215406999999987</v>
          </cell>
          <cell r="BX98">
            <v>0.60215406999999987</v>
          </cell>
          <cell r="BY98">
            <v>0.60215406999999987</v>
          </cell>
          <cell r="BZ98">
            <v>0</v>
          </cell>
          <cell r="CA98">
            <v>0</v>
          </cell>
          <cell r="CB98">
            <v>0</v>
          </cell>
          <cell r="CC98">
            <v>0.60215406999999987</v>
          </cell>
          <cell r="CD98">
            <v>0.60215406999999987</v>
          </cell>
          <cell r="CE98">
            <v>0.60215406999999987</v>
          </cell>
          <cell r="CF98">
            <v>0</v>
          </cell>
          <cell r="CG98">
            <v>0</v>
          </cell>
          <cell r="CH98">
            <v>0</v>
          </cell>
          <cell r="CI98">
            <v>0.11954098200000002</v>
          </cell>
          <cell r="CJ98">
            <v>0.11954098200000002</v>
          </cell>
          <cell r="CK98">
            <v>0.11954098200000002</v>
          </cell>
          <cell r="CL98">
            <v>0</v>
          </cell>
          <cell r="CM98">
            <v>0</v>
          </cell>
          <cell r="CN98">
            <v>0</v>
          </cell>
          <cell r="CO98">
            <v>0.11954098200000002</v>
          </cell>
          <cell r="CP98">
            <v>0.11954098200000002</v>
          </cell>
          <cell r="CQ98">
            <v>0.11954098200000002</v>
          </cell>
          <cell r="CR98">
            <v>0</v>
          </cell>
          <cell r="CS98">
            <v>0</v>
          </cell>
          <cell r="CT98">
            <v>0</v>
          </cell>
          <cell r="CU98">
            <v>0.59414621400000001</v>
          </cell>
          <cell r="CV98">
            <v>0.59414621400000001</v>
          </cell>
          <cell r="CW98">
            <v>0.59414621400000001</v>
          </cell>
          <cell r="CX98">
            <v>0</v>
          </cell>
          <cell r="CY98">
            <v>0</v>
          </cell>
          <cell r="CZ98">
            <v>0</v>
          </cell>
          <cell r="DA98">
            <v>0.59414621400000001</v>
          </cell>
          <cell r="DB98">
            <v>0.59414621400000001</v>
          </cell>
          <cell r="DC98">
            <v>0.59414621400000001</v>
          </cell>
          <cell r="DD98">
            <v>0</v>
          </cell>
          <cell r="DE98">
            <v>0</v>
          </cell>
          <cell r="DF98">
            <v>0</v>
          </cell>
          <cell r="DG98">
            <v>2.03091285</v>
          </cell>
          <cell r="DH98">
            <v>2.03091285</v>
          </cell>
          <cell r="DI98">
            <v>2.03091285</v>
          </cell>
          <cell r="DJ98">
            <v>0</v>
          </cell>
          <cell r="DK98">
            <v>0</v>
          </cell>
          <cell r="DL98">
            <v>0</v>
          </cell>
          <cell r="DM98">
            <v>2.03091285</v>
          </cell>
          <cell r="DN98">
            <v>2.03091285</v>
          </cell>
          <cell r="DO98">
            <v>2.03091285</v>
          </cell>
          <cell r="DP98">
            <v>0</v>
          </cell>
          <cell r="DQ98">
            <v>0</v>
          </cell>
          <cell r="DR98">
            <v>0</v>
          </cell>
          <cell r="DS98">
            <v>2.5398000000000004E-2</v>
          </cell>
          <cell r="DT98">
            <v>2.5398000000000004E-2</v>
          </cell>
          <cell r="DU98">
            <v>2.5398000000000004E-2</v>
          </cell>
          <cell r="DV98">
            <v>0</v>
          </cell>
          <cell r="DW98">
            <v>0</v>
          </cell>
          <cell r="DX98">
            <v>0</v>
          </cell>
          <cell r="DY98">
            <v>0</v>
          </cell>
          <cell r="DZ98">
            <v>0</v>
          </cell>
          <cell r="EA98">
            <v>0</v>
          </cell>
          <cell r="EB98">
            <v>0</v>
          </cell>
          <cell r="EC98">
            <v>0</v>
          </cell>
          <cell r="ED98">
            <v>0</v>
          </cell>
        </row>
        <row r="99">
          <cell r="B99">
            <v>2010</v>
          </cell>
          <cell r="C99">
            <v>0.63519169999999991</v>
          </cell>
          <cell r="D99">
            <v>0.63519169999999991</v>
          </cell>
          <cell r="E99">
            <v>0.63519169999999991</v>
          </cell>
          <cell r="F99">
            <v>0</v>
          </cell>
          <cell r="G99">
            <v>0</v>
          </cell>
          <cell r="H99">
            <v>0</v>
          </cell>
          <cell r="I99">
            <v>0.63519169999999991</v>
          </cell>
          <cell r="J99">
            <v>0.63519169999999991</v>
          </cell>
          <cell r="K99">
            <v>0.63519169999999991</v>
          </cell>
          <cell r="L99">
            <v>0</v>
          </cell>
          <cell r="M99">
            <v>0</v>
          </cell>
          <cell r="N99">
            <v>0</v>
          </cell>
          <cell r="O99">
            <v>0.17307289999999997</v>
          </cell>
          <cell r="P99">
            <v>0.17307289999999997</v>
          </cell>
          <cell r="Q99">
            <v>0.17307289999999997</v>
          </cell>
          <cell r="R99">
            <v>0</v>
          </cell>
          <cell r="S99">
            <v>0</v>
          </cell>
          <cell r="T99">
            <v>0</v>
          </cell>
          <cell r="U99">
            <v>0.17307289999999997</v>
          </cell>
          <cell r="V99">
            <v>0.17307289999999997</v>
          </cell>
          <cell r="W99">
            <v>0.17307289999999997</v>
          </cell>
          <cell r="X99">
            <v>0</v>
          </cell>
          <cell r="Y99">
            <v>0</v>
          </cell>
          <cell r="Z99">
            <v>0</v>
          </cell>
          <cell r="AA99">
            <v>0.12372277839999997</v>
          </cell>
          <cell r="AB99">
            <v>0.12372277839999997</v>
          </cell>
          <cell r="AC99">
            <v>0.12372277839999997</v>
          </cell>
          <cell r="AD99">
            <v>0</v>
          </cell>
          <cell r="AE99">
            <v>0</v>
          </cell>
          <cell r="AF99">
            <v>0</v>
          </cell>
          <cell r="AG99">
            <v>0.12372277839999997</v>
          </cell>
          <cell r="AH99">
            <v>0.12372277839999997</v>
          </cell>
          <cell r="AI99">
            <v>0.12372277839999997</v>
          </cell>
          <cell r="AJ99">
            <v>0</v>
          </cell>
          <cell r="AK99">
            <v>0</v>
          </cell>
          <cell r="AL99">
            <v>0</v>
          </cell>
          <cell r="AM99">
            <v>1.0534866000000001</v>
          </cell>
          <cell r="AN99">
            <v>1.0534866000000001</v>
          </cell>
          <cell r="AO99">
            <v>1.0534866000000001</v>
          </cell>
          <cell r="AP99">
            <v>0</v>
          </cell>
          <cell r="AQ99">
            <v>0</v>
          </cell>
          <cell r="AR99">
            <v>0</v>
          </cell>
          <cell r="AS99">
            <v>0.13825548699999998</v>
          </cell>
          <cell r="AT99">
            <v>0.13825548699999998</v>
          </cell>
          <cell r="AU99">
            <v>0.13825548699999998</v>
          </cell>
          <cell r="AV99">
            <v>0</v>
          </cell>
          <cell r="AW99">
            <v>0</v>
          </cell>
          <cell r="AX99">
            <v>0</v>
          </cell>
          <cell r="AY99">
            <v>2.7121627999999998E-2</v>
          </cell>
          <cell r="AZ99">
            <v>2.7121627999999998E-2</v>
          </cell>
          <cell r="BA99">
            <v>2.7121627999999998E-2</v>
          </cell>
          <cell r="BB99">
            <v>0</v>
          </cell>
          <cell r="BC99">
            <v>0</v>
          </cell>
          <cell r="BD99">
            <v>0</v>
          </cell>
          <cell r="BE99">
            <v>1.8778582999999998E-2</v>
          </cell>
          <cell r="BF99">
            <v>1.8778582999999998E-2</v>
          </cell>
          <cell r="BG99">
            <v>1.8778582999999998E-2</v>
          </cell>
          <cell r="BH99">
            <v>0</v>
          </cell>
          <cell r="BI99">
            <v>0</v>
          </cell>
          <cell r="BJ99">
            <v>0</v>
          </cell>
          <cell r="BK99">
            <v>1.0618178999999999</v>
          </cell>
          <cell r="BL99">
            <v>1.0618178999999999</v>
          </cell>
          <cell r="BM99">
            <v>1.0618178999999999</v>
          </cell>
          <cell r="BN99">
            <v>0</v>
          </cell>
          <cell r="BO99">
            <v>0</v>
          </cell>
          <cell r="BP99">
            <v>0</v>
          </cell>
          <cell r="BQ99">
            <v>1.0618178999999999</v>
          </cell>
          <cell r="BR99">
            <v>1.0618178999999999</v>
          </cell>
          <cell r="BS99">
            <v>1.0618178999999999</v>
          </cell>
          <cell r="BT99">
            <v>0</v>
          </cell>
          <cell r="BU99">
            <v>0</v>
          </cell>
          <cell r="BV99">
            <v>0</v>
          </cell>
          <cell r="BW99">
            <v>0.66046817999999996</v>
          </cell>
          <cell r="BX99">
            <v>0.66046817999999996</v>
          </cell>
          <cell r="BY99">
            <v>0.66046817999999996</v>
          </cell>
          <cell r="BZ99">
            <v>0</v>
          </cell>
          <cell r="CA99">
            <v>0</v>
          </cell>
          <cell r="CB99">
            <v>0</v>
          </cell>
          <cell r="CC99">
            <v>0.66046817999999996</v>
          </cell>
          <cell r="CD99">
            <v>0.66046817999999996</v>
          </cell>
          <cell r="CE99">
            <v>0.66046817999999996</v>
          </cell>
          <cell r="CF99">
            <v>0</v>
          </cell>
          <cell r="CG99">
            <v>0</v>
          </cell>
          <cell r="CH99">
            <v>0</v>
          </cell>
          <cell r="CI99">
            <v>0.198801692</v>
          </cell>
          <cell r="CJ99">
            <v>0.198801692</v>
          </cell>
          <cell r="CK99">
            <v>0.198801692</v>
          </cell>
          <cell r="CL99">
            <v>0</v>
          </cell>
          <cell r="CM99">
            <v>0</v>
          </cell>
          <cell r="CN99">
            <v>0</v>
          </cell>
          <cell r="CO99">
            <v>0.198801692</v>
          </cell>
          <cell r="CP99">
            <v>0.198801692</v>
          </cell>
          <cell r="CQ99">
            <v>0.198801692</v>
          </cell>
          <cell r="CR99">
            <v>0</v>
          </cell>
          <cell r="CS99">
            <v>0</v>
          </cell>
          <cell r="CT99">
            <v>0</v>
          </cell>
          <cell r="CU99">
            <v>0.63202289799999989</v>
          </cell>
          <cell r="CV99">
            <v>0.63202289799999989</v>
          </cell>
          <cell r="CW99">
            <v>0.63202289799999989</v>
          </cell>
          <cell r="CX99">
            <v>0</v>
          </cell>
          <cell r="CY99">
            <v>0</v>
          </cell>
          <cell r="CZ99">
            <v>0</v>
          </cell>
          <cell r="DA99">
            <v>0.63202289799999989</v>
          </cell>
          <cell r="DB99">
            <v>0.63202289799999989</v>
          </cell>
          <cell r="DC99">
            <v>0.63202289799999989</v>
          </cell>
          <cell r="DD99">
            <v>0</v>
          </cell>
          <cell r="DE99">
            <v>0</v>
          </cell>
          <cell r="DF99">
            <v>0</v>
          </cell>
          <cell r="DG99">
            <v>2.2383822699999998</v>
          </cell>
          <cell r="DH99">
            <v>2.2383822699999998</v>
          </cell>
          <cell r="DI99">
            <v>2.2383822699999998</v>
          </cell>
          <cell r="DJ99">
            <v>0</v>
          </cell>
          <cell r="DK99">
            <v>0</v>
          </cell>
          <cell r="DL99">
            <v>0</v>
          </cell>
          <cell r="DM99">
            <v>2.2383822699999998</v>
          </cell>
          <cell r="DN99">
            <v>2.2383822699999998</v>
          </cell>
          <cell r="DO99">
            <v>2.2383822699999998</v>
          </cell>
          <cell r="DP99">
            <v>0</v>
          </cell>
          <cell r="DQ99">
            <v>0</v>
          </cell>
          <cell r="DR99">
            <v>0</v>
          </cell>
          <cell r="DS99">
            <v>5.283438E-2</v>
          </cell>
          <cell r="DT99">
            <v>5.283438E-2</v>
          </cell>
          <cell r="DU99">
            <v>5.283438E-2</v>
          </cell>
          <cell r="DV99">
            <v>0</v>
          </cell>
          <cell r="DW99">
            <v>0</v>
          </cell>
          <cell r="DX99">
            <v>0</v>
          </cell>
          <cell r="DY99">
            <v>0</v>
          </cell>
          <cell r="DZ99">
            <v>0</v>
          </cell>
          <cell r="EA99">
            <v>0</v>
          </cell>
          <cell r="EB99">
            <v>0</v>
          </cell>
          <cell r="EC99">
            <v>0</v>
          </cell>
          <cell r="ED99">
            <v>0</v>
          </cell>
        </row>
        <row r="100">
          <cell r="B100">
            <v>2011</v>
          </cell>
          <cell r="C100">
            <v>0.68016519999999991</v>
          </cell>
          <cell r="D100">
            <v>0.68016519999999991</v>
          </cell>
          <cell r="E100">
            <v>0.68016519999999991</v>
          </cell>
          <cell r="F100">
            <v>0</v>
          </cell>
          <cell r="G100">
            <v>0</v>
          </cell>
          <cell r="H100">
            <v>0</v>
          </cell>
          <cell r="I100">
            <v>0.68016519999999991</v>
          </cell>
          <cell r="J100">
            <v>0.68016519999999991</v>
          </cell>
          <cell r="K100">
            <v>0.68016519999999991</v>
          </cell>
          <cell r="L100">
            <v>0</v>
          </cell>
          <cell r="M100">
            <v>0</v>
          </cell>
          <cell r="N100">
            <v>0</v>
          </cell>
          <cell r="O100">
            <v>0.17464589999999999</v>
          </cell>
          <cell r="P100">
            <v>0.17464589999999999</v>
          </cell>
          <cell r="Q100">
            <v>0.17464589999999999</v>
          </cell>
          <cell r="R100">
            <v>0</v>
          </cell>
          <cell r="S100">
            <v>0</v>
          </cell>
          <cell r="T100">
            <v>0</v>
          </cell>
          <cell r="U100">
            <v>0.17464589999999999</v>
          </cell>
          <cell r="V100">
            <v>0.17464589999999999</v>
          </cell>
          <cell r="W100">
            <v>0.17464589999999999</v>
          </cell>
          <cell r="X100">
            <v>0</v>
          </cell>
          <cell r="Y100">
            <v>0</v>
          </cell>
          <cell r="Z100">
            <v>0</v>
          </cell>
          <cell r="AA100">
            <v>0.12420870800000003</v>
          </cell>
          <cell r="AB100">
            <v>0.12420870800000003</v>
          </cell>
          <cell r="AC100">
            <v>0.12420870800000003</v>
          </cell>
          <cell r="AD100">
            <v>0</v>
          </cell>
          <cell r="AE100">
            <v>0</v>
          </cell>
          <cell r="AF100">
            <v>0</v>
          </cell>
          <cell r="AG100">
            <v>0.12420870800000003</v>
          </cell>
          <cell r="AH100">
            <v>0.12420870800000003</v>
          </cell>
          <cell r="AI100">
            <v>0.12420870800000003</v>
          </cell>
          <cell r="AJ100">
            <v>0</v>
          </cell>
          <cell r="AK100">
            <v>0</v>
          </cell>
          <cell r="AL100">
            <v>0</v>
          </cell>
          <cell r="AM100">
            <v>1.0582342</v>
          </cell>
          <cell r="AN100">
            <v>1.0582342</v>
          </cell>
          <cell r="AO100">
            <v>1.0582342</v>
          </cell>
          <cell r="AP100">
            <v>0</v>
          </cell>
          <cell r="AQ100">
            <v>0</v>
          </cell>
          <cell r="AR100">
            <v>0</v>
          </cell>
          <cell r="AS100">
            <v>0.210873746</v>
          </cell>
          <cell r="AT100">
            <v>0.210873746</v>
          </cell>
          <cell r="AU100">
            <v>0.210873746</v>
          </cell>
          <cell r="AV100">
            <v>0</v>
          </cell>
          <cell r="AW100">
            <v>0</v>
          </cell>
          <cell r="AX100">
            <v>0</v>
          </cell>
          <cell r="AY100">
            <v>4.1362012000000004E-2</v>
          </cell>
          <cell r="AZ100">
            <v>4.1362012000000004E-2</v>
          </cell>
          <cell r="BA100">
            <v>4.1362012000000004E-2</v>
          </cell>
          <cell r="BB100">
            <v>0</v>
          </cell>
          <cell r="BC100">
            <v>0</v>
          </cell>
          <cell r="BD100">
            <v>0</v>
          </cell>
          <cell r="BE100">
            <v>2.8611383999999997E-2</v>
          </cell>
          <cell r="BF100">
            <v>2.8611383999999997E-2</v>
          </cell>
          <cell r="BG100">
            <v>2.8611383999999997E-2</v>
          </cell>
          <cell r="BH100">
            <v>0</v>
          </cell>
          <cell r="BI100">
            <v>0</v>
          </cell>
          <cell r="BJ100">
            <v>0</v>
          </cell>
          <cell r="BK100">
            <v>1.0621182</v>
          </cell>
          <cell r="BL100">
            <v>1.0621182</v>
          </cell>
          <cell r="BM100">
            <v>1.0621182</v>
          </cell>
          <cell r="BN100">
            <v>0</v>
          </cell>
          <cell r="BO100">
            <v>0</v>
          </cell>
          <cell r="BP100">
            <v>0</v>
          </cell>
          <cell r="BQ100">
            <v>1.0621182</v>
          </cell>
          <cell r="BR100">
            <v>1.0621182</v>
          </cell>
          <cell r="BS100">
            <v>1.0621182</v>
          </cell>
          <cell r="BT100">
            <v>0</v>
          </cell>
          <cell r="BU100">
            <v>0</v>
          </cell>
          <cell r="BV100">
            <v>0</v>
          </cell>
          <cell r="BW100">
            <v>0.72019913800000002</v>
          </cell>
          <cell r="BX100">
            <v>0.72019913800000002</v>
          </cell>
          <cell r="BY100">
            <v>0.72019913800000002</v>
          </cell>
          <cell r="BZ100">
            <v>0</v>
          </cell>
          <cell r="CA100">
            <v>0</v>
          </cell>
          <cell r="CB100">
            <v>0</v>
          </cell>
          <cell r="CC100">
            <v>0.72019913800000002</v>
          </cell>
          <cell r="CD100">
            <v>0.72019913800000002</v>
          </cell>
          <cell r="CE100">
            <v>0.72019913800000002</v>
          </cell>
          <cell r="CF100">
            <v>0</v>
          </cell>
          <cell r="CG100">
            <v>0</v>
          </cell>
          <cell r="CH100">
            <v>0</v>
          </cell>
          <cell r="CI100">
            <v>0.28007065999999997</v>
          </cell>
          <cell r="CJ100">
            <v>0.28007065999999997</v>
          </cell>
          <cell r="CK100">
            <v>0.28007065999999997</v>
          </cell>
          <cell r="CL100">
            <v>0</v>
          </cell>
          <cell r="CM100">
            <v>0</v>
          </cell>
          <cell r="CN100">
            <v>0</v>
          </cell>
          <cell r="CO100">
            <v>0.28007065999999997</v>
          </cell>
          <cell r="CP100">
            <v>0.28007065999999997</v>
          </cell>
          <cell r="CQ100">
            <v>0.28007065999999997</v>
          </cell>
          <cell r="CR100">
            <v>0</v>
          </cell>
          <cell r="CS100">
            <v>0</v>
          </cell>
          <cell r="CT100">
            <v>0</v>
          </cell>
          <cell r="CU100">
            <v>0.67088442000000015</v>
          </cell>
          <cell r="CV100">
            <v>0.67088442000000015</v>
          </cell>
          <cell r="CW100">
            <v>0.67088442000000015</v>
          </cell>
          <cell r="CX100">
            <v>0</v>
          </cell>
          <cell r="CY100">
            <v>0</v>
          </cell>
          <cell r="CZ100">
            <v>0</v>
          </cell>
          <cell r="DA100">
            <v>0.67088442000000015</v>
          </cell>
          <cell r="DB100">
            <v>0.67088442000000015</v>
          </cell>
          <cell r="DC100">
            <v>0.67088442000000015</v>
          </cell>
          <cell r="DD100">
            <v>0</v>
          </cell>
          <cell r="DE100">
            <v>0</v>
          </cell>
          <cell r="DF100">
            <v>0</v>
          </cell>
          <cell r="DG100">
            <v>2.4583039750000002</v>
          </cell>
          <cell r="DH100">
            <v>2.4583039750000002</v>
          </cell>
          <cell r="DI100">
            <v>2.4583039750000002</v>
          </cell>
          <cell r="DJ100">
            <v>0</v>
          </cell>
          <cell r="DK100">
            <v>0</v>
          </cell>
          <cell r="DL100">
            <v>0</v>
          </cell>
          <cell r="DM100">
            <v>2.4583039750000002</v>
          </cell>
          <cell r="DN100">
            <v>2.4583039750000002</v>
          </cell>
          <cell r="DO100">
            <v>2.4583039750000002</v>
          </cell>
          <cell r="DP100">
            <v>0</v>
          </cell>
          <cell r="DQ100">
            <v>0</v>
          </cell>
          <cell r="DR100">
            <v>0</v>
          </cell>
          <cell r="DS100">
            <v>5.494922E-2</v>
          </cell>
          <cell r="DT100">
            <v>5.494922E-2</v>
          </cell>
          <cell r="DU100">
            <v>5.494922E-2</v>
          </cell>
          <cell r="DV100">
            <v>0</v>
          </cell>
          <cell r="DW100">
            <v>0</v>
          </cell>
          <cell r="DX100">
            <v>0</v>
          </cell>
          <cell r="DY100">
            <v>0</v>
          </cell>
          <cell r="DZ100">
            <v>0</v>
          </cell>
          <cell r="EA100">
            <v>0</v>
          </cell>
          <cell r="EB100">
            <v>0</v>
          </cell>
          <cell r="EC100">
            <v>0</v>
          </cell>
          <cell r="ED100">
            <v>0</v>
          </cell>
        </row>
        <row r="101">
          <cell r="B101">
            <v>2012</v>
          </cell>
          <cell r="C101">
            <v>0.72538179999999985</v>
          </cell>
          <cell r="D101">
            <v>0.72538179999999985</v>
          </cell>
          <cell r="E101">
            <v>0.72538179999999985</v>
          </cell>
          <cell r="F101">
            <v>0</v>
          </cell>
          <cell r="G101">
            <v>0</v>
          </cell>
          <cell r="H101">
            <v>0</v>
          </cell>
          <cell r="I101">
            <v>0.72538179999999985</v>
          </cell>
          <cell r="J101">
            <v>0.72538179999999985</v>
          </cell>
          <cell r="K101">
            <v>0.72538179999999985</v>
          </cell>
          <cell r="L101">
            <v>0</v>
          </cell>
          <cell r="M101">
            <v>0</v>
          </cell>
          <cell r="N101">
            <v>0</v>
          </cell>
          <cell r="O101">
            <v>0.17639050000000001</v>
          </cell>
          <cell r="P101">
            <v>0.17639050000000001</v>
          </cell>
          <cell r="Q101">
            <v>0.17639050000000001</v>
          </cell>
          <cell r="R101">
            <v>0</v>
          </cell>
          <cell r="S101">
            <v>0</v>
          </cell>
          <cell r="T101">
            <v>0</v>
          </cell>
          <cell r="U101">
            <v>0.17639050000000001</v>
          </cell>
          <cell r="V101">
            <v>0.17639050000000001</v>
          </cell>
          <cell r="W101">
            <v>0.17639050000000001</v>
          </cell>
          <cell r="X101">
            <v>0</v>
          </cell>
          <cell r="Y101">
            <v>0</v>
          </cell>
          <cell r="Z101">
            <v>0</v>
          </cell>
          <cell r="AA101">
            <v>0.12539156240000002</v>
          </cell>
          <cell r="AB101">
            <v>0.12539156240000002</v>
          </cell>
          <cell r="AC101">
            <v>0.12539156240000002</v>
          </cell>
          <cell r="AD101">
            <v>0</v>
          </cell>
          <cell r="AE101">
            <v>0</v>
          </cell>
          <cell r="AF101">
            <v>0</v>
          </cell>
          <cell r="AG101">
            <v>0.12539156240000002</v>
          </cell>
          <cell r="AH101">
            <v>0.12539156240000002</v>
          </cell>
          <cell r="AI101">
            <v>0.12539156240000002</v>
          </cell>
          <cell r="AJ101">
            <v>0</v>
          </cell>
          <cell r="AK101">
            <v>0</v>
          </cell>
          <cell r="AL101">
            <v>0</v>
          </cell>
          <cell r="AM101">
            <v>1.0629961000000001</v>
          </cell>
          <cell r="AN101">
            <v>1.0629961000000001</v>
          </cell>
          <cell r="AO101">
            <v>1.0629961000000001</v>
          </cell>
          <cell r="AP101">
            <v>0</v>
          </cell>
          <cell r="AQ101">
            <v>0</v>
          </cell>
          <cell r="AR101">
            <v>0</v>
          </cell>
          <cell r="AS101">
            <v>0.28564379099999998</v>
          </cell>
          <cell r="AT101">
            <v>0.28564379099999998</v>
          </cell>
          <cell r="AU101">
            <v>0.28564379099999998</v>
          </cell>
          <cell r="AV101">
            <v>0</v>
          </cell>
          <cell r="AW101">
            <v>0</v>
          </cell>
          <cell r="AX101">
            <v>0</v>
          </cell>
          <cell r="AY101">
            <v>5.6021289999999994E-2</v>
          </cell>
          <cell r="AZ101">
            <v>5.6021289999999994E-2</v>
          </cell>
          <cell r="BA101">
            <v>5.6021289999999994E-2</v>
          </cell>
          <cell r="BB101">
            <v>0</v>
          </cell>
          <cell r="BC101">
            <v>0</v>
          </cell>
          <cell r="BD101">
            <v>0</v>
          </cell>
          <cell r="BE101">
            <v>3.8727467000000002E-2</v>
          </cell>
          <cell r="BF101">
            <v>3.8727467000000002E-2</v>
          </cell>
          <cell r="BG101">
            <v>3.8727467000000002E-2</v>
          </cell>
          <cell r="BH101">
            <v>0</v>
          </cell>
          <cell r="BI101">
            <v>0</v>
          </cell>
          <cell r="BJ101">
            <v>0</v>
          </cell>
          <cell r="BK101">
            <v>1.1464596</v>
          </cell>
          <cell r="BL101">
            <v>1.1464596</v>
          </cell>
          <cell r="BM101">
            <v>1.1464596</v>
          </cell>
          <cell r="BN101">
            <v>0</v>
          </cell>
          <cell r="BO101">
            <v>0</v>
          </cell>
          <cell r="BP101">
            <v>0</v>
          </cell>
          <cell r="BQ101">
            <v>1.1464596</v>
          </cell>
          <cell r="BR101">
            <v>1.1464596</v>
          </cell>
          <cell r="BS101">
            <v>1.1464596</v>
          </cell>
          <cell r="BT101">
            <v>0</v>
          </cell>
          <cell r="BU101">
            <v>0</v>
          </cell>
          <cell r="BV101">
            <v>0</v>
          </cell>
          <cell r="BW101">
            <v>0.78134757799999999</v>
          </cell>
          <cell r="BX101">
            <v>0.78134757799999999</v>
          </cell>
          <cell r="BY101">
            <v>0.78134757799999999</v>
          </cell>
          <cell r="BZ101">
            <v>0</v>
          </cell>
          <cell r="CA101">
            <v>0</v>
          </cell>
          <cell r="CB101">
            <v>0</v>
          </cell>
          <cell r="CC101">
            <v>0.78134757799999999</v>
          </cell>
          <cell r="CD101">
            <v>0.78134757799999999</v>
          </cell>
          <cell r="CE101">
            <v>0.78134757799999999</v>
          </cell>
          <cell r="CF101">
            <v>0</v>
          </cell>
          <cell r="CG101">
            <v>0</v>
          </cell>
          <cell r="CH101">
            <v>0</v>
          </cell>
          <cell r="CI101">
            <v>0.36342695199999991</v>
          </cell>
          <cell r="CJ101">
            <v>0.36342695199999991</v>
          </cell>
          <cell r="CK101">
            <v>0.36342695199999991</v>
          </cell>
          <cell r="CL101">
            <v>0</v>
          </cell>
          <cell r="CM101">
            <v>0</v>
          </cell>
          <cell r="CN101">
            <v>0</v>
          </cell>
          <cell r="CO101">
            <v>0.36342695199999991</v>
          </cell>
          <cell r="CP101">
            <v>0.36342695199999991</v>
          </cell>
          <cell r="CQ101">
            <v>0.36342695199999991</v>
          </cell>
          <cell r="CR101">
            <v>0</v>
          </cell>
          <cell r="CS101">
            <v>0</v>
          </cell>
          <cell r="CT101">
            <v>0</v>
          </cell>
          <cell r="CU101">
            <v>0.71069029600000011</v>
          </cell>
          <cell r="CV101">
            <v>0.71069029600000011</v>
          </cell>
          <cell r="CW101">
            <v>0.71069029600000011</v>
          </cell>
          <cell r="CX101">
            <v>0</v>
          </cell>
          <cell r="CY101">
            <v>0</v>
          </cell>
          <cell r="CZ101">
            <v>0</v>
          </cell>
          <cell r="DA101">
            <v>0.71069029600000011</v>
          </cell>
          <cell r="DB101">
            <v>0.71069029600000011</v>
          </cell>
          <cell r="DC101">
            <v>0.71069029600000011</v>
          </cell>
          <cell r="DD101">
            <v>0</v>
          </cell>
          <cell r="DE101">
            <v>0</v>
          </cell>
          <cell r="DF101">
            <v>0</v>
          </cell>
          <cell r="DG101">
            <v>2.6914146999999997</v>
          </cell>
          <cell r="DH101">
            <v>2.6914146999999997</v>
          </cell>
          <cell r="DI101">
            <v>2.6914146999999997</v>
          </cell>
          <cell r="DJ101">
            <v>0</v>
          </cell>
          <cell r="DK101">
            <v>0</v>
          </cell>
          <cell r="DL101">
            <v>0</v>
          </cell>
          <cell r="DM101">
            <v>2.6914146999999997</v>
          </cell>
          <cell r="DN101">
            <v>2.6914146999999997</v>
          </cell>
          <cell r="DO101">
            <v>2.6914146999999997</v>
          </cell>
          <cell r="DP101">
            <v>0</v>
          </cell>
          <cell r="DQ101">
            <v>0</v>
          </cell>
          <cell r="DR101">
            <v>0</v>
          </cell>
          <cell r="DS101">
            <v>5.7153580000000002E-2</v>
          </cell>
          <cell r="DT101">
            <v>5.7153580000000002E-2</v>
          </cell>
          <cell r="DU101">
            <v>5.7153580000000002E-2</v>
          </cell>
          <cell r="DV101">
            <v>0</v>
          </cell>
          <cell r="DW101">
            <v>0</v>
          </cell>
          <cell r="DX101">
            <v>0</v>
          </cell>
          <cell r="DY101">
            <v>0</v>
          </cell>
          <cell r="DZ101">
            <v>0</v>
          </cell>
          <cell r="EA101">
            <v>0</v>
          </cell>
          <cell r="EB101">
            <v>0</v>
          </cell>
          <cell r="EC101">
            <v>0</v>
          </cell>
          <cell r="ED101">
            <v>0</v>
          </cell>
        </row>
        <row r="102">
          <cell r="B102">
            <v>2013</v>
          </cell>
          <cell r="C102">
            <v>0.77081289999999991</v>
          </cell>
          <cell r="D102">
            <v>0.77081289999999991</v>
          </cell>
          <cell r="E102">
            <v>0.77081289999999991</v>
          </cell>
          <cell r="F102">
            <v>0</v>
          </cell>
          <cell r="G102">
            <v>0</v>
          </cell>
          <cell r="H102">
            <v>0</v>
          </cell>
          <cell r="I102">
            <v>0.77081289999999991</v>
          </cell>
          <cell r="J102">
            <v>0.77081289999999991</v>
          </cell>
          <cell r="K102">
            <v>0.77081289999999991</v>
          </cell>
          <cell r="L102">
            <v>0</v>
          </cell>
          <cell r="M102">
            <v>0</v>
          </cell>
          <cell r="N102">
            <v>0</v>
          </cell>
          <cell r="O102">
            <v>0.17853549999999999</v>
          </cell>
          <cell r="P102">
            <v>0.17853549999999999</v>
          </cell>
          <cell r="Q102">
            <v>0.17853549999999999</v>
          </cell>
          <cell r="R102">
            <v>0</v>
          </cell>
          <cell r="S102">
            <v>0</v>
          </cell>
          <cell r="T102">
            <v>0</v>
          </cell>
          <cell r="U102">
            <v>0.17853549999999999</v>
          </cell>
          <cell r="V102">
            <v>0.17853549999999999</v>
          </cell>
          <cell r="W102">
            <v>0.17853549999999999</v>
          </cell>
          <cell r="X102">
            <v>0</v>
          </cell>
          <cell r="Y102">
            <v>0</v>
          </cell>
          <cell r="Z102">
            <v>0</v>
          </cell>
          <cell r="AA102">
            <v>0.12531218960000001</v>
          </cell>
          <cell r="AB102">
            <v>0.12531218960000001</v>
          </cell>
          <cell r="AC102">
            <v>0.12531218960000001</v>
          </cell>
          <cell r="AD102">
            <v>0</v>
          </cell>
          <cell r="AE102">
            <v>0</v>
          </cell>
          <cell r="AF102">
            <v>0</v>
          </cell>
          <cell r="AG102">
            <v>0.12531218960000001</v>
          </cell>
          <cell r="AH102">
            <v>0.12531218960000001</v>
          </cell>
          <cell r="AI102">
            <v>0.12531218960000001</v>
          </cell>
          <cell r="AJ102">
            <v>0</v>
          </cell>
          <cell r="AK102">
            <v>0</v>
          </cell>
          <cell r="AL102">
            <v>0</v>
          </cell>
          <cell r="AM102">
            <v>1.0845474000000002</v>
          </cell>
          <cell r="AN102">
            <v>1.0845474000000002</v>
          </cell>
          <cell r="AO102">
            <v>1.0845474000000002</v>
          </cell>
          <cell r="AP102">
            <v>0</v>
          </cell>
          <cell r="AQ102">
            <v>0</v>
          </cell>
          <cell r="AR102">
            <v>0</v>
          </cell>
          <cell r="AS102">
            <v>0.36269835299999997</v>
          </cell>
          <cell r="AT102">
            <v>0.36269835299999997</v>
          </cell>
          <cell r="AU102">
            <v>0.36269835299999997</v>
          </cell>
          <cell r="AV102">
            <v>0</v>
          </cell>
          <cell r="AW102">
            <v>0</v>
          </cell>
          <cell r="AX102">
            <v>0</v>
          </cell>
          <cell r="AY102">
            <v>7.1135542999999996E-2</v>
          </cell>
          <cell r="AZ102">
            <v>7.1135542999999996E-2</v>
          </cell>
          <cell r="BA102">
            <v>7.1135542999999996E-2</v>
          </cell>
          <cell r="BB102">
            <v>0</v>
          </cell>
          <cell r="BC102">
            <v>0</v>
          </cell>
          <cell r="BD102">
            <v>0</v>
          </cell>
          <cell r="BE102">
            <v>4.9085082000000002E-2</v>
          </cell>
          <cell r="BF102">
            <v>4.9085082000000002E-2</v>
          </cell>
          <cell r="BG102">
            <v>4.9085082000000002E-2</v>
          </cell>
          <cell r="BH102">
            <v>0</v>
          </cell>
          <cell r="BI102">
            <v>0</v>
          </cell>
          <cell r="BJ102">
            <v>0</v>
          </cell>
          <cell r="BK102">
            <v>1.2037453999999999</v>
          </cell>
          <cell r="BL102">
            <v>1.2037453999999999</v>
          </cell>
          <cell r="BM102">
            <v>1.2037453999999999</v>
          </cell>
          <cell r="BN102">
            <v>0</v>
          </cell>
          <cell r="BO102">
            <v>0</v>
          </cell>
          <cell r="BP102">
            <v>0</v>
          </cell>
          <cell r="BQ102">
            <v>1.2037453999999999</v>
          </cell>
          <cell r="BR102">
            <v>1.2037453999999999</v>
          </cell>
          <cell r="BS102">
            <v>1.2037453999999999</v>
          </cell>
          <cell r="BT102">
            <v>0</v>
          </cell>
          <cell r="BU102">
            <v>0</v>
          </cell>
          <cell r="BV102">
            <v>0</v>
          </cell>
          <cell r="BW102">
            <v>0.84411021399999997</v>
          </cell>
          <cell r="BX102">
            <v>0.84411021399999997</v>
          </cell>
          <cell r="BY102">
            <v>0.84411021399999997</v>
          </cell>
          <cell r="BZ102">
            <v>0</v>
          </cell>
          <cell r="CA102">
            <v>0</v>
          </cell>
          <cell r="CB102">
            <v>0</v>
          </cell>
          <cell r="CC102">
            <v>0.84411021399999997</v>
          </cell>
          <cell r="CD102">
            <v>0.84411021399999997</v>
          </cell>
          <cell r="CE102">
            <v>0.84411021399999997</v>
          </cell>
          <cell r="CF102">
            <v>0</v>
          </cell>
          <cell r="CG102">
            <v>0</v>
          </cell>
          <cell r="CH102">
            <v>0</v>
          </cell>
          <cell r="CI102">
            <v>0.44879086800000001</v>
          </cell>
          <cell r="CJ102">
            <v>0.44879086800000001</v>
          </cell>
          <cell r="CK102">
            <v>0.44879086800000001</v>
          </cell>
          <cell r="CL102">
            <v>0</v>
          </cell>
          <cell r="CM102">
            <v>0</v>
          </cell>
          <cell r="CN102">
            <v>0</v>
          </cell>
          <cell r="CO102">
            <v>0.44879086800000001</v>
          </cell>
          <cell r="CP102">
            <v>0.44879086800000001</v>
          </cell>
          <cell r="CQ102">
            <v>0.44879086800000001</v>
          </cell>
          <cell r="CR102">
            <v>0</v>
          </cell>
          <cell r="CS102">
            <v>0</v>
          </cell>
          <cell r="CT102">
            <v>0</v>
          </cell>
          <cell r="CU102">
            <v>0.75148037599999995</v>
          </cell>
          <cell r="CV102">
            <v>0.75148037599999995</v>
          </cell>
          <cell r="CW102">
            <v>0.75148037599999995</v>
          </cell>
          <cell r="CX102">
            <v>0</v>
          </cell>
          <cell r="CY102">
            <v>0</v>
          </cell>
          <cell r="CZ102">
            <v>0</v>
          </cell>
          <cell r="DA102">
            <v>0.75148037599999995</v>
          </cell>
          <cell r="DB102">
            <v>0.75148037599999995</v>
          </cell>
          <cell r="DC102">
            <v>0.75148037599999995</v>
          </cell>
          <cell r="DD102">
            <v>0</v>
          </cell>
          <cell r="DE102">
            <v>0</v>
          </cell>
          <cell r="DF102">
            <v>0</v>
          </cell>
          <cell r="DG102">
            <v>2.93851299</v>
          </cell>
          <cell r="DH102">
            <v>2.93851299</v>
          </cell>
          <cell r="DI102">
            <v>2.93851299</v>
          </cell>
          <cell r="DJ102">
            <v>0</v>
          </cell>
          <cell r="DK102">
            <v>0</v>
          </cell>
          <cell r="DL102">
            <v>0</v>
          </cell>
          <cell r="DM102">
            <v>2.93851299</v>
          </cell>
          <cell r="DN102">
            <v>2.93851299</v>
          </cell>
          <cell r="DO102">
            <v>2.93851299</v>
          </cell>
          <cell r="DP102">
            <v>0</v>
          </cell>
          <cell r="DQ102">
            <v>0</v>
          </cell>
          <cell r="DR102">
            <v>0</v>
          </cell>
          <cell r="DS102">
            <v>5.9433159999999992E-2</v>
          </cell>
          <cell r="DT102">
            <v>5.9433159999999992E-2</v>
          </cell>
          <cell r="DU102">
            <v>5.9433159999999992E-2</v>
          </cell>
          <cell r="DV102">
            <v>0</v>
          </cell>
          <cell r="DW102">
            <v>0</v>
          </cell>
          <cell r="DX102">
            <v>0</v>
          </cell>
          <cell r="DY102">
            <v>0</v>
          </cell>
          <cell r="DZ102">
            <v>0</v>
          </cell>
          <cell r="EA102">
            <v>0</v>
          </cell>
          <cell r="EB102">
            <v>0</v>
          </cell>
          <cell r="EC102">
            <v>0</v>
          </cell>
          <cell r="ED102">
            <v>0</v>
          </cell>
        </row>
        <row r="103">
          <cell r="B103">
            <v>2014</v>
          </cell>
          <cell r="C103">
            <v>0.8164728</v>
          </cell>
          <cell r="D103">
            <v>0.8164728</v>
          </cell>
          <cell r="E103">
            <v>0.8164728</v>
          </cell>
          <cell r="F103">
            <v>0</v>
          </cell>
          <cell r="G103">
            <v>0</v>
          </cell>
          <cell r="H103">
            <v>0</v>
          </cell>
          <cell r="I103">
            <v>0.8164728</v>
          </cell>
          <cell r="J103">
            <v>0.8164728</v>
          </cell>
          <cell r="K103">
            <v>0.8164728</v>
          </cell>
          <cell r="L103">
            <v>0</v>
          </cell>
          <cell r="M103">
            <v>0</v>
          </cell>
          <cell r="N103">
            <v>0</v>
          </cell>
          <cell r="O103">
            <v>0.18095220000000001</v>
          </cell>
          <cell r="P103">
            <v>0.18095220000000001</v>
          </cell>
          <cell r="Q103">
            <v>0.18095220000000001</v>
          </cell>
          <cell r="R103">
            <v>0</v>
          </cell>
          <cell r="S103">
            <v>0</v>
          </cell>
          <cell r="T103">
            <v>0</v>
          </cell>
          <cell r="U103">
            <v>0.18095220000000001</v>
          </cell>
          <cell r="V103">
            <v>0.18095220000000001</v>
          </cell>
          <cell r="W103">
            <v>0.18095220000000001</v>
          </cell>
          <cell r="X103">
            <v>0</v>
          </cell>
          <cell r="Y103">
            <v>0</v>
          </cell>
          <cell r="Z103">
            <v>0</v>
          </cell>
          <cell r="AA103">
            <v>0.125198528</v>
          </cell>
          <cell r="AB103">
            <v>0.125198528</v>
          </cell>
          <cell r="AC103">
            <v>0.125198528</v>
          </cell>
          <cell r="AD103">
            <v>0</v>
          </cell>
          <cell r="AE103">
            <v>0</v>
          </cell>
          <cell r="AF103">
            <v>0</v>
          </cell>
          <cell r="AG103">
            <v>0.125198528</v>
          </cell>
          <cell r="AH103">
            <v>0.125198528</v>
          </cell>
          <cell r="AI103">
            <v>0.125198528</v>
          </cell>
          <cell r="AJ103">
            <v>0</v>
          </cell>
          <cell r="AK103">
            <v>0</v>
          </cell>
          <cell r="AL103">
            <v>0</v>
          </cell>
          <cell r="AM103">
            <v>1.0382277999999998</v>
          </cell>
          <cell r="AN103">
            <v>1.0382277999999998</v>
          </cell>
          <cell r="AO103">
            <v>1.0382277999999998</v>
          </cell>
          <cell r="AP103">
            <v>0</v>
          </cell>
          <cell r="AQ103">
            <v>0</v>
          </cell>
          <cell r="AR103">
            <v>0</v>
          </cell>
          <cell r="AS103">
            <v>0.44190300499999996</v>
          </cell>
          <cell r="AT103">
            <v>0.44190300499999996</v>
          </cell>
          <cell r="AU103">
            <v>0.44190300499999996</v>
          </cell>
          <cell r="AV103">
            <v>0</v>
          </cell>
          <cell r="AW103">
            <v>0</v>
          </cell>
          <cell r="AX103">
            <v>0</v>
          </cell>
          <cell r="AY103">
            <v>8.6704166999999985E-2</v>
          </cell>
          <cell r="AZ103">
            <v>8.6704166999999985E-2</v>
          </cell>
          <cell r="BA103">
            <v>8.6704166999999985E-2</v>
          </cell>
          <cell r="BB103">
            <v>0</v>
          </cell>
          <cell r="BC103">
            <v>0</v>
          </cell>
          <cell r="BD103">
            <v>0</v>
          </cell>
          <cell r="BE103">
            <v>5.9712828999999995E-2</v>
          </cell>
          <cell r="BF103">
            <v>5.9712828999999995E-2</v>
          </cell>
          <cell r="BG103">
            <v>5.9712828999999995E-2</v>
          </cell>
          <cell r="BH103">
            <v>0</v>
          </cell>
          <cell r="BI103">
            <v>0</v>
          </cell>
          <cell r="BJ103">
            <v>0</v>
          </cell>
          <cell r="BK103">
            <v>1.2100803</v>
          </cell>
          <cell r="BL103">
            <v>1.2100803</v>
          </cell>
          <cell r="BM103">
            <v>1.2100803</v>
          </cell>
          <cell r="BN103">
            <v>0</v>
          </cell>
          <cell r="BO103">
            <v>0</v>
          </cell>
          <cell r="BP103">
            <v>0</v>
          </cell>
          <cell r="BQ103">
            <v>1.2100803</v>
          </cell>
          <cell r="BR103">
            <v>1.2100803</v>
          </cell>
          <cell r="BS103">
            <v>1.2100803</v>
          </cell>
          <cell r="BT103">
            <v>0</v>
          </cell>
          <cell r="BU103">
            <v>0</v>
          </cell>
          <cell r="BV103">
            <v>0</v>
          </cell>
          <cell r="BW103">
            <v>0.90655848799999994</v>
          </cell>
          <cell r="BX103">
            <v>0.90655848799999994</v>
          </cell>
          <cell r="BY103">
            <v>0.90655848799999994</v>
          </cell>
          <cell r="BZ103">
            <v>0</v>
          </cell>
          <cell r="CA103">
            <v>0</v>
          </cell>
          <cell r="CB103">
            <v>0</v>
          </cell>
          <cell r="CC103">
            <v>0.90655848799999994</v>
          </cell>
          <cell r="CD103">
            <v>0.90655848799999994</v>
          </cell>
          <cell r="CE103">
            <v>0.90655848799999994</v>
          </cell>
          <cell r="CF103">
            <v>0</v>
          </cell>
          <cell r="CG103">
            <v>0</v>
          </cell>
          <cell r="CH103">
            <v>0</v>
          </cell>
          <cell r="CI103">
            <v>0.53631990600000001</v>
          </cell>
          <cell r="CJ103">
            <v>0.53631990600000001</v>
          </cell>
          <cell r="CK103">
            <v>0.53631990600000001</v>
          </cell>
          <cell r="CL103">
            <v>0</v>
          </cell>
          <cell r="CM103">
            <v>0</v>
          </cell>
          <cell r="CN103">
            <v>0</v>
          </cell>
          <cell r="CO103">
            <v>0.53631990600000001</v>
          </cell>
          <cell r="CP103">
            <v>0.53631990600000001</v>
          </cell>
          <cell r="CQ103">
            <v>0.53631990600000001</v>
          </cell>
          <cell r="CR103">
            <v>0</v>
          </cell>
          <cell r="CS103">
            <v>0</v>
          </cell>
          <cell r="CT103">
            <v>0</v>
          </cell>
          <cell r="CU103">
            <v>0.79329450999999995</v>
          </cell>
          <cell r="CV103">
            <v>0.79329450999999995</v>
          </cell>
          <cell r="CW103">
            <v>0.79329450999999995</v>
          </cell>
          <cell r="CX103">
            <v>0</v>
          </cell>
          <cell r="CY103">
            <v>0</v>
          </cell>
          <cell r="CZ103">
            <v>0</v>
          </cell>
          <cell r="DA103">
            <v>0.79329450999999995</v>
          </cell>
          <cell r="DB103">
            <v>0.79329450999999995</v>
          </cell>
          <cell r="DC103">
            <v>0.79329450999999995</v>
          </cell>
          <cell r="DD103">
            <v>0</v>
          </cell>
          <cell r="DE103">
            <v>0</v>
          </cell>
          <cell r="DF103">
            <v>0</v>
          </cell>
          <cell r="DG103">
            <v>3.2004283300000003</v>
          </cell>
          <cell r="DH103">
            <v>3.2004283300000003</v>
          </cell>
          <cell r="DI103">
            <v>3.2004283300000003</v>
          </cell>
          <cell r="DJ103">
            <v>0</v>
          </cell>
          <cell r="DK103">
            <v>0</v>
          </cell>
          <cell r="DL103">
            <v>0</v>
          </cell>
          <cell r="DM103">
            <v>3.2004283300000003</v>
          </cell>
          <cell r="DN103">
            <v>3.2004283300000003</v>
          </cell>
          <cell r="DO103">
            <v>3.2004283300000003</v>
          </cell>
          <cell r="DP103">
            <v>0</v>
          </cell>
          <cell r="DQ103">
            <v>0</v>
          </cell>
          <cell r="DR103">
            <v>0</v>
          </cell>
          <cell r="DS103">
            <v>6.1804740000000004E-2</v>
          </cell>
          <cell r="DT103">
            <v>6.1804740000000004E-2</v>
          </cell>
          <cell r="DU103">
            <v>6.1804740000000004E-2</v>
          </cell>
          <cell r="DV103">
            <v>0</v>
          </cell>
          <cell r="DW103">
            <v>0</v>
          </cell>
          <cell r="DX103">
            <v>0</v>
          </cell>
          <cell r="DY103">
            <v>0</v>
          </cell>
          <cell r="DZ103">
            <v>0</v>
          </cell>
          <cell r="EA103">
            <v>0</v>
          </cell>
          <cell r="EB103">
            <v>0</v>
          </cell>
          <cell r="EC103">
            <v>0</v>
          </cell>
          <cell r="ED103">
            <v>0</v>
          </cell>
        </row>
        <row r="104">
          <cell r="B104">
            <v>2015</v>
          </cell>
          <cell r="C104">
            <v>0.86236149999999989</v>
          </cell>
          <cell r="D104">
            <v>0.86236149999999989</v>
          </cell>
          <cell r="E104">
            <v>0.86236149999999989</v>
          </cell>
          <cell r="F104">
            <v>0</v>
          </cell>
          <cell r="G104">
            <v>0</v>
          </cell>
          <cell r="H104">
            <v>0</v>
          </cell>
          <cell r="I104">
            <v>0.86236149999999989</v>
          </cell>
          <cell r="J104">
            <v>0.86236149999999989</v>
          </cell>
          <cell r="K104">
            <v>0.86236149999999989</v>
          </cell>
          <cell r="L104">
            <v>0</v>
          </cell>
          <cell r="M104">
            <v>0</v>
          </cell>
          <cell r="N104">
            <v>0</v>
          </cell>
          <cell r="O104">
            <v>0.18178159999999999</v>
          </cell>
          <cell r="P104">
            <v>0.18178159999999999</v>
          </cell>
          <cell r="Q104">
            <v>0.18178159999999999</v>
          </cell>
          <cell r="R104">
            <v>0</v>
          </cell>
          <cell r="S104">
            <v>0</v>
          </cell>
          <cell r="T104">
            <v>0</v>
          </cell>
          <cell r="U104">
            <v>0.18178159999999999</v>
          </cell>
          <cell r="V104">
            <v>0.18178159999999999</v>
          </cell>
          <cell r="W104">
            <v>0.18178159999999999</v>
          </cell>
          <cell r="X104">
            <v>0</v>
          </cell>
          <cell r="Y104">
            <v>0</v>
          </cell>
          <cell r="Z104">
            <v>0</v>
          </cell>
          <cell r="AA104">
            <v>0.12399573679999999</v>
          </cell>
          <cell r="AB104">
            <v>0.12399573679999999</v>
          </cell>
          <cell r="AC104">
            <v>0.12399573679999999</v>
          </cell>
          <cell r="AD104">
            <v>0</v>
          </cell>
          <cell r="AE104">
            <v>0</v>
          </cell>
          <cell r="AF104">
            <v>0</v>
          </cell>
          <cell r="AG104">
            <v>0.12399573679999999</v>
          </cell>
          <cell r="AH104">
            <v>0.12399573679999999</v>
          </cell>
          <cell r="AI104">
            <v>0.12399573679999999</v>
          </cell>
          <cell r="AJ104">
            <v>0</v>
          </cell>
          <cell r="AK104">
            <v>0</v>
          </cell>
          <cell r="AL104">
            <v>0</v>
          </cell>
          <cell r="AM104">
            <v>0.90195049999999999</v>
          </cell>
          <cell r="AN104">
            <v>0.90195049999999999</v>
          </cell>
          <cell r="AO104">
            <v>0.90195049999999999</v>
          </cell>
          <cell r="AP104">
            <v>0</v>
          </cell>
          <cell r="AQ104">
            <v>0</v>
          </cell>
          <cell r="AR104">
            <v>0</v>
          </cell>
          <cell r="AS104">
            <v>0.52335500099999999</v>
          </cell>
          <cell r="AT104">
            <v>0.52335500099999999</v>
          </cell>
          <cell r="AU104">
            <v>0.52335500099999999</v>
          </cell>
          <cell r="AV104">
            <v>0</v>
          </cell>
          <cell r="AW104">
            <v>0</v>
          </cell>
          <cell r="AX104">
            <v>0</v>
          </cell>
          <cell r="AY104">
            <v>0.102635089</v>
          </cell>
          <cell r="AZ104">
            <v>0.102635089</v>
          </cell>
          <cell r="BA104">
            <v>0.102635089</v>
          </cell>
          <cell r="BB104">
            <v>0</v>
          </cell>
          <cell r="BC104">
            <v>0</v>
          </cell>
          <cell r="BD104">
            <v>0</v>
          </cell>
          <cell r="BE104">
            <v>7.0595257999999994E-2</v>
          </cell>
          <cell r="BF104">
            <v>7.0595257999999994E-2</v>
          </cell>
          <cell r="BG104">
            <v>7.0595257999999994E-2</v>
          </cell>
          <cell r="BH104">
            <v>0</v>
          </cell>
          <cell r="BI104">
            <v>0</v>
          </cell>
          <cell r="BJ104">
            <v>0</v>
          </cell>
          <cell r="BK104">
            <v>1.2371073000000001</v>
          </cell>
          <cell r="BL104">
            <v>1.2371073000000001</v>
          </cell>
          <cell r="BM104">
            <v>1.2371073000000001</v>
          </cell>
          <cell r="BN104">
            <v>0</v>
          </cell>
          <cell r="BO104">
            <v>0</v>
          </cell>
          <cell r="BP104">
            <v>0</v>
          </cell>
          <cell r="BQ104">
            <v>1.2371073000000001</v>
          </cell>
          <cell r="BR104">
            <v>1.2371073000000001</v>
          </cell>
          <cell r="BS104">
            <v>1.2371073000000001</v>
          </cell>
          <cell r="BT104">
            <v>0</v>
          </cell>
          <cell r="BU104">
            <v>0</v>
          </cell>
          <cell r="BV104">
            <v>0</v>
          </cell>
          <cell r="BW104">
            <v>0.96479353199999995</v>
          </cell>
          <cell r="BX104">
            <v>0.96479353199999995</v>
          </cell>
          <cell r="BY104">
            <v>0.96479353199999995</v>
          </cell>
          <cell r="BZ104">
            <v>0</v>
          </cell>
          <cell r="CA104">
            <v>0</v>
          </cell>
          <cell r="CB104">
            <v>0</v>
          </cell>
          <cell r="CC104">
            <v>0.96479353199999995</v>
          </cell>
          <cell r="CD104">
            <v>0.96479353199999995</v>
          </cell>
          <cell r="CE104">
            <v>0.96479353199999995</v>
          </cell>
          <cell r="CF104">
            <v>0</v>
          </cell>
          <cell r="CG104">
            <v>0</v>
          </cell>
          <cell r="CH104">
            <v>0</v>
          </cell>
          <cell r="CI104">
            <v>0.62601533399999998</v>
          </cell>
          <cell r="CJ104">
            <v>0.62601533399999998</v>
          </cell>
          <cell r="CK104">
            <v>0.62601533399999998</v>
          </cell>
          <cell r="CL104">
            <v>0</v>
          </cell>
          <cell r="CM104">
            <v>0</v>
          </cell>
          <cell r="CN104">
            <v>0</v>
          </cell>
          <cell r="CO104">
            <v>0.62601533399999998</v>
          </cell>
          <cell r="CP104">
            <v>0.62601533399999998</v>
          </cell>
          <cell r="CQ104">
            <v>0.62601533399999998</v>
          </cell>
          <cell r="CR104">
            <v>0</v>
          </cell>
          <cell r="CS104">
            <v>0</v>
          </cell>
          <cell r="CT104">
            <v>0</v>
          </cell>
          <cell r="CU104">
            <v>0.83617191399999991</v>
          </cell>
          <cell r="CV104">
            <v>0.83617191399999991</v>
          </cell>
          <cell r="CW104">
            <v>0.83617191399999991</v>
          </cell>
          <cell r="CX104">
            <v>0</v>
          </cell>
          <cell r="CY104">
            <v>0</v>
          </cell>
          <cell r="CZ104">
            <v>0</v>
          </cell>
          <cell r="DA104">
            <v>0.83617191399999991</v>
          </cell>
          <cell r="DB104">
            <v>0.83617191399999991</v>
          </cell>
          <cell r="DC104">
            <v>0.83617191399999991</v>
          </cell>
          <cell r="DD104">
            <v>0</v>
          </cell>
          <cell r="DE104">
            <v>0</v>
          </cell>
          <cell r="DF104">
            <v>0</v>
          </cell>
          <cell r="DG104">
            <v>3.4780674399999998</v>
          </cell>
          <cell r="DH104">
            <v>3.4780674399999998</v>
          </cell>
          <cell r="DI104">
            <v>3.4780674399999998</v>
          </cell>
          <cell r="DJ104">
            <v>0</v>
          </cell>
          <cell r="DK104">
            <v>0</v>
          </cell>
          <cell r="DL104">
            <v>0</v>
          </cell>
          <cell r="DM104">
            <v>3.4780674399999998</v>
          </cell>
          <cell r="DN104">
            <v>3.4780674399999998</v>
          </cell>
          <cell r="DO104">
            <v>3.4780674399999998</v>
          </cell>
          <cell r="DP104">
            <v>0</v>
          </cell>
          <cell r="DQ104">
            <v>0</v>
          </cell>
          <cell r="DR104">
            <v>0</v>
          </cell>
          <cell r="DS104">
            <v>6.4281379999999999E-2</v>
          </cell>
          <cell r="DT104">
            <v>6.4281379999999999E-2</v>
          </cell>
          <cell r="DU104">
            <v>6.4281379999999999E-2</v>
          </cell>
          <cell r="DV104">
            <v>0</v>
          </cell>
          <cell r="DW104">
            <v>0</v>
          </cell>
          <cell r="DX104">
            <v>0</v>
          </cell>
          <cell r="DY104">
            <v>0</v>
          </cell>
          <cell r="DZ104">
            <v>0</v>
          </cell>
          <cell r="EA104">
            <v>0</v>
          </cell>
          <cell r="EB104">
            <v>0</v>
          </cell>
          <cell r="EC104">
            <v>0</v>
          </cell>
          <cell r="ED104">
            <v>0</v>
          </cell>
        </row>
        <row r="105">
          <cell r="B105">
            <v>2016</v>
          </cell>
          <cell r="C105">
            <v>0.90847899999999981</v>
          </cell>
          <cell r="D105">
            <v>0.90847899999999981</v>
          </cell>
          <cell r="E105">
            <v>0.90847899999999981</v>
          </cell>
          <cell r="F105">
            <v>0</v>
          </cell>
          <cell r="G105">
            <v>0</v>
          </cell>
          <cell r="H105">
            <v>0</v>
          </cell>
          <cell r="I105">
            <v>0.90847899999999981</v>
          </cell>
          <cell r="J105">
            <v>0.90847899999999981</v>
          </cell>
          <cell r="K105">
            <v>0.90847899999999981</v>
          </cell>
          <cell r="L105">
            <v>0</v>
          </cell>
          <cell r="M105">
            <v>0</v>
          </cell>
          <cell r="N105">
            <v>0</v>
          </cell>
          <cell r="O105">
            <v>0.18256810000000004</v>
          </cell>
          <cell r="P105">
            <v>0.18256810000000004</v>
          </cell>
          <cell r="Q105">
            <v>0.18256810000000004</v>
          </cell>
          <cell r="R105">
            <v>0</v>
          </cell>
          <cell r="S105">
            <v>0</v>
          </cell>
          <cell r="T105">
            <v>0</v>
          </cell>
          <cell r="U105">
            <v>0.18256810000000004</v>
          </cell>
          <cell r="V105">
            <v>0.18256810000000004</v>
          </cell>
          <cell r="W105">
            <v>0.18256810000000004</v>
          </cell>
          <cell r="X105">
            <v>0</v>
          </cell>
          <cell r="Y105">
            <v>0</v>
          </cell>
          <cell r="Z105">
            <v>0</v>
          </cell>
          <cell r="AA105">
            <v>0.12267543599999998</v>
          </cell>
          <cell r="AB105">
            <v>0.12267543599999998</v>
          </cell>
          <cell r="AC105">
            <v>0.12267543599999998</v>
          </cell>
          <cell r="AD105">
            <v>0</v>
          </cell>
          <cell r="AE105">
            <v>0</v>
          </cell>
          <cell r="AF105">
            <v>0</v>
          </cell>
          <cell r="AG105">
            <v>0.12267543599999998</v>
          </cell>
          <cell r="AH105">
            <v>0.12267543599999998</v>
          </cell>
          <cell r="AI105">
            <v>0.12267543599999998</v>
          </cell>
          <cell r="AJ105">
            <v>0</v>
          </cell>
          <cell r="AK105">
            <v>0</v>
          </cell>
          <cell r="AL105">
            <v>0</v>
          </cell>
          <cell r="AM105">
            <v>0.8189557999999999</v>
          </cell>
          <cell r="AN105">
            <v>0.8189557999999999</v>
          </cell>
          <cell r="AO105">
            <v>0.8189557999999999</v>
          </cell>
          <cell r="AP105">
            <v>0</v>
          </cell>
          <cell r="AQ105">
            <v>0</v>
          </cell>
          <cell r="AR105">
            <v>0</v>
          </cell>
          <cell r="AS105">
            <v>0.60713844500000003</v>
          </cell>
          <cell r="AT105">
            <v>0.60713844500000003</v>
          </cell>
          <cell r="AU105">
            <v>0.60713844500000003</v>
          </cell>
          <cell r="AV105">
            <v>0</v>
          </cell>
          <cell r="AW105">
            <v>0</v>
          </cell>
          <cell r="AX105">
            <v>0</v>
          </cell>
          <cell r="AY105">
            <v>0.11906900899999999</v>
          </cell>
          <cell r="AZ105">
            <v>0.11906900899999999</v>
          </cell>
          <cell r="BA105">
            <v>0.11906900899999999</v>
          </cell>
          <cell r="BB105">
            <v>0</v>
          </cell>
          <cell r="BC105">
            <v>0</v>
          </cell>
          <cell r="BD105">
            <v>0</v>
          </cell>
          <cell r="BE105">
            <v>8.1789568999999993E-2</v>
          </cell>
          <cell r="BF105">
            <v>8.1789568999999993E-2</v>
          </cell>
          <cell r="BG105">
            <v>8.1789568999999993E-2</v>
          </cell>
          <cell r="BH105">
            <v>0</v>
          </cell>
          <cell r="BI105">
            <v>0</v>
          </cell>
          <cell r="BJ105">
            <v>0</v>
          </cell>
          <cell r="BK105">
            <v>1.2990548999999998</v>
          </cell>
          <cell r="BL105">
            <v>1.2990548999999998</v>
          </cell>
          <cell r="BM105">
            <v>1.2990548999999998</v>
          </cell>
          <cell r="BN105">
            <v>0</v>
          </cell>
          <cell r="BO105">
            <v>0</v>
          </cell>
          <cell r="BP105">
            <v>0</v>
          </cell>
          <cell r="BQ105">
            <v>1.2990548999999998</v>
          </cell>
          <cell r="BR105">
            <v>1.2990548999999998</v>
          </cell>
          <cell r="BS105">
            <v>1.2990548999999998</v>
          </cell>
          <cell r="BT105">
            <v>0</v>
          </cell>
          <cell r="BU105">
            <v>0</v>
          </cell>
          <cell r="BV105">
            <v>0</v>
          </cell>
          <cell r="BW105">
            <v>1.0178305079999999</v>
          </cell>
          <cell r="BX105">
            <v>1.0178305079999999</v>
          </cell>
          <cell r="BY105">
            <v>1.0178305079999999</v>
          </cell>
          <cell r="BZ105">
            <v>0</v>
          </cell>
          <cell r="CA105">
            <v>0</v>
          </cell>
          <cell r="CB105">
            <v>0</v>
          </cell>
          <cell r="CC105">
            <v>1.0178305079999999</v>
          </cell>
          <cell r="CD105">
            <v>1.0178305079999999</v>
          </cell>
          <cell r="CE105">
            <v>1.0178305079999999</v>
          </cell>
          <cell r="CF105">
            <v>0</v>
          </cell>
          <cell r="CG105">
            <v>0</v>
          </cell>
          <cell r="CH105">
            <v>0</v>
          </cell>
          <cell r="CI105">
            <v>0.71799416599999999</v>
          </cell>
          <cell r="CJ105">
            <v>0.71799416599999999</v>
          </cell>
          <cell r="CK105">
            <v>0.71799416599999999</v>
          </cell>
          <cell r="CL105">
            <v>0</v>
          </cell>
          <cell r="CM105">
            <v>0</v>
          </cell>
          <cell r="CN105">
            <v>0</v>
          </cell>
          <cell r="CO105">
            <v>0.71799416599999999</v>
          </cell>
          <cell r="CP105">
            <v>0.71799416599999999</v>
          </cell>
          <cell r="CQ105">
            <v>0.71799416599999999</v>
          </cell>
          <cell r="CR105">
            <v>0</v>
          </cell>
          <cell r="CS105">
            <v>0</v>
          </cell>
          <cell r="CT105">
            <v>0</v>
          </cell>
          <cell r="CU105">
            <v>0.88011195399999997</v>
          </cell>
          <cell r="CV105">
            <v>0.88011195399999997</v>
          </cell>
          <cell r="CW105">
            <v>0.88011195399999997</v>
          </cell>
          <cell r="CX105">
            <v>0</v>
          </cell>
          <cell r="CY105">
            <v>0</v>
          </cell>
          <cell r="CZ105">
            <v>0</v>
          </cell>
          <cell r="DA105">
            <v>0.88011195399999997</v>
          </cell>
          <cell r="DB105">
            <v>0.88011195399999997</v>
          </cell>
          <cell r="DC105">
            <v>0.88011195399999997</v>
          </cell>
          <cell r="DD105">
            <v>0</v>
          </cell>
          <cell r="DE105">
            <v>0</v>
          </cell>
          <cell r="DF105">
            <v>0</v>
          </cell>
          <cell r="DG105">
            <v>3.7723679900000007</v>
          </cell>
          <cell r="DH105">
            <v>3.7723679900000007</v>
          </cell>
          <cell r="DI105">
            <v>3.7723679900000007</v>
          </cell>
          <cell r="DJ105">
            <v>0</v>
          </cell>
          <cell r="DK105">
            <v>0</v>
          </cell>
          <cell r="DL105">
            <v>0</v>
          </cell>
          <cell r="DM105">
            <v>3.7723679900000007</v>
          </cell>
          <cell r="DN105">
            <v>3.7723679900000007</v>
          </cell>
          <cell r="DO105">
            <v>3.7723679900000007</v>
          </cell>
          <cell r="DP105">
            <v>0</v>
          </cell>
          <cell r="DQ105">
            <v>0</v>
          </cell>
          <cell r="DR105">
            <v>0</v>
          </cell>
          <cell r="DS105">
            <v>6.6847540000000011E-2</v>
          </cell>
          <cell r="DT105">
            <v>6.6847540000000011E-2</v>
          </cell>
          <cell r="DU105">
            <v>6.6847540000000011E-2</v>
          </cell>
          <cell r="DV105">
            <v>0</v>
          </cell>
          <cell r="DW105">
            <v>0</v>
          </cell>
          <cell r="DX105">
            <v>0</v>
          </cell>
          <cell r="DY105">
            <v>0</v>
          </cell>
          <cell r="DZ105">
            <v>0</v>
          </cell>
          <cell r="EA105">
            <v>0</v>
          </cell>
          <cell r="EB105">
            <v>0</v>
          </cell>
          <cell r="EC105">
            <v>0</v>
          </cell>
          <cell r="ED105">
            <v>0</v>
          </cell>
        </row>
        <row r="106">
          <cell r="B106">
            <v>2017</v>
          </cell>
          <cell r="C106">
            <v>1.0119823999999999</v>
          </cell>
          <cell r="D106">
            <v>1.0119823999999999</v>
          </cell>
          <cell r="E106">
            <v>1.0119823999999999</v>
          </cell>
          <cell r="F106">
            <v>0</v>
          </cell>
          <cell r="G106">
            <v>0</v>
          </cell>
          <cell r="H106">
            <v>0</v>
          </cell>
          <cell r="I106">
            <v>1.0119823999999999</v>
          </cell>
          <cell r="J106">
            <v>1.0119823999999999</v>
          </cell>
          <cell r="K106">
            <v>1.0119823999999999</v>
          </cell>
          <cell r="L106">
            <v>0</v>
          </cell>
          <cell r="M106">
            <v>0</v>
          </cell>
          <cell r="N106">
            <v>0</v>
          </cell>
          <cell r="O106">
            <v>0.18306859999999997</v>
          </cell>
          <cell r="P106">
            <v>0.18306859999999997</v>
          </cell>
          <cell r="Q106">
            <v>0.18306859999999997</v>
          </cell>
          <cell r="R106">
            <v>0</v>
          </cell>
          <cell r="S106">
            <v>0</v>
          </cell>
          <cell r="T106">
            <v>0</v>
          </cell>
          <cell r="U106">
            <v>0.18306859999999997</v>
          </cell>
          <cell r="V106">
            <v>0.18306859999999997</v>
          </cell>
          <cell r="W106">
            <v>0.18306859999999997</v>
          </cell>
          <cell r="X106">
            <v>0</v>
          </cell>
          <cell r="Y106">
            <v>0</v>
          </cell>
          <cell r="Z106">
            <v>0</v>
          </cell>
          <cell r="AA106">
            <v>0.12105699839999999</v>
          </cell>
          <cell r="AB106">
            <v>0.12105699839999999</v>
          </cell>
          <cell r="AC106">
            <v>0.12105699839999999</v>
          </cell>
          <cell r="AD106">
            <v>0</v>
          </cell>
          <cell r="AE106">
            <v>0</v>
          </cell>
          <cell r="AF106">
            <v>0</v>
          </cell>
          <cell r="AG106">
            <v>0.12105699839999999</v>
          </cell>
          <cell r="AH106">
            <v>0.12105699839999999</v>
          </cell>
          <cell r="AI106">
            <v>0.12105699839999999</v>
          </cell>
          <cell r="AJ106">
            <v>0</v>
          </cell>
          <cell r="AK106">
            <v>0</v>
          </cell>
          <cell r="AL106">
            <v>0</v>
          </cell>
          <cell r="AM106">
            <v>0.73568109999999998</v>
          </cell>
          <cell r="AN106">
            <v>0.73568109999999998</v>
          </cell>
          <cell r="AO106">
            <v>0.73568109999999998</v>
          </cell>
          <cell r="AP106">
            <v>0</v>
          </cell>
          <cell r="AQ106">
            <v>0</v>
          </cell>
          <cell r="AR106">
            <v>0</v>
          </cell>
          <cell r="AS106">
            <v>0.69312578699999994</v>
          </cell>
          <cell r="AT106">
            <v>0.69312578699999994</v>
          </cell>
          <cell r="AU106">
            <v>0.69312578699999994</v>
          </cell>
          <cell r="AV106">
            <v>0</v>
          </cell>
          <cell r="AW106">
            <v>0</v>
          </cell>
          <cell r="AX106">
            <v>0</v>
          </cell>
          <cell r="AY106">
            <v>0.13589382699999999</v>
          </cell>
          <cell r="AZ106">
            <v>0.13589382699999999</v>
          </cell>
          <cell r="BA106">
            <v>0.13589382699999999</v>
          </cell>
          <cell r="BB106">
            <v>0</v>
          </cell>
          <cell r="BC106">
            <v>0</v>
          </cell>
          <cell r="BD106">
            <v>0</v>
          </cell>
          <cell r="BE106">
            <v>9.3238561999999997E-2</v>
          </cell>
          <cell r="BF106">
            <v>9.3238561999999997E-2</v>
          </cell>
          <cell r="BG106">
            <v>9.3238561999999997E-2</v>
          </cell>
          <cell r="BH106">
            <v>0</v>
          </cell>
          <cell r="BI106">
            <v>0</v>
          </cell>
          <cell r="BJ106">
            <v>0</v>
          </cell>
          <cell r="BK106">
            <v>1.3181025</v>
          </cell>
          <cell r="BL106">
            <v>1.3181025</v>
          </cell>
          <cell r="BM106">
            <v>1.3181025</v>
          </cell>
          <cell r="BN106">
            <v>0</v>
          </cell>
          <cell r="BO106">
            <v>0</v>
          </cell>
          <cell r="BP106">
            <v>0</v>
          </cell>
          <cell r="BQ106">
            <v>1.3181025</v>
          </cell>
          <cell r="BR106">
            <v>1.3181025</v>
          </cell>
          <cell r="BS106">
            <v>1.3181025</v>
          </cell>
          <cell r="BT106">
            <v>0</v>
          </cell>
          <cell r="BU106">
            <v>0</v>
          </cell>
          <cell r="BV106">
            <v>0</v>
          </cell>
          <cell r="BW106">
            <v>1.0661039619999997</v>
          </cell>
          <cell r="BX106">
            <v>1.0637216830000003</v>
          </cell>
          <cell r="BY106">
            <v>1.0661039619999997</v>
          </cell>
          <cell r="BZ106">
            <v>2.2345653753413522E-3</v>
          </cell>
          <cell r="CA106">
            <v>2.382278999999432E-3</v>
          </cell>
          <cell r="CB106">
            <v>0</v>
          </cell>
          <cell r="CC106">
            <v>1.0661039619999997</v>
          </cell>
          <cell r="CD106">
            <v>1.0661039619999997</v>
          </cell>
          <cell r="CE106">
            <v>1.0661039619999997</v>
          </cell>
          <cell r="CF106">
            <v>0</v>
          </cell>
          <cell r="CG106">
            <v>0</v>
          </cell>
          <cell r="CH106">
            <v>0</v>
          </cell>
          <cell r="CI106">
            <v>0.81221718599999992</v>
          </cell>
          <cell r="CJ106">
            <v>0.80899770300000007</v>
          </cell>
          <cell r="CK106">
            <v>0.81221718599999992</v>
          </cell>
          <cell r="CL106">
            <v>3.9638203370888246E-3</v>
          </cell>
          <cell r="CM106">
            <v>3.2194829999998564E-3</v>
          </cell>
          <cell r="CN106">
            <v>0</v>
          </cell>
          <cell r="CO106">
            <v>0.81221718599999992</v>
          </cell>
          <cell r="CP106">
            <v>0.81221718599999992</v>
          </cell>
          <cell r="CQ106">
            <v>0.81221718599999992</v>
          </cell>
          <cell r="CR106">
            <v>0</v>
          </cell>
          <cell r="CS106">
            <v>0</v>
          </cell>
          <cell r="CT106">
            <v>0</v>
          </cell>
          <cell r="CU106">
            <v>0.92511526399999988</v>
          </cell>
          <cell r="CV106">
            <v>0.92357160300000007</v>
          </cell>
          <cell r="CW106">
            <v>0.92511526399999988</v>
          </cell>
          <cell r="CX106">
            <v>1.6686147770661015E-3</v>
          </cell>
          <cell r="CY106">
            <v>1.5436609999998074E-3</v>
          </cell>
          <cell r="CZ106">
            <v>0</v>
          </cell>
          <cell r="DA106">
            <v>0.92511526399999988</v>
          </cell>
          <cell r="DB106">
            <v>0.92511526399999988</v>
          </cell>
          <cell r="DC106">
            <v>0.92511526399999988</v>
          </cell>
          <cell r="DD106">
            <v>0</v>
          </cell>
          <cell r="DE106">
            <v>0</v>
          </cell>
          <cell r="DF106">
            <v>0</v>
          </cell>
          <cell r="DG106">
            <v>4.0843243049999991</v>
          </cell>
          <cell r="DH106">
            <v>4.0843243049999991</v>
          </cell>
          <cell r="DI106">
            <v>4.0843243049999991</v>
          </cell>
          <cell r="DJ106">
            <v>0</v>
          </cell>
          <cell r="DK106">
            <v>0</v>
          </cell>
          <cell r="DL106">
            <v>0</v>
          </cell>
          <cell r="DM106">
            <v>4.0843243049999991</v>
          </cell>
          <cell r="DN106">
            <v>4.0843243049999991</v>
          </cell>
          <cell r="DO106">
            <v>4.0843243049999991</v>
          </cell>
          <cell r="DP106">
            <v>0</v>
          </cell>
          <cell r="DQ106">
            <v>0</v>
          </cell>
          <cell r="DR106">
            <v>0</v>
          </cell>
          <cell r="DS106">
            <v>6.9535539999999993E-2</v>
          </cell>
          <cell r="DT106">
            <v>6.9535539999999993E-2</v>
          </cell>
          <cell r="DU106">
            <v>6.9535539999999993E-2</v>
          </cell>
          <cell r="DV106">
            <v>0</v>
          </cell>
          <cell r="DW106">
            <v>0</v>
          </cell>
          <cell r="DX106">
            <v>0</v>
          </cell>
          <cell r="DY106">
            <v>0</v>
          </cell>
          <cell r="DZ106">
            <v>0</v>
          </cell>
          <cell r="EA106">
            <v>0</v>
          </cell>
          <cell r="EB106">
            <v>0</v>
          </cell>
          <cell r="EC106">
            <v>0</v>
          </cell>
          <cell r="ED106">
            <v>0</v>
          </cell>
        </row>
        <row r="107">
          <cell r="B107">
            <v>2018</v>
          </cell>
          <cell r="C107">
            <v>1.1075566999999999</v>
          </cell>
          <cell r="D107">
            <v>1.1075566999999999</v>
          </cell>
          <cell r="E107">
            <v>1.1075566999999999</v>
          </cell>
          <cell r="F107">
            <v>0</v>
          </cell>
          <cell r="G107">
            <v>0</v>
          </cell>
          <cell r="H107">
            <v>0</v>
          </cell>
          <cell r="I107">
            <v>1.1075566999999999</v>
          </cell>
          <cell r="J107">
            <v>1.1075566999999999</v>
          </cell>
          <cell r="K107">
            <v>1.1075566999999999</v>
          </cell>
          <cell r="L107">
            <v>0</v>
          </cell>
          <cell r="M107">
            <v>0</v>
          </cell>
          <cell r="N107">
            <v>0</v>
          </cell>
          <cell r="O107">
            <v>0.18299719999999997</v>
          </cell>
          <cell r="P107">
            <v>0.18299719999999997</v>
          </cell>
          <cell r="Q107">
            <v>0.18299719999999997</v>
          </cell>
          <cell r="R107">
            <v>0</v>
          </cell>
          <cell r="S107">
            <v>0</v>
          </cell>
          <cell r="T107">
            <v>0</v>
          </cell>
          <cell r="U107">
            <v>0.18299719999999997</v>
          </cell>
          <cell r="V107">
            <v>0.18299719999999997</v>
          </cell>
          <cell r="W107">
            <v>0.18299719999999997</v>
          </cell>
          <cell r="X107">
            <v>0</v>
          </cell>
          <cell r="Y107">
            <v>0</v>
          </cell>
          <cell r="Z107">
            <v>0</v>
          </cell>
          <cell r="AA107">
            <v>0.11906946239999999</v>
          </cell>
          <cell r="AB107">
            <v>0.11906946239999999</v>
          </cell>
          <cell r="AC107">
            <v>0.11906946239999999</v>
          </cell>
          <cell r="AD107">
            <v>0</v>
          </cell>
          <cell r="AE107">
            <v>0</v>
          </cell>
          <cell r="AF107">
            <v>0</v>
          </cell>
          <cell r="AG107">
            <v>0.11906946239999999</v>
          </cell>
          <cell r="AH107">
            <v>0.11906946239999999</v>
          </cell>
          <cell r="AI107">
            <v>0.11906946239999999</v>
          </cell>
          <cell r="AJ107">
            <v>0</v>
          </cell>
          <cell r="AK107">
            <v>0</v>
          </cell>
          <cell r="AL107">
            <v>0</v>
          </cell>
          <cell r="AM107">
            <v>0.64659330000000004</v>
          </cell>
          <cell r="AN107">
            <v>0.64659330000000004</v>
          </cell>
          <cell r="AO107">
            <v>0.64659330000000004</v>
          </cell>
          <cell r="AP107">
            <v>0</v>
          </cell>
          <cell r="AQ107">
            <v>0</v>
          </cell>
          <cell r="AR107">
            <v>0</v>
          </cell>
          <cell r="AS107">
            <v>0.78145603099999994</v>
          </cell>
          <cell r="AT107">
            <v>0.78145603099999994</v>
          </cell>
          <cell r="AU107">
            <v>0.78145603099999994</v>
          </cell>
          <cell r="AV107">
            <v>0</v>
          </cell>
          <cell r="AW107">
            <v>0</v>
          </cell>
          <cell r="AX107">
            <v>0</v>
          </cell>
          <cell r="AY107">
            <v>0.15326399699999999</v>
          </cell>
          <cell r="AZ107">
            <v>0.15326399699999999</v>
          </cell>
          <cell r="BA107">
            <v>0.15326399699999999</v>
          </cell>
          <cell r="BB107">
            <v>0</v>
          </cell>
          <cell r="BC107">
            <v>0</v>
          </cell>
          <cell r="BD107">
            <v>0</v>
          </cell>
          <cell r="BE107">
            <v>0.10496456400000001</v>
          </cell>
          <cell r="BF107">
            <v>0.10496456400000001</v>
          </cell>
          <cell r="BG107">
            <v>0.10496456400000001</v>
          </cell>
          <cell r="BH107">
            <v>0</v>
          </cell>
          <cell r="BI107">
            <v>0</v>
          </cell>
          <cell r="BJ107">
            <v>0</v>
          </cell>
          <cell r="BK107">
            <v>1.3891734999999998</v>
          </cell>
          <cell r="BL107">
            <v>1.3891734999999998</v>
          </cell>
          <cell r="BM107">
            <v>1.3891734999999998</v>
          </cell>
          <cell r="BN107">
            <v>0</v>
          </cell>
          <cell r="BO107">
            <v>0</v>
          </cell>
          <cell r="BP107">
            <v>0</v>
          </cell>
          <cell r="BQ107">
            <v>1.3891734999999998</v>
          </cell>
          <cell r="BR107">
            <v>1.3891734999999998</v>
          </cell>
          <cell r="BS107">
            <v>1.3891734999999998</v>
          </cell>
          <cell r="BT107">
            <v>0</v>
          </cell>
          <cell r="BU107">
            <v>0</v>
          </cell>
          <cell r="BV107">
            <v>0</v>
          </cell>
          <cell r="BW107">
            <v>1.1131958639999999</v>
          </cell>
          <cell r="BX107">
            <v>1.1058959169999998</v>
          </cell>
          <cell r="BY107">
            <v>1.1131958639999999</v>
          </cell>
          <cell r="BZ107">
            <v>6.5576483313273797E-3</v>
          </cell>
          <cell r="CA107">
            <v>7.2999470000001399E-3</v>
          </cell>
          <cell r="CB107">
            <v>0</v>
          </cell>
          <cell r="CC107">
            <v>1.1131958639999999</v>
          </cell>
          <cell r="CD107">
            <v>1.1094290332850001</v>
          </cell>
          <cell r="CE107">
            <v>1.1131958639999999</v>
          </cell>
          <cell r="CF107">
            <v>3.3837986978002606E-3</v>
          </cell>
          <cell r="CG107">
            <v>3.7668307149998359E-3</v>
          </cell>
          <cell r="CH107">
            <v>0</v>
          </cell>
          <cell r="CI107">
            <v>0.90880267599999998</v>
          </cell>
          <cell r="CJ107">
            <v>0.89889315000000003</v>
          </cell>
          <cell r="CK107">
            <v>0.90880267599999998</v>
          </cell>
          <cell r="CL107">
            <v>1.0903935762618668E-2</v>
          </cell>
          <cell r="CM107">
            <v>9.9095259999999463E-3</v>
          </cell>
          <cell r="CN107">
            <v>0</v>
          </cell>
          <cell r="CO107">
            <v>0.90880267599999998</v>
          </cell>
          <cell r="CP107">
            <v>0.90360710913999986</v>
          </cell>
          <cell r="CQ107">
            <v>0.90880267599999998</v>
          </cell>
          <cell r="CR107">
            <v>5.7169361371908105E-3</v>
          </cell>
          <cell r="CS107">
            <v>5.1955668600001115E-3</v>
          </cell>
          <cell r="CT107">
            <v>0</v>
          </cell>
          <cell r="CU107">
            <v>0.96961320400000006</v>
          </cell>
          <cell r="CV107">
            <v>0.96490739699999983</v>
          </cell>
          <cell r="CW107">
            <v>0.96961320400000006</v>
          </cell>
          <cell r="CX107">
            <v>4.8532827116906999E-3</v>
          </cell>
          <cell r="CY107">
            <v>4.7058070000002283E-3</v>
          </cell>
          <cell r="CZ107">
            <v>0</v>
          </cell>
          <cell r="DA107">
            <v>0.96961320400000006</v>
          </cell>
          <cell r="DB107">
            <v>0.96715682742999998</v>
          </cell>
          <cell r="DC107">
            <v>0.96961320400000006</v>
          </cell>
          <cell r="DD107">
            <v>2.5333571777556825E-3</v>
          </cell>
          <cell r="DE107">
            <v>2.456376570000085E-3</v>
          </cell>
          <cell r="DF107">
            <v>0</v>
          </cell>
          <cell r="DG107">
            <v>4.4149925400000001</v>
          </cell>
          <cell r="DH107">
            <v>3.8781673450000005</v>
          </cell>
          <cell r="DI107">
            <v>4.4149925400000001</v>
          </cell>
          <cell r="DJ107">
            <v>0.12159141609784002</v>
          </cell>
          <cell r="DK107">
            <v>0.53682519499999959</v>
          </cell>
          <cell r="DL107">
            <v>0</v>
          </cell>
          <cell r="DM107">
            <v>4.4149925400000001</v>
          </cell>
          <cell r="DN107">
            <v>4.4149925400000001</v>
          </cell>
          <cell r="DO107">
            <v>4.4149925400000001</v>
          </cell>
          <cell r="DP107">
            <v>0</v>
          </cell>
          <cell r="DQ107">
            <v>0</v>
          </cell>
          <cell r="DR107">
            <v>0</v>
          </cell>
          <cell r="DS107">
            <v>7.2313059999999998E-2</v>
          </cell>
          <cell r="DT107">
            <v>4.9571720000000007E-2</v>
          </cell>
          <cell r="DU107">
            <v>7.2313059999999998E-2</v>
          </cell>
          <cell r="DV107">
            <v>0.31448454815769089</v>
          </cell>
          <cell r="DW107">
            <v>2.2741339999999992E-2</v>
          </cell>
          <cell r="DX107">
            <v>0</v>
          </cell>
          <cell r="DY107">
            <v>0</v>
          </cell>
          <cell r="DZ107">
            <v>0</v>
          </cell>
          <cell r="EA107">
            <v>0</v>
          </cell>
          <cell r="EB107">
            <v>0</v>
          </cell>
          <cell r="EC107">
            <v>0</v>
          </cell>
          <cell r="ED107">
            <v>0</v>
          </cell>
        </row>
        <row r="108">
          <cell r="B108">
            <v>2019</v>
          </cell>
          <cell r="C108">
            <v>1.1346579999999999</v>
          </cell>
          <cell r="D108">
            <v>1.1346579999999999</v>
          </cell>
          <cell r="E108">
            <v>1.1346579999999999</v>
          </cell>
          <cell r="F108">
            <v>0</v>
          </cell>
          <cell r="G108">
            <v>0</v>
          </cell>
          <cell r="H108">
            <v>0</v>
          </cell>
          <cell r="I108">
            <v>1.1346579999999999</v>
          </cell>
          <cell r="J108">
            <v>1.1346579999999999</v>
          </cell>
          <cell r="K108">
            <v>1.1346579999999999</v>
          </cell>
          <cell r="L108">
            <v>0</v>
          </cell>
          <cell r="M108">
            <v>0</v>
          </cell>
          <cell r="N108">
            <v>0</v>
          </cell>
          <cell r="O108">
            <v>0.18673770000000001</v>
          </cell>
          <cell r="P108">
            <v>0.18673770000000001</v>
          </cell>
          <cell r="Q108">
            <v>0.18673770000000001</v>
          </cell>
          <cell r="R108">
            <v>0</v>
          </cell>
          <cell r="S108">
            <v>0</v>
          </cell>
          <cell r="T108">
            <v>0</v>
          </cell>
          <cell r="U108">
            <v>0.18673770000000001</v>
          </cell>
          <cell r="V108">
            <v>0.18673770000000001</v>
          </cell>
          <cell r="W108">
            <v>0.18673770000000001</v>
          </cell>
          <cell r="X108">
            <v>0</v>
          </cell>
          <cell r="Y108">
            <v>0</v>
          </cell>
          <cell r="Z108">
            <v>0</v>
          </cell>
          <cell r="AA108">
            <v>0.1198607024</v>
          </cell>
          <cell r="AB108">
            <v>0.1198607024</v>
          </cell>
          <cell r="AC108">
            <v>0.1198607024</v>
          </cell>
          <cell r="AD108">
            <v>0</v>
          </cell>
          <cell r="AE108">
            <v>0</v>
          </cell>
          <cell r="AF108">
            <v>0</v>
          </cell>
          <cell r="AG108">
            <v>0.1198607024</v>
          </cell>
          <cell r="AH108">
            <v>0.1198607024</v>
          </cell>
          <cell r="AI108">
            <v>0.1198607024</v>
          </cell>
          <cell r="AJ108">
            <v>0</v>
          </cell>
          <cell r="AK108">
            <v>0</v>
          </cell>
          <cell r="AL108">
            <v>0</v>
          </cell>
          <cell r="AM108">
            <v>0.56411310000000003</v>
          </cell>
          <cell r="AN108">
            <v>0.56411310000000003</v>
          </cell>
          <cell r="AO108">
            <v>0.56411310000000003</v>
          </cell>
          <cell r="AP108">
            <v>0</v>
          </cell>
          <cell r="AQ108">
            <v>0</v>
          </cell>
          <cell r="AR108">
            <v>0</v>
          </cell>
          <cell r="AS108">
            <v>0.87206570399999994</v>
          </cell>
          <cell r="AT108">
            <v>0.87206570399999994</v>
          </cell>
          <cell r="AU108">
            <v>0.87206570399999994</v>
          </cell>
          <cell r="AV108">
            <v>0</v>
          </cell>
          <cell r="AW108">
            <v>0</v>
          </cell>
          <cell r="AX108">
            <v>0</v>
          </cell>
          <cell r="AY108">
            <v>0.17105136499999998</v>
          </cell>
          <cell r="AZ108">
            <v>0.17105136499999998</v>
          </cell>
          <cell r="BA108">
            <v>0.17105136499999998</v>
          </cell>
          <cell r="BB108">
            <v>0</v>
          </cell>
          <cell r="BC108">
            <v>0</v>
          </cell>
          <cell r="BD108">
            <v>0</v>
          </cell>
          <cell r="BE108">
            <v>0.11701559800000001</v>
          </cell>
          <cell r="BF108">
            <v>0.11701559800000001</v>
          </cell>
          <cell r="BG108">
            <v>0.11701559800000001</v>
          </cell>
          <cell r="BH108">
            <v>0</v>
          </cell>
          <cell r="BI108">
            <v>0</v>
          </cell>
          <cell r="BJ108">
            <v>0</v>
          </cell>
          <cell r="BK108">
            <v>1.3820234999999998</v>
          </cell>
          <cell r="BL108">
            <v>1.3820234999999998</v>
          </cell>
          <cell r="BM108">
            <v>1.3820234999999998</v>
          </cell>
          <cell r="BN108">
            <v>0</v>
          </cell>
          <cell r="BO108">
            <v>0</v>
          </cell>
          <cell r="BP108">
            <v>0</v>
          </cell>
          <cell r="BQ108">
            <v>1.3820234999999998</v>
          </cell>
          <cell r="BR108">
            <v>1.3820234999999998</v>
          </cell>
          <cell r="BS108">
            <v>1.3820234999999998</v>
          </cell>
          <cell r="BT108">
            <v>0</v>
          </cell>
          <cell r="BU108">
            <v>0</v>
          </cell>
          <cell r="BV108">
            <v>0</v>
          </cell>
          <cell r="BW108">
            <v>1.1591852799999998</v>
          </cell>
          <cell r="BX108">
            <v>1.1443979359999998</v>
          </cell>
          <cell r="BY108">
            <v>1.1591852799999998</v>
          </cell>
          <cell r="BZ108">
            <v>1.2756669925967251E-2</v>
          </cell>
          <cell r="CA108">
            <v>1.4787343999999925E-2</v>
          </cell>
          <cell r="CB108">
            <v>0</v>
          </cell>
          <cell r="CC108">
            <v>1.1591852799999998</v>
          </cell>
          <cell r="CD108">
            <v>1.147574162065</v>
          </cell>
          <cell r="CE108">
            <v>1.1591852799999998</v>
          </cell>
          <cell r="CF108">
            <v>1.0016619547653163E-2</v>
          </cell>
          <cell r="CG108">
            <v>1.1611117934999804E-2</v>
          </cell>
          <cell r="CH108">
            <v>0</v>
          </cell>
          <cell r="CI108">
            <v>1.007829702</v>
          </cell>
          <cell r="CJ108">
            <v>0.98768616300000012</v>
          </cell>
          <cell r="CK108">
            <v>1.007829702</v>
          </cell>
          <cell r="CL108">
            <v>1.9987046382961112E-2</v>
          </cell>
          <cell r="CM108">
            <v>2.0143538999999877E-2</v>
          </cell>
          <cell r="CN108">
            <v>0</v>
          </cell>
          <cell r="CO108">
            <v>1.007829702</v>
          </cell>
          <cell r="CP108">
            <v>0.9919234738049999</v>
          </cell>
          <cell r="CQ108">
            <v>1.007829702</v>
          </cell>
          <cell r="CR108">
            <v>1.5782654711837509E-2</v>
          </cell>
          <cell r="CS108">
            <v>1.5906228195000094E-2</v>
          </cell>
          <cell r="CT108">
            <v>0</v>
          </cell>
          <cell r="CU108">
            <v>1.0094760480000002</v>
          </cell>
          <cell r="CV108">
            <v>0.9998139909999999</v>
          </cell>
          <cell r="CW108">
            <v>1.0094760480000002</v>
          </cell>
          <cell r="CX108">
            <v>9.5713583488613221E-3</v>
          </cell>
          <cell r="CY108">
            <v>9.6620570000003347E-3</v>
          </cell>
          <cell r="CZ108">
            <v>0</v>
          </cell>
          <cell r="DA108">
            <v>1.0094760480000002</v>
          </cell>
          <cell r="DB108">
            <v>1.0018867624299999</v>
          </cell>
          <cell r="DC108">
            <v>1.0094760480000002</v>
          </cell>
          <cell r="DD108">
            <v>7.5180442220857723E-3</v>
          </cell>
          <cell r="DE108">
            <v>7.5892855700003814E-3</v>
          </cell>
          <cell r="DF108">
            <v>0</v>
          </cell>
          <cell r="DG108">
            <v>4.7655061249999999</v>
          </cell>
          <cell r="DH108">
            <v>3.5786197699999995</v>
          </cell>
          <cell r="DI108">
            <v>4.7655061249999999</v>
          </cell>
          <cell r="DJ108">
            <v>0.24905777557887421</v>
          </cell>
          <cell r="DK108">
            <v>1.1868863550000004</v>
          </cell>
          <cell r="DL108">
            <v>0</v>
          </cell>
          <cell r="DM108">
            <v>4.7655061249999999</v>
          </cell>
          <cell r="DN108">
            <v>4.6189813400000004</v>
          </cell>
          <cell r="DO108">
            <v>4.7655061249999999</v>
          </cell>
          <cell r="DP108">
            <v>3.0746951353461862E-2</v>
          </cell>
          <cell r="DQ108">
            <v>0.14652478499999955</v>
          </cell>
          <cell r="DR108">
            <v>0</v>
          </cell>
          <cell r="DS108">
            <v>7.5198119999999993E-2</v>
          </cell>
          <cell r="DT108">
            <v>2.7921320000000003E-2</v>
          </cell>
          <cell r="DU108">
            <v>7.5198119999999993E-2</v>
          </cell>
          <cell r="DV108">
            <v>0.62869656847804167</v>
          </cell>
          <cell r="DW108">
            <v>4.7276799999999994E-2</v>
          </cell>
          <cell r="DX108">
            <v>0</v>
          </cell>
          <cell r="DY108">
            <v>0</v>
          </cell>
          <cell r="DZ108">
            <v>0</v>
          </cell>
          <cell r="EA108">
            <v>0</v>
          </cell>
          <cell r="EB108">
            <v>0</v>
          </cell>
          <cell r="EC108">
            <v>0</v>
          </cell>
          <cell r="ED108">
            <v>0</v>
          </cell>
        </row>
        <row r="109">
          <cell r="B109">
            <v>2020</v>
          </cell>
          <cell r="C109">
            <v>1.1618714000000001</v>
          </cell>
          <cell r="D109">
            <v>1.1618714000000001</v>
          </cell>
          <cell r="E109">
            <v>1.1618714000000001</v>
          </cell>
          <cell r="F109">
            <v>0</v>
          </cell>
          <cell r="G109">
            <v>0</v>
          </cell>
          <cell r="H109">
            <v>0</v>
          </cell>
          <cell r="I109">
            <v>1.1618714000000001</v>
          </cell>
          <cell r="J109">
            <v>1.1618714000000001</v>
          </cell>
          <cell r="K109">
            <v>1.1618714000000001</v>
          </cell>
          <cell r="L109">
            <v>0</v>
          </cell>
          <cell r="M109">
            <v>0</v>
          </cell>
          <cell r="N109">
            <v>0</v>
          </cell>
          <cell r="O109">
            <v>0.18844369999999999</v>
          </cell>
          <cell r="P109">
            <v>0.18844369999999999</v>
          </cell>
          <cell r="Q109">
            <v>0.18844369999999999</v>
          </cell>
          <cell r="R109">
            <v>0</v>
          </cell>
          <cell r="S109">
            <v>0</v>
          </cell>
          <cell r="T109">
            <v>0</v>
          </cell>
          <cell r="U109">
            <v>0.18844369999999999</v>
          </cell>
          <cell r="V109">
            <v>0.18844369999999999</v>
          </cell>
          <cell r="W109">
            <v>0.18844369999999999</v>
          </cell>
          <cell r="X109">
            <v>0</v>
          </cell>
          <cell r="Y109">
            <v>0</v>
          </cell>
          <cell r="Z109">
            <v>0</v>
          </cell>
          <cell r="AA109">
            <v>0.12010869999999998</v>
          </cell>
          <cell r="AB109">
            <v>0.12010869999999998</v>
          </cell>
          <cell r="AC109">
            <v>0.12010869999999998</v>
          </cell>
          <cell r="AD109">
            <v>0</v>
          </cell>
          <cell r="AE109">
            <v>0</v>
          </cell>
          <cell r="AF109">
            <v>0</v>
          </cell>
          <cell r="AG109">
            <v>0.12010869999999998</v>
          </cell>
          <cell r="AH109">
            <v>0.12010869999999998</v>
          </cell>
          <cell r="AI109">
            <v>0.12010869999999998</v>
          </cell>
          <cell r="AJ109">
            <v>0</v>
          </cell>
          <cell r="AK109">
            <v>0</v>
          </cell>
          <cell r="AL109">
            <v>0</v>
          </cell>
          <cell r="AM109">
            <v>0.48860430000000005</v>
          </cell>
          <cell r="AN109">
            <v>0.48860430000000005</v>
          </cell>
          <cell r="AO109">
            <v>0.48860430000000005</v>
          </cell>
          <cell r="AP109">
            <v>0</v>
          </cell>
          <cell r="AQ109">
            <v>0</v>
          </cell>
          <cell r="AR109">
            <v>0</v>
          </cell>
          <cell r="AS109">
            <v>0.97098508449999998</v>
          </cell>
          <cell r="AT109">
            <v>0.97098508449999998</v>
          </cell>
          <cell r="AU109">
            <v>0.97098508449999998</v>
          </cell>
          <cell r="AV109">
            <v>0</v>
          </cell>
          <cell r="AW109">
            <v>0</v>
          </cell>
          <cell r="AX109">
            <v>0</v>
          </cell>
          <cell r="AY109">
            <v>0.19177115099999997</v>
          </cell>
          <cell r="AZ109">
            <v>0.19177115099999997</v>
          </cell>
          <cell r="BA109">
            <v>0.19177115099999997</v>
          </cell>
          <cell r="BB109">
            <v>0</v>
          </cell>
          <cell r="BC109">
            <v>0</v>
          </cell>
          <cell r="BD109">
            <v>0</v>
          </cell>
          <cell r="BE109">
            <v>0.12979381800000001</v>
          </cell>
          <cell r="BF109">
            <v>0.12979381800000001</v>
          </cell>
          <cell r="BG109">
            <v>0.12979381800000001</v>
          </cell>
          <cell r="BH109">
            <v>0</v>
          </cell>
          <cell r="BI109">
            <v>0</v>
          </cell>
          <cell r="BJ109">
            <v>0</v>
          </cell>
          <cell r="BK109">
            <v>1.3713556999999998</v>
          </cell>
          <cell r="BL109">
            <v>1.3713556999999998</v>
          </cell>
          <cell r="BM109">
            <v>1.3713556999999998</v>
          </cell>
          <cell r="BN109">
            <v>0</v>
          </cell>
          <cell r="BO109">
            <v>0</v>
          </cell>
          <cell r="BP109">
            <v>0</v>
          </cell>
          <cell r="BQ109">
            <v>1.3713556999999998</v>
          </cell>
          <cell r="BR109">
            <v>1.3713556999999998</v>
          </cell>
          <cell r="BS109">
            <v>1.3713556999999998</v>
          </cell>
          <cell r="BT109">
            <v>0</v>
          </cell>
          <cell r="BU109">
            <v>0</v>
          </cell>
          <cell r="BV109">
            <v>0</v>
          </cell>
          <cell r="BW109">
            <v>1.2038748620000002</v>
          </cell>
          <cell r="BX109">
            <v>1.1787169559999999</v>
          </cell>
          <cell r="BY109">
            <v>1.2038748620000002</v>
          </cell>
          <cell r="BZ109">
            <v>2.0897442744344158E-2</v>
          </cell>
          <cell r="CA109">
            <v>2.515790600000023E-2</v>
          </cell>
          <cell r="CB109">
            <v>0</v>
          </cell>
          <cell r="CC109">
            <v>1.2038748620000002</v>
          </cell>
          <cell r="CD109">
            <v>1.1800990366199999</v>
          </cell>
          <cell r="CE109">
            <v>1.2038748620000002</v>
          </cell>
          <cell r="CF109">
            <v>1.9749415932235174E-2</v>
          </cell>
          <cell r="CG109">
            <v>2.3775825380000226E-2</v>
          </cell>
          <cell r="CH109">
            <v>0</v>
          </cell>
          <cell r="CI109">
            <v>1.109376696</v>
          </cell>
          <cell r="CJ109">
            <v>1.0750870830000001</v>
          </cell>
          <cell r="CK109">
            <v>1.109376696</v>
          </cell>
          <cell r="CL109">
            <v>3.0908899676399804E-2</v>
          </cell>
          <cell r="CM109">
            <v>3.4289612999999886E-2</v>
          </cell>
          <cell r="CN109">
            <v>0</v>
          </cell>
          <cell r="CO109">
            <v>1.109376696</v>
          </cell>
          <cell r="CP109">
            <v>1.0770826823800002</v>
          </cell>
          <cell r="CQ109">
            <v>1.109376696</v>
          </cell>
          <cell r="CR109">
            <v>2.9110052281105282E-2</v>
          </cell>
          <cell r="CS109">
            <v>3.229401361999984E-2</v>
          </cell>
          <cell r="CT109">
            <v>0</v>
          </cell>
          <cell r="CU109">
            <v>1.042914984</v>
          </cell>
          <cell r="CV109">
            <v>1.026444602</v>
          </cell>
          <cell r="CW109">
            <v>1.042914984</v>
          </cell>
          <cell r="CX109">
            <v>1.5792641061526891E-2</v>
          </cell>
          <cell r="CY109">
            <v>1.6470382000000061E-2</v>
          </cell>
          <cell r="CZ109">
            <v>0</v>
          </cell>
          <cell r="DA109">
            <v>1.042914984</v>
          </cell>
          <cell r="DB109">
            <v>1.0274421952100001</v>
          </cell>
          <cell r="DC109">
            <v>1.042914984</v>
          </cell>
          <cell r="DD109">
            <v>1.4836097886575108E-2</v>
          </cell>
          <cell r="DE109">
            <v>1.5472788789999914E-2</v>
          </cell>
          <cell r="DF109">
            <v>0</v>
          </cell>
          <cell r="DG109">
            <v>5.1370500099999994</v>
          </cell>
          <cell r="DH109">
            <v>3.1752262050000004</v>
          </cell>
          <cell r="DI109">
            <v>5.1370500099999994</v>
          </cell>
          <cell r="DJ109">
            <v>0.38189696444088134</v>
          </cell>
          <cell r="DK109">
            <v>1.961823804999999</v>
          </cell>
          <cell r="DL109">
            <v>0</v>
          </cell>
          <cell r="DM109">
            <v>5.1370500099999994</v>
          </cell>
          <cell r="DN109">
            <v>4.8130938700000012</v>
          </cell>
          <cell r="DO109">
            <v>5.1370500099999994</v>
          </cell>
          <cell r="DP109">
            <v>6.3062679820007864E-2</v>
          </cell>
          <cell r="DQ109">
            <v>0.32395613999999817</v>
          </cell>
          <cell r="DR109">
            <v>0</v>
          </cell>
          <cell r="DS109">
            <v>7.8203780000000001E-2</v>
          </cell>
          <cell r="DT109">
            <v>4.4548199999999991E-3</v>
          </cell>
          <cell r="DU109">
            <v>7.8203780000000001E-2</v>
          </cell>
          <cell r="DV109">
            <v>0.94303574584246441</v>
          </cell>
          <cell r="DW109">
            <v>7.3748960000000002E-2</v>
          </cell>
          <cell r="DX109">
            <v>0</v>
          </cell>
          <cell r="DY109">
            <v>0</v>
          </cell>
          <cell r="DZ109">
            <v>0</v>
          </cell>
          <cell r="EA109">
            <v>0</v>
          </cell>
          <cell r="EB109">
            <v>0</v>
          </cell>
          <cell r="EC109">
            <v>0</v>
          </cell>
          <cell r="ED109">
            <v>0</v>
          </cell>
        </row>
        <row r="110">
          <cell r="B110">
            <v>2021</v>
          </cell>
          <cell r="C110">
            <v>1.1892118</v>
          </cell>
          <cell r="D110">
            <v>1.1843646720000001</v>
          </cell>
          <cell r="E110">
            <v>1.1892118</v>
          </cell>
          <cell r="F110">
            <v>4.075916502005764E-3</v>
          </cell>
          <cell r="G110">
            <v>4.8471279999999783E-3</v>
          </cell>
          <cell r="H110">
            <v>0</v>
          </cell>
          <cell r="I110">
            <v>1.1892118</v>
          </cell>
          <cell r="J110">
            <v>1.18765684</v>
          </cell>
          <cell r="K110">
            <v>1.1892118</v>
          </cell>
          <cell r="L110">
            <v>1.3075551386220639E-3</v>
          </cell>
          <cell r="M110">
            <v>1.5549599999999941E-3</v>
          </cell>
          <cell r="N110">
            <v>0</v>
          </cell>
          <cell r="O110">
            <v>0.19165519999999997</v>
          </cell>
          <cell r="P110">
            <v>0.19092418399999997</v>
          </cell>
          <cell r="Q110">
            <v>0.19165519999999997</v>
          </cell>
          <cell r="R110">
            <v>3.814224711878421E-3</v>
          </cell>
          <cell r="S110">
            <v>7.31016000000001E-4</v>
          </cell>
          <cell r="T110">
            <v>0</v>
          </cell>
          <cell r="U110">
            <v>0.19165519999999997</v>
          </cell>
          <cell r="V110">
            <v>0.19165526999999999</v>
          </cell>
          <cell r="W110">
            <v>0.19165519999999997</v>
          </cell>
          <cell r="X110">
            <v>-3.6523924223640294E-7</v>
          </cell>
          <cell r="Y110">
            <v>-7.0000000018666242E-8</v>
          </cell>
          <cell r="Z110">
            <v>0</v>
          </cell>
          <cell r="AA110">
            <v>0.12215569999999998</v>
          </cell>
          <cell r="AB110">
            <v>0.12169272320000001</v>
          </cell>
          <cell r="AC110">
            <v>0.12215569999999998</v>
          </cell>
          <cell r="AD110">
            <v>3.7900548234750648E-3</v>
          </cell>
          <cell r="AE110">
            <v>4.6297679999997288E-4</v>
          </cell>
          <cell r="AF110">
            <v>0</v>
          </cell>
          <cell r="AG110">
            <v>0.12215569999999998</v>
          </cell>
          <cell r="AH110">
            <v>0.12207385999999996</v>
          </cell>
          <cell r="AI110">
            <v>0.12215569999999998</v>
          </cell>
          <cell r="AJ110">
            <v>6.6996464348379641E-4</v>
          </cell>
          <cell r="AK110">
            <v>8.1840000000013569E-5</v>
          </cell>
          <cell r="AL110">
            <v>0</v>
          </cell>
          <cell r="AM110">
            <v>0.41988500000000001</v>
          </cell>
          <cell r="AN110">
            <v>0.41938953360000009</v>
          </cell>
          <cell r="AO110">
            <v>0.41988500000000001</v>
          </cell>
          <cell r="AP110">
            <v>1.1800050013692368E-3</v>
          </cell>
          <cell r="AQ110">
            <v>4.9546639999992204E-4</v>
          </cell>
          <cell r="AR110">
            <v>0</v>
          </cell>
          <cell r="AS110">
            <v>1.0697929924999998</v>
          </cell>
          <cell r="AT110">
            <v>1.0584352396999999</v>
          </cell>
          <cell r="AU110">
            <v>1.0697929924999998</v>
          </cell>
          <cell r="AV110">
            <v>1.0616776217105344E-2</v>
          </cell>
          <cell r="AW110">
            <v>1.1357752799999954E-2</v>
          </cell>
          <cell r="AX110">
            <v>0</v>
          </cell>
          <cell r="AY110">
            <v>0.21245376400000002</v>
          </cell>
          <cell r="AZ110">
            <v>0.21020595440000001</v>
          </cell>
          <cell r="BA110">
            <v>0.21245376400000002</v>
          </cell>
          <cell r="BB110">
            <v>1.0580229588212951E-2</v>
          </cell>
          <cell r="BC110">
            <v>2.2478096000000114E-3</v>
          </cell>
          <cell r="BD110">
            <v>0</v>
          </cell>
          <cell r="BE110">
            <v>0.14250053799999998</v>
          </cell>
          <cell r="BF110">
            <v>0.14104009580000001</v>
          </cell>
          <cell r="BG110">
            <v>0.14250053799999998</v>
          </cell>
          <cell r="BH110">
            <v>1.0248678499725857E-2</v>
          </cell>
          <cell r="BI110">
            <v>1.4604421999999673E-3</v>
          </cell>
          <cell r="BJ110">
            <v>0</v>
          </cell>
          <cell r="BK110">
            <v>1.3007137</v>
          </cell>
          <cell r="BL110">
            <v>1.3007137</v>
          </cell>
          <cell r="BM110">
            <v>1.3007137</v>
          </cell>
          <cell r="BN110">
            <v>0</v>
          </cell>
          <cell r="BO110">
            <v>0</v>
          </cell>
          <cell r="BP110">
            <v>0</v>
          </cell>
          <cell r="BQ110">
            <v>1.3007137</v>
          </cell>
          <cell r="BR110">
            <v>1.3007137</v>
          </cell>
          <cell r="BS110">
            <v>1.3007137</v>
          </cell>
          <cell r="BT110">
            <v>0</v>
          </cell>
          <cell r="BU110">
            <v>0</v>
          </cell>
          <cell r="BV110">
            <v>0</v>
          </cell>
          <cell r="BW110">
            <v>1.2471868119999998</v>
          </cell>
          <cell r="BX110">
            <v>1.2088803620000002</v>
          </cell>
          <cell r="BY110">
            <v>1.2471868119999998</v>
          </cell>
          <cell r="BZ110">
            <v>3.0714284044241213E-2</v>
          </cell>
          <cell r="CA110">
            <v>3.8306449999999659E-2</v>
          </cell>
          <cell r="CB110">
            <v>0</v>
          </cell>
          <cell r="CC110">
            <v>1.2471868119999998</v>
          </cell>
          <cell r="CD110">
            <v>1.2070117972650001</v>
          </cell>
          <cell r="CE110">
            <v>1.2471868119999998</v>
          </cell>
          <cell r="CF110">
            <v>3.2212507659999008E-2</v>
          </cell>
          <cell r="CG110">
            <v>4.0175014734999737E-2</v>
          </cell>
          <cell r="CH110">
            <v>0</v>
          </cell>
          <cell r="CI110">
            <v>1.2131672440000001</v>
          </cell>
          <cell r="CJ110">
            <v>1.1609840640000002</v>
          </cell>
          <cell r="CK110">
            <v>1.2131672440000001</v>
          </cell>
          <cell r="CL110">
            <v>4.3014003434467839E-2</v>
          </cell>
          <cell r="CM110">
            <v>5.2183179999999885E-2</v>
          </cell>
          <cell r="CN110">
            <v>0</v>
          </cell>
          <cell r="CO110">
            <v>1.2131672440000001</v>
          </cell>
          <cell r="CP110">
            <v>1.1584217651799997</v>
          </cell>
          <cell r="CQ110">
            <v>1.2131672440000001</v>
          </cell>
          <cell r="CR110">
            <v>4.5126077291285947E-2</v>
          </cell>
          <cell r="CS110">
            <v>5.4745478820000359E-2</v>
          </cell>
          <cell r="CT110">
            <v>0</v>
          </cell>
          <cell r="CU110">
            <v>1.0692589019999996</v>
          </cell>
          <cell r="CV110">
            <v>1.0442728610000001</v>
          </cell>
          <cell r="CW110">
            <v>1.0692589019999996</v>
          </cell>
          <cell r="CX110">
            <v>2.3367624953380635E-2</v>
          </cell>
          <cell r="CY110">
            <v>2.498604099999957E-2</v>
          </cell>
          <cell r="CZ110">
            <v>0</v>
          </cell>
          <cell r="DA110">
            <v>1.0692589019999996</v>
          </cell>
          <cell r="DB110">
            <v>1.0431045319449999</v>
          </cell>
          <cell r="DC110">
            <v>1.0692589019999996</v>
          </cell>
          <cell r="DD110">
            <v>2.4460278054341394E-2</v>
          </cell>
          <cell r="DE110">
            <v>2.6154370054999765E-2</v>
          </cell>
          <cell r="DF110">
            <v>0</v>
          </cell>
          <cell r="DG110">
            <v>5.5308915749999992</v>
          </cell>
          <cell r="DH110">
            <v>3.2959830400000003</v>
          </cell>
          <cell r="DI110">
            <v>5.5308915749999992</v>
          </cell>
          <cell r="DJ110">
            <v>0.40407744478339358</v>
          </cell>
          <cell r="DK110">
            <v>2.2349085349999989</v>
          </cell>
          <cell r="DL110">
            <v>0</v>
          </cell>
          <cell r="DM110">
            <v>5.5308915749999992</v>
          </cell>
          <cell r="DN110">
            <v>4.9954190900000004</v>
          </cell>
          <cell r="DO110">
            <v>5.5308915749999992</v>
          </cell>
          <cell r="DP110">
            <v>9.6814858461585163E-2</v>
          </cell>
          <cell r="DQ110">
            <v>0.53547248499999878</v>
          </cell>
          <cell r="DR110">
            <v>0</v>
          </cell>
          <cell r="DS110">
            <v>8.1343099999999988E-2</v>
          </cell>
          <cell r="DT110">
            <v>4.6322200000000003E-3</v>
          </cell>
          <cell r="DU110">
            <v>8.1343099999999988E-2</v>
          </cell>
          <cell r="DV110">
            <v>0.9430533136799556</v>
          </cell>
          <cell r="DW110">
            <v>7.6710879999999981E-2</v>
          </cell>
          <cell r="DX110">
            <v>0</v>
          </cell>
          <cell r="DY110">
            <v>0</v>
          </cell>
          <cell r="DZ110">
            <v>0</v>
          </cell>
          <cell r="EA110">
            <v>0</v>
          </cell>
          <cell r="EB110">
            <v>0</v>
          </cell>
          <cell r="EC110">
            <v>0</v>
          </cell>
          <cell r="ED110">
            <v>0</v>
          </cell>
        </row>
        <row r="111">
          <cell r="B111">
            <v>2022</v>
          </cell>
          <cell r="C111">
            <v>1.2166934999999999</v>
          </cell>
          <cell r="D111">
            <v>1.2021524592000001</v>
          </cell>
          <cell r="E111">
            <v>1.2166934999999999</v>
          </cell>
          <cell r="F111">
            <v>1.1951276800607334E-2</v>
          </cell>
          <cell r="G111">
            <v>1.4541040799999738E-2</v>
          </cell>
          <cell r="H111">
            <v>0</v>
          </cell>
          <cell r="I111">
            <v>1.2166934999999999</v>
          </cell>
          <cell r="J111">
            <v>1.2120080899999999</v>
          </cell>
          <cell r="K111">
            <v>1.2166934999999999</v>
          </cell>
          <cell r="L111">
            <v>3.8509369861842785E-3</v>
          </cell>
          <cell r="M111">
            <v>4.685410000000001E-3</v>
          </cell>
          <cell r="N111">
            <v>0</v>
          </cell>
          <cell r="O111">
            <v>0.19484439999999997</v>
          </cell>
          <cell r="P111">
            <v>0.192651352</v>
          </cell>
          <cell r="Q111">
            <v>0.19484439999999997</v>
          </cell>
          <cell r="R111">
            <v>1.1255381217012013E-2</v>
          </cell>
          <cell r="S111">
            <v>2.1930479999999752E-3</v>
          </cell>
          <cell r="T111">
            <v>0</v>
          </cell>
          <cell r="U111">
            <v>0.19484439999999997</v>
          </cell>
          <cell r="V111">
            <v>0.19481370999999997</v>
          </cell>
          <cell r="W111">
            <v>0.19484439999999997</v>
          </cell>
          <cell r="X111">
            <v>1.5751030052698402E-4</v>
          </cell>
          <cell r="Y111">
            <v>3.0689999999999884E-5</v>
          </cell>
          <cell r="Z111">
            <v>0</v>
          </cell>
          <cell r="AA111">
            <v>0.1241636</v>
          </cell>
          <cell r="AB111">
            <v>0.12277272480000001</v>
          </cell>
          <cell r="AC111">
            <v>0.1241636</v>
          </cell>
          <cell r="AD111">
            <v>1.1201956128849265E-2</v>
          </cell>
          <cell r="AE111">
            <v>1.3908751999999885E-3</v>
          </cell>
          <cell r="AF111">
            <v>0</v>
          </cell>
          <cell r="AG111">
            <v>0.1241636</v>
          </cell>
          <cell r="AH111">
            <v>0.12390778</v>
          </cell>
          <cell r="AI111">
            <v>0.1241636</v>
          </cell>
          <cell r="AJ111">
            <v>2.0603461884159593E-3</v>
          </cell>
          <cell r="AK111">
            <v>2.5582000000000382E-4</v>
          </cell>
          <cell r="AL111">
            <v>0</v>
          </cell>
          <cell r="AM111">
            <v>0.35794090000000001</v>
          </cell>
          <cell r="AN111">
            <v>0.35645450080000002</v>
          </cell>
          <cell r="AO111">
            <v>0.35794090000000001</v>
          </cell>
          <cell r="AP111">
            <v>4.1526386059821275E-3</v>
          </cell>
          <cell r="AQ111">
            <v>1.4863991999999882E-3</v>
          </cell>
          <cell r="AR111">
            <v>0</v>
          </cell>
          <cell r="AS111">
            <v>1.1683412469999999</v>
          </cell>
          <cell r="AT111">
            <v>1.1342819324</v>
          </cell>
          <cell r="AU111">
            <v>1.1683412469999999</v>
          </cell>
          <cell r="AV111">
            <v>2.9151854980259798E-2</v>
          </cell>
          <cell r="AW111">
            <v>3.405931459999989E-2</v>
          </cell>
          <cell r="AX111">
            <v>0</v>
          </cell>
          <cell r="AY111">
            <v>0.23303971549999999</v>
          </cell>
          <cell r="AZ111">
            <v>0.22636902009999998</v>
          </cell>
          <cell r="BA111">
            <v>0.23303971549999999</v>
          </cell>
          <cell r="BB111">
            <v>2.8624714828919408E-2</v>
          </cell>
          <cell r="BC111">
            <v>6.6706954000000096E-3</v>
          </cell>
          <cell r="BD111">
            <v>0</v>
          </cell>
          <cell r="BE111">
            <v>0.15521298499999997</v>
          </cell>
          <cell r="BF111">
            <v>0.15076070439999997</v>
          </cell>
          <cell r="BG111">
            <v>0.15521298499999997</v>
          </cell>
          <cell r="BH111">
            <v>2.8684975036077025E-2</v>
          </cell>
          <cell r="BI111">
            <v>4.452280599999997E-3</v>
          </cell>
          <cell r="BJ111">
            <v>0</v>
          </cell>
          <cell r="BK111">
            <v>1.3072201999999999</v>
          </cell>
          <cell r="BL111">
            <v>1.3072201999999999</v>
          </cell>
          <cell r="BM111">
            <v>1.3072201999999999</v>
          </cell>
          <cell r="BN111">
            <v>0</v>
          </cell>
          <cell r="BO111">
            <v>0</v>
          </cell>
          <cell r="BP111">
            <v>0</v>
          </cell>
          <cell r="BQ111">
            <v>1.3072201999999999</v>
          </cell>
          <cell r="BR111">
            <v>1.3072201999999999</v>
          </cell>
          <cell r="BS111">
            <v>1.3072201999999999</v>
          </cell>
          <cell r="BT111">
            <v>0</v>
          </cell>
          <cell r="BU111">
            <v>0</v>
          </cell>
          <cell r="BV111">
            <v>0</v>
          </cell>
          <cell r="BW111">
            <v>1.2891211300000001</v>
          </cell>
          <cell r="BX111">
            <v>1.2345166009999999</v>
          </cell>
          <cell r="BY111">
            <v>1.2891211300000001</v>
          </cell>
          <cell r="BZ111">
            <v>4.2357950489881523E-2</v>
          </cell>
          <cell r="CA111">
            <v>5.4604529000000124E-2</v>
          </cell>
          <cell r="CB111">
            <v>0</v>
          </cell>
          <cell r="CC111">
            <v>1.2891211300000001</v>
          </cell>
          <cell r="CD111">
            <v>1.2278721322799999</v>
          </cell>
          <cell r="CE111">
            <v>1.2891211300000001</v>
          </cell>
          <cell r="CF111">
            <v>4.751221300670181E-2</v>
          </cell>
          <cell r="CG111">
            <v>6.1248997720000142E-2</v>
          </cell>
          <cell r="CH111">
            <v>0</v>
          </cell>
          <cell r="CI111">
            <v>1.319124816</v>
          </cell>
          <cell r="CJ111">
            <v>1.2447340150000001</v>
          </cell>
          <cell r="CK111">
            <v>1.319124816</v>
          </cell>
          <cell r="CL111">
            <v>5.639405770985044E-2</v>
          </cell>
          <cell r="CM111">
            <v>7.439080099999984E-2</v>
          </cell>
          <cell r="CN111">
            <v>0</v>
          </cell>
          <cell r="CO111">
            <v>1.319124816</v>
          </cell>
          <cell r="CP111">
            <v>1.2356648146950002</v>
          </cell>
          <cell r="CQ111">
            <v>1.319124816</v>
          </cell>
          <cell r="CR111">
            <v>6.3269222360683539E-2</v>
          </cell>
          <cell r="CS111">
            <v>8.3460001304999754E-2</v>
          </cell>
          <cell r="CT111">
            <v>0</v>
          </cell>
          <cell r="CU111">
            <v>1.0904800139999999</v>
          </cell>
          <cell r="CV111">
            <v>1.0549164259999999</v>
          </cell>
          <cell r="CW111">
            <v>1.0904800139999999</v>
          </cell>
          <cell r="CX111">
            <v>3.2612782942760141E-2</v>
          </cell>
          <cell r="CY111">
            <v>3.5563588000000035E-2</v>
          </cell>
          <cell r="CZ111">
            <v>0</v>
          </cell>
          <cell r="DA111">
            <v>1.0904800139999999</v>
          </cell>
          <cell r="DB111">
            <v>1.0506384668100002</v>
          </cell>
          <cell r="DC111">
            <v>1.0904800139999999</v>
          </cell>
          <cell r="DD111">
            <v>3.6535788532113138E-2</v>
          </cell>
          <cell r="DE111">
            <v>3.9841547189999771E-2</v>
          </cell>
          <cell r="DF111">
            <v>0</v>
          </cell>
          <cell r="DG111">
            <v>5.9483497199999995</v>
          </cell>
          <cell r="DH111">
            <v>3.42399057</v>
          </cell>
          <cell r="DI111">
            <v>5.9483497199999995</v>
          </cell>
          <cell r="DJ111">
            <v>0.42437974712757803</v>
          </cell>
          <cell r="DK111">
            <v>2.5243591499999996</v>
          </cell>
          <cell r="DL111">
            <v>0</v>
          </cell>
          <cell r="DM111">
            <v>5.9483497199999995</v>
          </cell>
          <cell r="DN111">
            <v>5.1638419200000003</v>
          </cell>
          <cell r="DO111">
            <v>5.9483497199999995</v>
          </cell>
          <cell r="DP111">
            <v>0.13188663022993868</v>
          </cell>
          <cell r="DQ111">
            <v>0.7845077999999992</v>
          </cell>
          <cell r="DR111">
            <v>0</v>
          </cell>
          <cell r="DS111">
            <v>8.4589960000000006E-2</v>
          </cell>
          <cell r="DT111">
            <v>4.817479999999999E-3</v>
          </cell>
          <cell r="DU111">
            <v>8.4589960000000006E-2</v>
          </cell>
          <cell r="DV111">
            <v>0.94304903324224298</v>
          </cell>
          <cell r="DW111">
            <v>7.9772480000000007E-2</v>
          </cell>
          <cell r="DX111">
            <v>0</v>
          </cell>
          <cell r="DY111">
            <v>0</v>
          </cell>
          <cell r="DZ111">
            <v>0</v>
          </cell>
          <cell r="EA111">
            <v>0</v>
          </cell>
          <cell r="EB111">
            <v>0</v>
          </cell>
          <cell r="EC111">
            <v>0</v>
          </cell>
          <cell r="ED111">
            <v>0</v>
          </cell>
        </row>
        <row r="112">
          <cell r="B112">
            <v>2023</v>
          </cell>
          <cell r="C112">
            <v>1.2443164999999996</v>
          </cell>
          <cell r="D112">
            <v>1.2151164720000001</v>
          </cell>
          <cell r="E112">
            <v>1.2443164999999996</v>
          </cell>
          <cell r="F112">
            <v>2.3466720886526501E-2</v>
          </cell>
          <cell r="G112">
            <v>2.9200027999999545E-2</v>
          </cell>
          <cell r="H112">
            <v>0</v>
          </cell>
          <cell r="I112">
            <v>1.2443164999999996</v>
          </cell>
          <cell r="J112">
            <v>1.2349253599999999</v>
          </cell>
          <cell r="K112">
            <v>1.2443164999999996</v>
          </cell>
          <cell r="L112">
            <v>7.5472277350655927E-3</v>
          </cell>
          <cell r="M112">
            <v>9.3911399999997425E-3</v>
          </cell>
          <cell r="N112">
            <v>0</v>
          </cell>
          <cell r="O112">
            <v>0.19802329999999999</v>
          </cell>
          <cell r="P112">
            <v>0.19362095919999997</v>
          </cell>
          <cell r="Q112">
            <v>0.19802329999999999</v>
          </cell>
          <cell r="R112">
            <v>2.2231428321818774E-2</v>
          </cell>
          <cell r="S112">
            <v>4.4023408000000153E-3</v>
          </cell>
          <cell r="T112">
            <v>0</v>
          </cell>
          <cell r="U112">
            <v>0.19802329999999999</v>
          </cell>
          <cell r="V112">
            <v>0.19796191999999999</v>
          </cell>
          <cell r="W112">
            <v>0.19802329999999999</v>
          </cell>
          <cell r="X112">
            <v>3.0996352449433865E-4</v>
          </cell>
          <cell r="Y112">
            <v>6.1379999999999768E-5</v>
          </cell>
          <cell r="Z112">
            <v>0</v>
          </cell>
          <cell r="AA112">
            <v>0.12616520000000001</v>
          </cell>
          <cell r="AB112">
            <v>0.12335484959999997</v>
          </cell>
          <cell r="AC112">
            <v>0.12616520000000001</v>
          </cell>
          <cell r="AD112">
            <v>2.2275163040204715E-2</v>
          </cell>
          <cell r="AE112">
            <v>2.8103504000000362E-3</v>
          </cell>
          <cell r="AF112">
            <v>0</v>
          </cell>
          <cell r="AG112">
            <v>0.12616520000000001</v>
          </cell>
          <cell r="AH112">
            <v>0.12568439000000001</v>
          </cell>
          <cell r="AI112">
            <v>0.12616520000000001</v>
          </cell>
          <cell r="AJ112">
            <v>3.8109557944662883E-3</v>
          </cell>
          <cell r="AK112">
            <v>4.8080999999999818E-4</v>
          </cell>
          <cell r="AL112">
            <v>0</v>
          </cell>
          <cell r="AM112">
            <v>0.30309489999999994</v>
          </cell>
          <cell r="AN112">
            <v>0.30011397919999999</v>
          </cell>
          <cell r="AO112">
            <v>0.30309489999999994</v>
          </cell>
          <cell r="AP112">
            <v>9.8349421253869779E-3</v>
          </cell>
          <cell r="AQ112">
            <v>2.9809207999999532E-3</v>
          </cell>
          <cell r="AR112">
            <v>0</v>
          </cell>
          <cell r="AS112">
            <v>1.2667116635</v>
          </cell>
          <cell r="AT112">
            <v>1.1983537639000001</v>
          </cell>
          <cell r="AU112">
            <v>1.2667116635</v>
          </cell>
          <cell r="AV112">
            <v>5.3964845804863645E-2</v>
          </cell>
          <cell r="AW112">
            <v>6.8357899599999827E-2</v>
          </cell>
          <cell r="AX112">
            <v>0</v>
          </cell>
          <cell r="AY112">
            <v>0.25363368249999996</v>
          </cell>
          <cell r="AZ112">
            <v>0.2402335021</v>
          </cell>
          <cell r="BA112">
            <v>0.25363368249999996</v>
          </cell>
          <cell r="BB112">
            <v>5.2832810957590237E-2</v>
          </cell>
          <cell r="BC112">
            <v>1.3400180399999961E-2</v>
          </cell>
          <cell r="BD112">
            <v>0</v>
          </cell>
          <cell r="BE112">
            <v>0.16787167049999996</v>
          </cell>
          <cell r="BF112">
            <v>0.15888988229999998</v>
          </cell>
          <cell r="BG112">
            <v>0.16787167049999996</v>
          </cell>
          <cell r="BH112">
            <v>5.3503894809934484E-2</v>
          </cell>
          <cell r="BI112">
            <v>8.9817881999999793E-3</v>
          </cell>
          <cell r="BJ112">
            <v>0</v>
          </cell>
          <cell r="BK112">
            <v>1.3137553</v>
          </cell>
          <cell r="BL112">
            <v>1.3137553</v>
          </cell>
          <cell r="BM112">
            <v>1.3137553</v>
          </cell>
          <cell r="BN112">
            <v>0</v>
          </cell>
          <cell r="BO112">
            <v>0</v>
          </cell>
          <cell r="BP112">
            <v>0</v>
          </cell>
          <cell r="BQ112">
            <v>1.3137553</v>
          </cell>
          <cell r="BR112">
            <v>1.3137553</v>
          </cell>
          <cell r="BS112">
            <v>1.3137553</v>
          </cell>
          <cell r="BT112">
            <v>0</v>
          </cell>
          <cell r="BU112">
            <v>0</v>
          </cell>
          <cell r="BV112">
            <v>0</v>
          </cell>
          <cell r="BW112">
            <v>1.32951905</v>
          </cell>
          <cell r="BX112">
            <v>1.25545415</v>
          </cell>
          <cell r="BY112">
            <v>1.32951905</v>
          </cell>
          <cell r="BZ112">
            <v>5.5708039685478737E-2</v>
          </cell>
          <cell r="CA112">
            <v>7.4064899999999989E-2</v>
          </cell>
          <cell r="CB112">
            <v>0</v>
          </cell>
          <cell r="CC112">
            <v>1.32951905</v>
          </cell>
          <cell r="CD112">
            <v>1.2422523679799997</v>
          </cell>
          <cell r="CE112">
            <v>1.32951905</v>
          </cell>
          <cell r="CF112">
            <v>6.5637782339410866E-2</v>
          </cell>
          <cell r="CG112">
            <v>8.7266682020000319E-2</v>
          </cell>
          <cell r="CH112">
            <v>0</v>
          </cell>
          <cell r="CI112">
            <v>1.427089378</v>
          </cell>
          <cell r="CJ112">
            <v>1.326283841</v>
          </cell>
          <cell r="CK112">
            <v>1.427089378</v>
          </cell>
          <cell r="CL112">
            <v>7.0637157387629337E-2</v>
          </cell>
          <cell r="CM112">
            <v>0.10080553700000006</v>
          </cell>
          <cell r="CN112">
            <v>0</v>
          </cell>
          <cell r="CO112">
            <v>1.427089378</v>
          </cell>
          <cell r="CP112">
            <v>1.3082532033100001</v>
          </cell>
          <cell r="CQ112">
            <v>1.427089378</v>
          </cell>
          <cell r="CR112">
            <v>8.3271711304125459E-2</v>
          </cell>
          <cell r="CS112">
            <v>0.11883617468999996</v>
          </cell>
          <cell r="CT112">
            <v>0</v>
          </cell>
          <cell r="CU112">
            <v>1.111543628</v>
          </cell>
          <cell r="CV112">
            <v>1.063423767</v>
          </cell>
          <cell r="CW112">
            <v>1.111543628</v>
          </cell>
          <cell r="CX112">
            <v>4.3291023211191479E-2</v>
          </cell>
          <cell r="CY112">
            <v>4.8119860999999986E-2</v>
          </cell>
          <cell r="CZ112">
            <v>0</v>
          </cell>
          <cell r="DA112">
            <v>1.111543628</v>
          </cell>
          <cell r="DB112">
            <v>1.0547777480149998</v>
          </cell>
          <cell r="DC112">
            <v>1.111543628</v>
          </cell>
          <cell r="DD112">
            <v>5.1069412441452237E-2</v>
          </cell>
          <cell r="DE112">
            <v>5.6765879985000156E-2</v>
          </cell>
          <cell r="DF112">
            <v>0</v>
          </cell>
          <cell r="DG112">
            <v>6.3908670050000005</v>
          </cell>
          <cell r="DH112">
            <v>3.5596806449999998</v>
          </cell>
          <cell r="DI112">
            <v>6.3908670050000005</v>
          </cell>
          <cell r="DJ112">
            <v>0.4430050504548092</v>
          </cell>
          <cell r="DK112">
            <v>2.8311863600000007</v>
          </cell>
          <cell r="DL112">
            <v>0</v>
          </cell>
          <cell r="DM112">
            <v>6.3908670050000005</v>
          </cell>
          <cell r="DN112">
            <v>5.3160333699999986</v>
          </cell>
          <cell r="DO112">
            <v>6.3908670050000005</v>
          </cell>
          <cell r="DP112">
            <v>0.16818275738786115</v>
          </cell>
          <cell r="DQ112">
            <v>1.0748336350000018</v>
          </cell>
          <cell r="DR112">
            <v>0</v>
          </cell>
          <cell r="DS112">
            <v>8.7972960000000003E-2</v>
          </cell>
          <cell r="DT112">
            <v>5.0107200000000006E-3</v>
          </cell>
          <cell r="DU112">
            <v>8.7972960000000003E-2</v>
          </cell>
          <cell r="DV112">
            <v>0.94304249851317956</v>
          </cell>
          <cell r="DW112">
            <v>8.2962240000000007E-2</v>
          </cell>
          <cell r="DX112">
            <v>0</v>
          </cell>
          <cell r="DY112">
            <v>0</v>
          </cell>
          <cell r="DZ112">
            <v>0</v>
          </cell>
          <cell r="EA112">
            <v>0</v>
          </cell>
          <cell r="EB112">
            <v>0</v>
          </cell>
          <cell r="EC112">
            <v>0</v>
          </cell>
          <cell r="ED112">
            <v>0</v>
          </cell>
        </row>
        <row r="113">
          <cell r="B113">
            <v>2024</v>
          </cell>
          <cell r="C113">
            <v>1.2720768</v>
          </cell>
          <cell r="D113">
            <v>1.2232449312000002</v>
          </cell>
          <cell r="E113">
            <v>1.2720768</v>
          </cell>
          <cell r="F113">
            <v>3.8387516225435278E-2</v>
          </cell>
          <cell r="G113">
            <v>4.8831868799999789E-2</v>
          </cell>
          <cell r="H113">
            <v>0</v>
          </cell>
          <cell r="I113">
            <v>1.2720768</v>
          </cell>
          <cell r="J113">
            <v>1.2563737499999998</v>
          </cell>
          <cell r="K113">
            <v>1.2720768</v>
          </cell>
          <cell r="L113">
            <v>1.2344419770881887E-2</v>
          </cell>
          <cell r="M113">
            <v>1.5703050000000163E-2</v>
          </cell>
          <cell r="N113">
            <v>0</v>
          </cell>
          <cell r="O113">
            <v>0.20124110000000001</v>
          </cell>
          <cell r="P113">
            <v>0.19386790560000003</v>
          </cell>
          <cell r="Q113">
            <v>0.20124110000000001</v>
          </cell>
          <cell r="R113">
            <v>3.6638611098826122E-2</v>
          </cell>
          <cell r="S113">
            <v>7.3731943999999772E-3</v>
          </cell>
          <cell r="T113">
            <v>0</v>
          </cell>
          <cell r="U113">
            <v>0.20124110000000001</v>
          </cell>
          <cell r="V113">
            <v>0.20112849999999999</v>
          </cell>
          <cell r="W113">
            <v>0.20124110000000001</v>
          </cell>
          <cell r="X113">
            <v>5.5952784992736686E-4</v>
          </cell>
          <cell r="Y113">
            <v>1.1260000000001824E-4</v>
          </cell>
          <cell r="Z113">
            <v>0</v>
          </cell>
          <cell r="AA113">
            <v>0.12818740000000001</v>
          </cell>
          <cell r="AB113">
            <v>0.12349265279999999</v>
          </cell>
          <cell r="AC113">
            <v>0.12818740000000001</v>
          </cell>
          <cell r="AD113">
            <v>3.6624092539516484E-2</v>
          </cell>
          <cell r="AE113">
            <v>4.6947472000000157E-3</v>
          </cell>
          <cell r="AF113">
            <v>0</v>
          </cell>
          <cell r="AG113">
            <v>0.12818740000000001</v>
          </cell>
          <cell r="AH113">
            <v>0.1273793</v>
          </cell>
          <cell r="AI113">
            <v>0.12818740000000001</v>
          </cell>
          <cell r="AJ113">
            <v>6.3040517242724794E-3</v>
          </cell>
          <cell r="AK113">
            <v>8.0810000000000604E-4</v>
          </cell>
          <cell r="AL113">
            <v>0</v>
          </cell>
          <cell r="AM113">
            <v>0.25512220000000002</v>
          </cell>
          <cell r="AN113">
            <v>0.25014316879999998</v>
          </cell>
          <cell r="AO113">
            <v>0.25512220000000002</v>
          </cell>
          <cell r="AP113">
            <v>1.9516260051065878E-2</v>
          </cell>
          <cell r="AQ113">
            <v>4.9790312000000392E-3</v>
          </cell>
          <cell r="AR113">
            <v>0</v>
          </cell>
          <cell r="AS113">
            <v>1.365017492</v>
          </cell>
          <cell r="AT113">
            <v>1.2507546153999998</v>
          </cell>
          <cell r="AU113">
            <v>1.365017492</v>
          </cell>
          <cell r="AV113">
            <v>8.3707994417407977E-2</v>
          </cell>
          <cell r="AW113">
            <v>0.11426287660000023</v>
          </cell>
          <cell r="AX113">
            <v>0</v>
          </cell>
          <cell r="AY113">
            <v>0.2742202265</v>
          </cell>
          <cell r="AZ113">
            <v>0.25185061309999995</v>
          </cell>
          <cell r="BA113">
            <v>0.2742202265</v>
          </cell>
          <cell r="BB113">
            <v>8.1575358920506338E-2</v>
          </cell>
          <cell r="BC113">
            <v>2.2369613400000044E-2</v>
          </cell>
          <cell r="BD113">
            <v>0</v>
          </cell>
          <cell r="BE113">
            <v>0.18046856750000001</v>
          </cell>
          <cell r="BF113">
            <v>0.16546743469999997</v>
          </cell>
          <cell r="BG113">
            <v>0.18046856750000001</v>
          </cell>
          <cell r="BH113">
            <v>8.3123244162726775E-2</v>
          </cell>
          <cell r="BI113">
            <v>1.5001132800000039E-2</v>
          </cell>
          <cell r="BJ113">
            <v>0</v>
          </cell>
          <cell r="BK113">
            <v>1.320319</v>
          </cell>
          <cell r="BL113">
            <v>1.3189157696</v>
          </cell>
          <cell r="BM113">
            <v>1.320319</v>
          </cell>
          <cell r="BN113">
            <v>1.0627964908480531E-3</v>
          </cell>
          <cell r="BO113">
            <v>1.4032304000000106E-3</v>
          </cell>
          <cell r="BP113">
            <v>0</v>
          </cell>
          <cell r="BQ113">
            <v>1.320319</v>
          </cell>
          <cell r="BR113">
            <v>1.3052610999999998</v>
          </cell>
          <cell r="BS113">
            <v>1.320319</v>
          </cell>
          <cell r="BT113">
            <v>1.1404743853568856E-2</v>
          </cell>
          <cell r="BU113">
            <v>1.5057900000000179E-2</v>
          </cell>
          <cell r="BV113">
            <v>0</v>
          </cell>
          <cell r="BW113">
            <v>1.368263558</v>
          </cell>
          <cell r="BX113">
            <v>1.274262104</v>
          </cell>
          <cell r="BY113">
            <v>1.368263558</v>
          </cell>
          <cell r="BZ113">
            <v>6.8701277214020515E-2</v>
          </cell>
          <cell r="CA113">
            <v>9.400145400000004E-2</v>
          </cell>
          <cell r="CB113">
            <v>0</v>
          </cell>
          <cell r="CC113">
            <v>1.368263558</v>
          </cell>
          <cell r="CD113">
            <v>1.2543432725549999</v>
          </cell>
          <cell r="CE113">
            <v>1.368263558</v>
          </cell>
          <cell r="CF113">
            <v>8.325902183020803E-2</v>
          </cell>
          <cell r="CG113">
            <v>0.1139202854450001</v>
          </cell>
          <cell r="CH113">
            <v>0</v>
          </cell>
          <cell r="CI113">
            <v>1.53718048</v>
          </cell>
          <cell r="CJ113">
            <v>1.4092531159999999</v>
          </cell>
          <cell r="CK113">
            <v>1.53718048</v>
          </cell>
          <cell r="CL113">
            <v>8.3222084631207421E-2</v>
          </cell>
          <cell r="CM113">
            <v>0.12792736400000004</v>
          </cell>
          <cell r="CN113">
            <v>0</v>
          </cell>
          <cell r="CO113">
            <v>1.53718048</v>
          </cell>
          <cell r="CP113">
            <v>1.3821284650799999</v>
          </cell>
          <cell r="CQ113">
            <v>1.53718048</v>
          </cell>
          <cell r="CR113">
            <v>0.10086780110556705</v>
          </cell>
          <cell r="CS113">
            <v>0.15505201492000009</v>
          </cell>
          <cell r="CT113">
            <v>0</v>
          </cell>
          <cell r="CU113">
            <v>1.1324497439999999</v>
          </cell>
          <cell r="CV113">
            <v>1.071330841</v>
          </cell>
          <cell r="CW113">
            <v>1.1324497439999999</v>
          </cell>
          <cell r="CX113">
            <v>5.3970521273745721E-2</v>
          </cell>
          <cell r="CY113">
            <v>6.1118902999999891E-2</v>
          </cell>
          <cell r="CZ113">
            <v>0</v>
          </cell>
          <cell r="DA113">
            <v>1.1324497439999999</v>
          </cell>
          <cell r="DB113">
            <v>1.0584057918150001</v>
          </cell>
          <cell r="DC113">
            <v>1.1324497439999999</v>
          </cell>
          <cell r="DD113">
            <v>6.5383874717004506E-2</v>
          </cell>
          <cell r="DE113">
            <v>7.4043952184999817E-2</v>
          </cell>
          <cell r="DF113">
            <v>0</v>
          </cell>
          <cell r="DG113">
            <v>6.8599374800000001</v>
          </cell>
          <cell r="DH113">
            <v>3.7034907399999994</v>
          </cell>
          <cell r="DI113">
            <v>6.8599374800000001</v>
          </cell>
          <cell r="DJ113">
            <v>0.4601276249532234</v>
          </cell>
          <cell r="DK113">
            <v>3.1564467400000007</v>
          </cell>
          <cell r="DL113">
            <v>0</v>
          </cell>
          <cell r="DM113">
            <v>6.8599374800000001</v>
          </cell>
          <cell r="DN113">
            <v>5.6455083699999999</v>
          </cell>
          <cell r="DO113">
            <v>6.8599374800000001</v>
          </cell>
          <cell r="DP113">
            <v>0.17703209592516581</v>
          </cell>
          <cell r="DQ113">
            <v>1.2144291100000002</v>
          </cell>
          <cell r="DR113">
            <v>0</v>
          </cell>
          <cell r="DS113">
            <v>9.1490860000000007E-2</v>
          </cell>
          <cell r="DT113">
            <v>5.2107000000000004E-3</v>
          </cell>
          <cell r="DU113">
            <v>9.1490860000000007E-2</v>
          </cell>
          <cell r="DV113">
            <v>0.94304676991778202</v>
          </cell>
          <cell r="DW113">
            <v>8.6280160000000009E-2</v>
          </cell>
          <cell r="DX113">
            <v>0</v>
          </cell>
          <cell r="DY113">
            <v>0</v>
          </cell>
          <cell r="DZ113">
            <v>0</v>
          </cell>
          <cell r="EA113">
            <v>0</v>
          </cell>
          <cell r="EB113">
            <v>0</v>
          </cell>
          <cell r="EC113">
            <v>0</v>
          </cell>
          <cell r="ED113">
            <v>0</v>
          </cell>
        </row>
        <row r="114">
          <cell r="B114">
            <v>2025</v>
          </cell>
          <cell r="C114">
            <v>1.3045543999999998</v>
          </cell>
          <cell r="D114">
            <v>1.2310710471999999</v>
          </cell>
          <cell r="E114">
            <v>1.3045543999999998</v>
          </cell>
          <cell r="F114">
            <v>5.6328316243462025E-2</v>
          </cell>
          <cell r="G114">
            <v>7.3483352799999846E-2</v>
          </cell>
          <cell r="H114">
            <v>0</v>
          </cell>
          <cell r="I114">
            <v>1.3045543999999998</v>
          </cell>
          <cell r="J114">
            <v>1.2809333299999999</v>
          </cell>
          <cell r="K114">
            <v>1.3045543999999998</v>
          </cell>
          <cell r="L114">
            <v>1.8106619394331055E-2</v>
          </cell>
          <cell r="M114">
            <v>2.3621069999999911E-2</v>
          </cell>
          <cell r="N114">
            <v>0</v>
          </cell>
          <cell r="O114">
            <v>0.20445890000000003</v>
          </cell>
          <cell r="P114">
            <v>0.19337994639999997</v>
          </cell>
          <cell r="Q114">
            <v>0.20445890000000003</v>
          </cell>
          <cell r="R114">
            <v>5.4186702559781211E-2</v>
          </cell>
          <cell r="S114">
            <v>1.1078953600000052E-2</v>
          </cell>
          <cell r="T114">
            <v>0</v>
          </cell>
          <cell r="U114">
            <v>0.20445890000000003</v>
          </cell>
          <cell r="V114">
            <v>0.20429514999999998</v>
          </cell>
          <cell r="W114">
            <v>0.20445890000000003</v>
          </cell>
          <cell r="X114">
            <v>8.0089445849530533E-4</v>
          </cell>
          <cell r="Y114">
            <v>1.637500000000458E-4</v>
          </cell>
          <cell r="Z114">
            <v>0</v>
          </cell>
          <cell r="AA114">
            <v>0.1302199</v>
          </cell>
          <cell r="AB114">
            <v>0.12316771200000001</v>
          </cell>
          <cell r="AC114">
            <v>0.1302199</v>
          </cell>
          <cell r="AD114">
            <v>5.4155993054824852E-2</v>
          </cell>
          <cell r="AE114">
            <v>7.052187999999987E-3</v>
          </cell>
          <cell r="AF114">
            <v>0</v>
          </cell>
          <cell r="AG114">
            <v>0.1302199</v>
          </cell>
          <cell r="AH114">
            <v>0.12898206999999998</v>
          </cell>
          <cell r="AI114">
            <v>0.1302199</v>
          </cell>
          <cell r="AJ114">
            <v>9.5056899905469373E-3</v>
          </cell>
          <cell r="AK114">
            <v>1.2378300000000231E-3</v>
          </cell>
          <cell r="AL114">
            <v>0</v>
          </cell>
          <cell r="AM114">
            <v>0.21413519999999994</v>
          </cell>
          <cell r="AN114">
            <v>0.20665446959999997</v>
          </cell>
          <cell r="AO114">
            <v>0.21413519999999994</v>
          </cell>
          <cell r="AP114">
            <v>3.4934613272362372E-2</v>
          </cell>
          <cell r="AQ114">
            <v>7.4807303999999686E-3</v>
          </cell>
          <cell r="AR114">
            <v>0</v>
          </cell>
          <cell r="AS114">
            <v>1.463198094</v>
          </cell>
          <cell r="AT114">
            <v>1.2912186572000002</v>
          </cell>
          <cell r="AU114">
            <v>1.463198094</v>
          </cell>
          <cell r="AV114">
            <v>0.11753667360914416</v>
          </cell>
          <cell r="AW114">
            <v>0.17197943679999983</v>
          </cell>
          <cell r="AX114">
            <v>0</v>
          </cell>
          <cell r="AY114">
            <v>0.2948931629999999</v>
          </cell>
          <cell r="AZ114">
            <v>0.26112404680000001</v>
          </cell>
          <cell r="BA114">
            <v>0.2948931629999999</v>
          </cell>
          <cell r="BB114">
            <v>0.11451305230837076</v>
          </cell>
          <cell r="BC114">
            <v>3.3769116199999893E-2</v>
          </cell>
          <cell r="BD114">
            <v>0</v>
          </cell>
          <cell r="BE114">
            <v>0.19297966450000001</v>
          </cell>
          <cell r="BF114">
            <v>0.17044014609999997</v>
          </cell>
          <cell r="BG114">
            <v>0.19297966450000001</v>
          </cell>
          <cell r="BH114">
            <v>0.11679737581883941</v>
          </cell>
          <cell r="BI114">
            <v>2.2539518400000041E-2</v>
          </cell>
          <cell r="BJ114">
            <v>0</v>
          </cell>
          <cell r="BK114">
            <v>1.3269256</v>
          </cell>
          <cell r="BL114">
            <v>1.3241314944000002</v>
          </cell>
          <cell r="BM114">
            <v>1.3269256</v>
          </cell>
          <cell r="BN114">
            <v>2.1056987671349611E-3</v>
          </cell>
          <cell r="BO114">
            <v>2.7941055999998188E-3</v>
          </cell>
          <cell r="BP114">
            <v>0</v>
          </cell>
          <cell r="BQ114">
            <v>1.3269256</v>
          </cell>
          <cell r="BR114">
            <v>1.296724</v>
          </cell>
          <cell r="BS114">
            <v>1.3269256</v>
          </cell>
          <cell r="BT114">
            <v>2.276058280886287E-2</v>
          </cell>
          <cell r="BU114">
            <v>3.0201600000000051E-2</v>
          </cell>
          <cell r="BV114">
            <v>0</v>
          </cell>
          <cell r="BW114">
            <v>1.4052370059999999</v>
          </cell>
          <cell r="BX114">
            <v>1.2907828189999999</v>
          </cell>
          <cell r="BY114">
            <v>1.4052370059999999</v>
          </cell>
          <cell r="BZ114">
            <v>8.1448315487928441E-2</v>
          </cell>
          <cell r="CA114">
            <v>0.11445418699999999</v>
          </cell>
          <cell r="CB114">
            <v>0</v>
          </cell>
          <cell r="CC114">
            <v>1.4052370059999999</v>
          </cell>
          <cell r="CD114">
            <v>1.2639746760749997</v>
          </cell>
          <cell r="CE114">
            <v>1.4052370059999999</v>
          </cell>
          <cell r="CF114">
            <v>0.10052562615547873</v>
          </cell>
          <cell r="CG114">
            <v>0.14126232992500021</v>
          </cell>
          <cell r="CH114">
            <v>0</v>
          </cell>
          <cell r="CI114">
            <v>1.6494373380000003</v>
          </cell>
          <cell r="CJ114">
            <v>1.4937810710000001</v>
          </cell>
          <cell r="CK114">
            <v>1.6494373380000003</v>
          </cell>
          <cell r="CL114">
            <v>9.4369312136912534E-2</v>
          </cell>
          <cell r="CM114">
            <v>0.15565626700000013</v>
          </cell>
          <cell r="CN114">
            <v>0</v>
          </cell>
          <cell r="CO114">
            <v>1.6494373380000003</v>
          </cell>
          <cell r="CP114">
            <v>1.4572519841099998</v>
          </cell>
          <cell r="CQ114">
            <v>1.6494373380000003</v>
          </cell>
          <cell r="CR114">
            <v>0.11651570475725488</v>
          </cell>
          <cell r="CS114">
            <v>0.19218535389000047</v>
          </cell>
          <cell r="CT114">
            <v>0</v>
          </cell>
          <cell r="CU114">
            <v>1.1532767939999999</v>
          </cell>
          <cell r="CV114">
            <v>1.0788160950000001</v>
          </cell>
          <cell r="CW114">
            <v>1.1532767939999999</v>
          </cell>
          <cell r="CX114">
            <v>6.4564464825258475E-2</v>
          </cell>
          <cell r="CY114">
            <v>7.4460698999999853E-2</v>
          </cell>
          <cell r="CZ114">
            <v>0</v>
          </cell>
          <cell r="DA114">
            <v>1.1532767939999999</v>
          </cell>
          <cell r="DB114">
            <v>1.0614036822099999</v>
          </cell>
          <cell r="DC114">
            <v>1.1532767939999999</v>
          </cell>
          <cell r="DD114">
            <v>7.9662672714803637E-2</v>
          </cell>
          <cell r="DE114">
            <v>9.1873111790000017E-2</v>
          </cell>
          <cell r="DF114">
            <v>0</v>
          </cell>
          <cell r="DG114">
            <v>7.3571428199999991</v>
          </cell>
          <cell r="DH114">
            <v>3.8559517700000003</v>
          </cell>
          <cell r="DI114">
            <v>7.3571428199999991</v>
          </cell>
          <cell r="DJ114">
            <v>0.47589004803361956</v>
          </cell>
          <cell r="DK114">
            <v>3.5011910499999988</v>
          </cell>
          <cell r="DL114">
            <v>0</v>
          </cell>
          <cell r="DM114">
            <v>7.3571428199999991</v>
          </cell>
          <cell r="DN114">
            <v>5.994768315</v>
          </cell>
          <cell r="DO114">
            <v>7.3571428199999991</v>
          </cell>
          <cell r="DP114">
            <v>0.18517711811934071</v>
          </cell>
          <cell r="DQ114">
            <v>1.3623745049999991</v>
          </cell>
          <cell r="DR114">
            <v>0</v>
          </cell>
          <cell r="DS114">
            <v>9.5160439999999999E-2</v>
          </cell>
          <cell r="DT114">
            <v>5.4199599999999988E-3</v>
          </cell>
          <cell r="DU114">
            <v>9.5160439999999999E-2</v>
          </cell>
          <cell r="DV114">
            <v>0.94304397919975991</v>
          </cell>
          <cell r="DW114">
            <v>8.9740479999999997E-2</v>
          </cell>
          <cell r="DX114">
            <v>0</v>
          </cell>
          <cell r="DY114">
            <v>0</v>
          </cell>
          <cell r="DZ114">
            <v>0</v>
          </cell>
          <cell r="EA114">
            <v>0</v>
          </cell>
          <cell r="EB114">
            <v>0</v>
          </cell>
          <cell r="EC114">
            <v>0</v>
          </cell>
          <cell r="ED114">
            <v>0</v>
          </cell>
        </row>
        <row r="115">
          <cell r="B115">
            <v>2026</v>
          </cell>
          <cell r="C115">
            <v>1.3360721999999998</v>
          </cell>
          <cell r="D115">
            <v>1.2378074047999998</v>
          </cell>
          <cell r="E115">
            <v>1.3360721999999998</v>
          </cell>
          <cell r="F115">
            <v>7.3547518764330244E-2</v>
          </cell>
          <cell r="G115">
            <v>9.8264795199999977E-2</v>
          </cell>
          <cell r="H115">
            <v>0</v>
          </cell>
          <cell r="I115">
            <v>1.3360721999999998</v>
          </cell>
          <cell r="J115">
            <v>1.3044819599999997</v>
          </cell>
          <cell r="K115">
            <v>1.3360721999999998</v>
          </cell>
          <cell r="L115">
            <v>2.3644111448468209E-2</v>
          </cell>
          <cell r="M115">
            <v>3.1590240000000103E-2</v>
          </cell>
          <cell r="N115">
            <v>0</v>
          </cell>
          <cell r="O115">
            <v>0.2077156</v>
          </cell>
          <cell r="P115">
            <v>0.19290034239999995</v>
          </cell>
          <cell r="Q115">
            <v>0.2077156</v>
          </cell>
          <cell r="R115">
            <v>7.1324722842194072E-2</v>
          </cell>
          <cell r="S115">
            <v>1.4815257600000048E-2</v>
          </cell>
          <cell r="T115">
            <v>0</v>
          </cell>
          <cell r="U115">
            <v>0.2077156</v>
          </cell>
          <cell r="V115">
            <v>0.20749054</v>
          </cell>
          <cell r="W115">
            <v>0.2077156</v>
          </cell>
          <cell r="X115">
            <v>1.0835007096241167E-3</v>
          </cell>
          <cell r="Y115">
            <v>2.2505999999999915E-4</v>
          </cell>
          <cell r="Z115">
            <v>0</v>
          </cell>
          <cell r="AA115">
            <v>0.13227070000000002</v>
          </cell>
          <cell r="AB115">
            <v>0.12282434879999998</v>
          </cell>
          <cell r="AC115">
            <v>0.13227070000000002</v>
          </cell>
          <cell r="AD115">
            <v>7.1416808106406285E-2</v>
          </cell>
          <cell r="AE115">
            <v>9.446351200000036E-3</v>
          </cell>
          <cell r="AF115">
            <v>0</v>
          </cell>
          <cell r="AG115">
            <v>0.13227070000000002</v>
          </cell>
          <cell r="AH115">
            <v>0.13061336999999998</v>
          </cell>
          <cell r="AI115">
            <v>0.13227070000000002</v>
          </cell>
          <cell r="AJ115">
            <v>1.2529834649699744E-2</v>
          </cell>
          <cell r="AK115">
            <v>1.6573300000000402E-3</v>
          </cell>
          <cell r="AL115">
            <v>0</v>
          </cell>
          <cell r="AM115">
            <v>0.18023200000000003</v>
          </cell>
          <cell r="AN115">
            <v>0.17024957040000002</v>
          </cell>
          <cell r="AO115">
            <v>0.18023200000000003</v>
          </cell>
          <cell r="AP115">
            <v>5.5386555106751341E-2</v>
          </cell>
          <cell r="AQ115">
            <v>9.982429600000009E-3</v>
          </cell>
          <cell r="AR115">
            <v>0</v>
          </cell>
          <cell r="AS115">
            <v>1.5612363349999998</v>
          </cell>
          <cell r="AT115">
            <v>1.3312671792000002</v>
          </cell>
          <cell r="AU115">
            <v>1.5612363349999998</v>
          </cell>
          <cell r="AV115">
            <v>0.1472993874434774</v>
          </cell>
          <cell r="AW115">
            <v>0.22996915579999966</v>
          </cell>
          <cell r="AX115">
            <v>0</v>
          </cell>
          <cell r="AY115">
            <v>0.31541966100000002</v>
          </cell>
          <cell r="AZ115">
            <v>0.27031750239999996</v>
          </cell>
          <cell r="BA115">
            <v>0.31541966100000002</v>
          </cell>
          <cell r="BB115">
            <v>0.14299095515165128</v>
          </cell>
          <cell r="BC115">
            <v>4.5102158600000053E-2</v>
          </cell>
          <cell r="BD115">
            <v>0</v>
          </cell>
          <cell r="BE115">
            <v>0.20540496150000004</v>
          </cell>
          <cell r="BF115">
            <v>0.17532705749999999</v>
          </cell>
          <cell r="BG115">
            <v>0.20540496150000004</v>
          </cell>
          <cell r="BH115">
            <v>0.14643221750999447</v>
          </cell>
          <cell r="BI115">
            <v>3.0077904000000044E-2</v>
          </cell>
          <cell r="BJ115">
            <v>0</v>
          </cell>
          <cell r="BK115">
            <v>1.3335607999999997</v>
          </cell>
          <cell r="BL115">
            <v>1.3293410415999998</v>
          </cell>
          <cell r="BM115">
            <v>1.3335607999999997</v>
          </cell>
          <cell r="BN115">
            <v>3.1642789740069484E-3</v>
          </cell>
          <cell r="BO115">
            <v>4.2197583999998844E-3</v>
          </cell>
          <cell r="BP115">
            <v>0</v>
          </cell>
          <cell r="BQ115">
            <v>1.3335607999999997</v>
          </cell>
          <cell r="BR115">
            <v>1.288144</v>
          </cell>
          <cell r="BS115">
            <v>1.3335607999999997</v>
          </cell>
          <cell r="BT115">
            <v>3.4056789911640857E-2</v>
          </cell>
          <cell r="BU115">
            <v>4.5416799999999702E-2</v>
          </cell>
          <cell r="BV115">
            <v>0</v>
          </cell>
          <cell r="BW115">
            <v>1.44031921</v>
          </cell>
          <cell r="BX115">
            <v>1.304958324</v>
          </cell>
          <cell r="BY115">
            <v>1.44031921</v>
          </cell>
          <cell r="BZ115">
            <v>9.3979782440032827E-2</v>
          </cell>
          <cell r="CA115">
            <v>0.13536088599999996</v>
          </cell>
          <cell r="CB115">
            <v>0</v>
          </cell>
          <cell r="CC115">
            <v>1.44031921</v>
          </cell>
          <cell r="CD115">
            <v>1.271092822505</v>
          </cell>
          <cell r="CE115">
            <v>1.44031921</v>
          </cell>
          <cell r="CF115">
            <v>0.11749227971138423</v>
          </cell>
          <cell r="CG115">
            <v>0.16922638749499996</v>
          </cell>
          <cell r="CH115">
            <v>0</v>
          </cell>
          <cell r="CI115">
            <v>1.763859318</v>
          </cell>
          <cell r="CJ115">
            <v>1.5796494089999999</v>
          </cell>
          <cell r="CK115">
            <v>1.763859318</v>
          </cell>
          <cell r="CL115">
            <v>0.10443571498030321</v>
          </cell>
          <cell r="CM115">
            <v>0.18420990900000001</v>
          </cell>
          <cell r="CN115">
            <v>0</v>
          </cell>
          <cell r="CO115">
            <v>1.763859318</v>
          </cell>
          <cell r="CP115">
            <v>1.53357377447</v>
          </cell>
          <cell r="CQ115">
            <v>1.763859318</v>
          </cell>
          <cell r="CR115">
            <v>0.13055777248217024</v>
          </cell>
          <cell r="CS115">
            <v>0.23028554352999997</v>
          </cell>
          <cell r="CT115">
            <v>0</v>
          </cell>
          <cell r="CU115">
            <v>1.1737894820000001</v>
          </cell>
          <cell r="CV115">
            <v>1.0858003169999997</v>
          </cell>
          <cell r="CW115">
            <v>1.1737894820000001</v>
          </cell>
          <cell r="CX115">
            <v>7.4961623314324793E-2</v>
          </cell>
          <cell r="CY115">
            <v>8.7989165000000424E-2</v>
          </cell>
          <cell r="CZ115">
            <v>0</v>
          </cell>
          <cell r="DA115">
            <v>1.1737894820000001</v>
          </cell>
          <cell r="DB115">
            <v>1.0637328371999999</v>
          </cell>
          <cell r="DC115">
            <v>1.1737894820000001</v>
          </cell>
          <cell r="DD115">
            <v>9.3761825683151084E-2</v>
          </cell>
          <cell r="DE115">
            <v>0.11005664480000021</v>
          </cell>
          <cell r="DF115">
            <v>0</v>
          </cell>
          <cell r="DG115">
            <v>7.8841831549999997</v>
          </cell>
          <cell r="DH115">
            <v>4.0175489949999994</v>
          </cell>
          <cell r="DI115">
            <v>7.8841831549999997</v>
          </cell>
          <cell r="DJ115">
            <v>0.49042926628966682</v>
          </cell>
          <cell r="DK115">
            <v>3.8666341600000003</v>
          </cell>
          <cell r="DL115">
            <v>0</v>
          </cell>
          <cell r="DM115">
            <v>7.8841831549999997</v>
          </cell>
          <cell r="DN115">
            <v>6.364981695</v>
          </cell>
          <cell r="DO115">
            <v>7.8841831549999997</v>
          </cell>
          <cell r="DP115">
            <v>0.19268977269212104</v>
          </cell>
          <cell r="DQ115">
            <v>1.5192014599999997</v>
          </cell>
          <cell r="DR115">
            <v>0</v>
          </cell>
          <cell r="DS115">
            <v>9.8964920000000012E-2</v>
          </cell>
          <cell r="DT115">
            <v>5.6359599999999998E-3</v>
          </cell>
          <cell r="DU115">
            <v>9.8964920000000012E-2</v>
          </cell>
          <cell r="DV115">
            <v>0.94305093158262554</v>
          </cell>
          <cell r="DW115">
            <v>9.3328960000000016E-2</v>
          </cell>
          <cell r="DX115">
            <v>0</v>
          </cell>
          <cell r="DY115">
            <v>0</v>
          </cell>
          <cell r="DZ115">
            <v>0</v>
          </cell>
          <cell r="EA115">
            <v>0</v>
          </cell>
          <cell r="EB115">
            <v>0</v>
          </cell>
          <cell r="EC115">
            <v>0</v>
          </cell>
          <cell r="ED115">
            <v>0</v>
          </cell>
        </row>
        <row r="116">
          <cell r="B116">
            <v>2027</v>
          </cell>
          <cell r="C116">
            <v>1.3666301999999999</v>
          </cell>
          <cell r="D116">
            <v>1.2434478264</v>
          </cell>
          <cell r="E116">
            <v>1.3666301999999999</v>
          </cell>
          <cell r="F116">
            <v>9.0135849185829467E-2</v>
          </cell>
          <cell r="G116">
            <v>0.12318237359999995</v>
          </cell>
          <cell r="H116">
            <v>0</v>
          </cell>
          <cell r="I116">
            <v>1.3666301999999999</v>
          </cell>
          <cell r="J116">
            <v>1.3270400999999998</v>
          </cell>
          <cell r="K116">
            <v>1.3666301999999999</v>
          </cell>
          <cell r="L116">
            <v>2.8969138835070435E-2</v>
          </cell>
          <cell r="M116">
            <v>3.9590100000000072E-2</v>
          </cell>
          <cell r="N116">
            <v>0</v>
          </cell>
          <cell r="O116">
            <v>0.21147680000000002</v>
          </cell>
          <cell r="P116">
            <v>0.19290899359999999</v>
          </cell>
          <cell r="Q116">
            <v>0.21147680000000002</v>
          </cell>
          <cell r="R116">
            <v>8.780067789941981E-2</v>
          </cell>
          <cell r="S116">
            <v>1.8567806400000025E-2</v>
          </cell>
          <cell r="T116">
            <v>0</v>
          </cell>
          <cell r="U116">
            <v>0.21147680000000002</v>
          </cell>
          <cell r="V116">
            <v>0.21119050000000003</v>
          </cell>
          <cell r="W116">
            <v>0.21147680000000002</v>
          </cell>
          <cell r="X116">
            <v>1.3538128059436747E-3</v>
          </cell>
          <cell r="Y116">
            <v>2.8629999999998934E-4</v>
          </cell>
          <cell r="Z116">
            <v>0</v>
          </cell>
          <cell r="AA116">
            <v>0.1346504</v>
          </cell>
          <cell r="AB116">
            <v>0.1228079408</v>
          </cell>
          <cell r="AC116">
            <v>0.1346504</v>
          </cell>
          <cell r="AD116">
            <v>8.7949677089707884E-2</v>
          </cell>
          <cell r="AE116">
            <v>1.1842459200000002E-2</v>
          </cell>
          <cell r="AF116">
            <v>0</v>
          </cell>
          <cell r="AG116">
            <v>0.1346504</v>
          </cell>
          <cell r="AH116">
            <v>0.13258394000000004</v>
          </cell>
          <cell r="AI116">
            <v>0.1346504</v>
          </cell>
          <cell r="AJ116">
            <v>1.5346853778376926E-2</v>
          </cell>
          <cell r="AK116">
            <v>2.0664599999999644E-3</v>
          </cell>
          <cell r="AL116">
            <v>0</v>
          </cell>
          <cell r="AM116">
            <v>0.15317349999999999</v>
          </cell>
          <cell r="AN116">
            <v>0.14068124879999999</v>
          </cell>
          <cell r="AO116">
            <v>0.15317349999999999</v>
          </cell>
          <cell r="AP116">
            <v>8.1556216969645531E-2</v>
          </cell>
          <cell r="AQ116">
            <v>1.2492251199999999E-2</v>
          </cell>
          <cell r="AR116">
            <v>0</v>
          </cell>
          <cell r="AS116">
            <v>1.6591253379999999</v>
          </cell>
          <cell r="AT116">
            <v>1.3708993865999997</v>
          </cell>
          <cell r="AU116">
            <v>1.6591253379999999</v>
          </cell>
          <cell r="AV116">
            <v>0.173721625966754</v>
          </cell>
          <cell r="AW116">
            <v>0.28822595140000029</v>
          </cell>
          <cell r="AX116">
            <v>0</v>
          </cell>
          <cell r="AY116">
            <v>0.33600510149999996</v>
          </cell>
          <cell r="AZ116">
            <v>0.27945878510000005</v>
          </cell>
          <cell r="BA116">
            <v>0.33600510149999996</v>
          </cell>
          <cell r="BB116">
            <v>0.16829005317944529</v>
          </cell>
          <cell r="BC116">
            <v>5.6546316399999907E-2</v>
          </cell>
          <cell r="BD116">
            <v>0</v>
          </cell>
          <cell r="BE116">
            <v>0.21781197399999996</v>
          </cell>
          <cell r="BF116">
            <v>0.18018491779999998</v>
          </cell>
          <cell r="BG116">
            <v>0.21781197399999996</v>
          </cell>
          <cell r="BH116">
            <v>0.17275017304604193</v>
          </cell>
          <cell r="BI116">
            <v>3.7627056199999981E-2</v>
          </cell>
          <cell r="BJ116">
            <v>0</v>
          </cell>
          <cell r="BK116">
            <v>1.3402246</v>
          </cell>
          <cell r="BL116">
            <v>1.3345977216</v>
          </cell>
          <cell r="BM116">
            <v>1.3402246</v>
          </cell>
          <cell r="BN116">
            <v>4.198459273169571E-3</v>
          </cell>
          <cell r="BO116">
            <v>5.6268783999999794E-3</v>
          </cell>
          <cell r="BP116">
            <v>0</v>
          </cell>
          <cell r="BQ116">
            <v>1.3402246</v>
          </cell>
          <cell r="BR116">
            <v>1.2795210999999997</v>
          </cell>
          <cell r="BS116">
            <v>1.3402246</v>
          </cell>
          <cell r="BT116">
            <v>4.5293527666930039E-2</v>
          </cell>
          <cell r="BU116">
            <v>6.0703500000000243E-2</v>
          </cell>
          <cell r="BV116">
            <v>0</v>
          </cell>
          <cell r="BW116">
            <v>1.473433006</v>
          </cell>
          <cell r="BX116">
            <v>1.316591125</v>
          </cell>
          <cell r="BY116">
            <v>1.473433006</v>
          </cell>
          <cell r="BZ116">
            <v>0.10644656415413574</v>
          </cell>
          <cell r="CA116">
            <v>0.15684188100000007</v>
          </cell>
          <cell r="CB116">
            <v>0</v>
          </cell>
          <cell r="CC116">
            <v>1.473433006</v>
          </cell>
          <cell r="CD116">
            <v>1.275568659915</v>
          </cell>
          <cell r="CE116">
            <v>1.473433006</v>
          </cell>
          <cell r="CF116">
            <v>0.13428798274456466</v>
          </cell>
          <cell r="CG116">
            <v>0.19786434608500003</v>
          </cell>
          <cell r="CH116">
            <v>0</v>
          </cell>
          <cell r="CI116">
            <v>1.8805653360000001</v>
          </cell>
          <cell r="CJ116">
            <v>1.667156273</v>
          </cell>
          <cell r="CK116">
            <v>1.8805653360000001</v>
          </cell>
          <cell r="CL116">
            <v>0.11348133399817174</v>
          </cell>
          <cell r="CM116">
            <v>0.21340906300000007</v>
          </cell>
          <cell r="CN116">
            <v>0</v>
          </cell>
          <cell r="CO116">
            <v>1.8805653360000001</v>
          </cell>
          <cell r="CP116">
            <v>1.6113013200899999</v>
          </cell>
          <cell r="CQ116">
            <v>1.8805653360000001</v>
          </cell>
          <cell r="CR116">
            <v>0.14318248388153856</v>
          </cell>
          <cell r="CS116">
            <v>0.26926401591000015</v>
          </cell>
          <cell r="CT116">
            <v>0</v>
          </cell>
          <cell r="CU116">
            <v>1.1941838879999997</v>
          </cell>
          <cell r="CV116">
            <v>1.092244437</v>
          </cell>
          <cell r="CW116">
            <v>1.1941838879999997</v>
          </cell>
          <cell r="CX116">
            <v>8.5363277820408687E-2</v>
          </cell>
          <cell r="CY116">
            <v>0.10193945099999979</v>
          </cell>
          <cell r="CZ116">
            <v>0</v>
          </cell>
          <cell r="DA116">
            <v>1.1941838879999997</v>
          </cell>
          <cell r="DB116">
            <v>1.0654995008549999</v>
          </cell>
          <cell r="DC116">
            <v>1.1941838879999997</v>
          </cell>
          <cell r="DD116">
            <v>0.10775927261966198</v>
          </cell>
          <cell r="DE116">
            <v>0.12868438714499986</v>
          </cell>
          <cell r="DF116">
            <v>0</v>
          </cell>
          <cell r="DG116">
            <v>8.4428410649999996</v>
          </cell>
          <cell r="DH116">
            <v>4.1888557300000002</v>
          </cell>
          <cell r="DI116">
            <v>8.4428410649999996</v>
          </cell>
          <cell r="DJ116">
            <v>0.50385709055154404</v>
          </cell>
          <cell r="DK116">
            <v>4.2539853349999994</v>
          </cell>
          <cell r="DL116">
            <v>0</v>
          </cell>
          <cell r="DM116">
            <v>8.4428410649999996</v>
          </cell>
          <cell r="DN116">
            <v>6.7573996600000008</v>
          </cell>
          <cell r="DO116">
            <v>8.4428410649999996</v>
          </cell>
          <cell r="DP116">
            <v>0.19962964978543024</v>
          </cell>
          <cell r="DQ116">
            <v>1.6854414049999988</v>
          </cell>
          <cell r="DR116">
            <v>0</v>
          </cell>
          <cell r="DS116">
            <v>0.10292107999999998</v>
          </cell>
          <cell r="DT116">
            <v>5.8612399999999993E-3</v>
          </cell>
          <cell r="DU116">
            <v>0.10292107999999998</v>
          </cell>
          <cell r="DV116">
            <v>0.94305112227737986</v>
          </cell>
          <cell r="DW116">
            <v>9.7059839999999981E-2</v>
          </cell>
          <cell r="DX116">
            <v>0</v>
          </cell>
          <cell r="DY116">
            <v>0</v>
          </cell>
          <cell r="DZ116">
            <v>0</v>
          </cell>
          <cell r="EA116">
            <v>0</v>
          </cell>
          <cell r="EB116">
            <v>0</v>
          </cell>
          <cell r="EC116">
            <v>0</v>
          </cell>
          <cell r="ED116">
            <v>0</v>
          </cell>
        </row>
        <row r="117">
          <cell r="B117">
            <v>2028</v>
          </cell>
          <cell r="C117">
            <v>1.3961917999999998</v>
          </cell>
          <cell r="D117">
            <v>1.2480047896000002</v>
          </cell>
          <cell r="E117">
            <v>1.3961917999999998</v>
          </cell>
          <cell r="F117">
            <v>0.10613657120747996</v>
          </cell>
          <cell r="G117">
            <v>0.1481870103999996</v>
          </cell>
          <cell r="H117">
            <v>0</v>
          </cell>
          <cell r="I117">
            <v>1.3961917999999998</v>
          </cell>
          <cell r="J117">
            <v>1.3485506899999997</v>
          </cell>
          <cell r="K117">
            <v>1.3961917999999998</v>
          </cell>
          <cell r="L117">
            <v>3.4122181493975293E-2</v>
          </cell>
          <cell r="M117">
            <v>4.7641110000000042E-2</v>
          </cell>
          <cell r="N117">
            <v>0</v>
          </cell>
          <cell r="O117">
            <v>0.21515849999999997</v>
          </cell>
          <cell r="P117">
            <v>0.19281377759999999</v>
          </cell>
          <cell r="Q117">
            <v>0.21515849999999997</v>
          </cell>
          <cell r="R117">
            <v>0.10385238045440916</v>
          </cell>
          <cell r="S117">
            <v>2.2344722399999989E-2</v>
          </cell>
          <cell r="T117">
            <v>0</v>
          </cell>
          <cell r="U117">
            <v>0.21515849999999997</v>
          </cell>
          <cell r="V117">
            <v>0.21478005999999997</v>
          </cell>
          <cell r="W117">
            <v>0.21515849999999997</v>
          </cell>
          <cell r="X117">
            <v>1.7588893769012505E-3</v>
          </cell>
          <cell r="Y117">
            <v>3.7844000000000766E-4</v>
          </cell>
          <cell r="Z117">
            <v>0</v>
          </cell>
          <cell r="AA117">
            <v>0.13697290000000001</v>
          </cell>
          <cell r="AB117">
            <v>0.12271808800000002</v>
          </cell>
          <cell r="AC117">
            <v>0.13697290000000001</v>
          </cell>
          <cell r="AD117">
            <v>0.10407030879830967</v>
          </cell>
          <cell r="AE117">
            <v>1.4254811999999992E-2</v>
          </cell>
          <cell r="AF117">
            <v>0</v>
          </cell>
          <cell r="AG117">
            <v>0.13697290000000001</v>
          </cell>
          <cell r="AH117">
            <v>0.13448694000000003</v>
          </cell>
          <cell r="AI117">
            <v>0.13697290000000001</v>
          </cell>
          <cell r="AJ117">
            <v>1.8149283544409013E-2</v>
          </cell>
          <cell r="AK117">
            <v>2.4859599999999815E-3</v>
          </cell>
          <cell r="AL117">
            <v>0</v>
          </cell>
          <cell r="AM117">
            <v>0.1332131</v>
          </cell>
          <cell r="AN117">
            <v>0.11821720479999999</v>
          </cell>
          <cell r="AO117">
            <v>0.1332131</v>
          </cell>
          <cell r="AP117">
            <v>0.11257072465095408</v>
          </cell>
          <cell r="AQ117">
            <v>1.4995895200000012E-2</v>
          </cell>
          <cell r="AR117">
            <v>0</v>
          </cell>
          <cell r="AS117">
            <v>1.7568559259999998</v>
          </cell>
          <cell r="AT117">
            <v>1.4100102472</v>
          </cell>
          <cell r="AU117">
            <v>1.7568559259999998</v>
          </cell>
          <cell r="AV117">
            <v>0.19742408792148153</v>
          </cell>
          <cell r="AW117">
            <v>0.34684567879999983</v>
          </cell>
          <cell r="AX117">
            <v>0</v>
          </cell>
          <cell r="AY117">
            <v>0.35656766899999998</v>
          </cell>
          <cell r="AZ117">
            <v>0.28851232300000001</v>
          </cell>
          <cell r="BA117">
            <v>0.35656766899999998</v>
          </cell>
          <cell r="BB117">
            <v>0.19086235774225499</v>
          </cell>
          <cell r="BC117">
            <v>6.8055345999999961E-2</v>
          </cell>
          <cell r="BD117">
            <v>0</v>
          </cell>
          <cell r="BE117">
            <v>0.23014289799999998</v>
          </cell>
          <cell r="BF117">
            <v>0.1848894626</v>
          </cell>
          <cell r="BG117">
            <v>0.23014289799999998</v>
          </cell>
          <cell r="BH117">
            <v>0.19663190041171719</v>
          </cell>
          <cell r="BI117">
            <v>4.5253435399999986E-2</v>
          </cell>
          <cell r="BJ117">
            <v>0</v>
          </cell>
          <cell r="BK117">
            <v>1.3469169999999997</v>
          </cell>
          <cell r="BL117">
            <v>1.339891124</v>
          </cell>
          <cell r="BM117">
            <v>1.3469169999999997</v>
          </cell>
          <cell r="BN117">
            <v>5.2162649962838913E-3</v>
          </cell>
          <cell r="BO117">
            <v>7.0258759999997089E-3</v>
          </cell>
          <cell r="BP117">
            <v>0</v>
          </cell>
          <cell r="BQ117">
            <v>1.3469169999999997</v>
          </cell>
          <cell r="BR117">
            <v>1.2708695999999997</v>
          </cell>
          <cell r="BS117">
            <v>1.3469169999999997</v>
          </cell>
          <cell r="BT117">
            <v>5.6460346108928763E-2</v>
          </cell>
          <cell r="BU117">
            <v>7.6047399999999987E-2</v>
          </cell>
          <cell r="BV117">
            <v>0</v>
          </cell>
          <cell r="BW117">
            <v>1.5044601120000001</v>
          </cell>
          <cell r="BX117">
            <v>1.3256834160000002</v>
          </cell>
          <cell r="BY117">
            <v>1.5044601120000001</v>
          </cell>
          <cell r="BZ117">
            <v>0.11883113056572675</v>
          </cell>
          <cell r="CA117">
            <v>0.1787766959999999</v>
          </cell>
          <cell r="CB117">
            <v>0</v>
          </cell>
          <cell r="CC117">
            <v>1.5044601120000001</v>
          </cell>
          <cell r="CD117">
            <v>1.277204840305</v>
          </cell>
          <cell r="CE117">
            <v>1.5044601120000001</v>
          </cell>
          <cell r="CF117">
            <v>0.15105436819650292</v>
          </cell>
          <cell r="CG117">
            <v>0.22725527169500004</v>
          </cell>
          <cell r="CH117">
            <v>0</v>
          </cell>
          <cell r="CI117">
            <v>1.9994371100000004</v>
          </cell>
          <cell r="CJ117">
            <v>1.7561246299999997</v>
          </cell>
          <cell r="CK117">
            <v>1.9994371100000004</v>
          </cell>
          <cell r="CL117">
            <v>0.12169048917972747</v>
          </cell>
          <cell r="CM117">
            <v>0.24331248000000061</v>
          </cell>
          <cell r="CN117">
            <v>0</v>
          </cell>
          <cell r="CO117">
            <v>1.9994371100000004</v>
          </cell>
          <cell r="CP117">
            <v>1.690213231005</v>
          </cell>
          <cell r="CQ117">
            <v>1.9994371100000004</v>
          </cell>
          <cell r="CR117">
            <v>0.15465546650527073</v>
          </cell>
          <cell r="CS117">
            <v>0.30922387899500037</v>
          </cell>
          <cell r="CT117">
            <v>0</v>
          </cell>
          <cell r="CU117">
            <v>1.2143025139999999</v>
          </cell>
          <cell r="CV117">
            <v>1.0980301729999999</v>
          </cell>
          <cell r="CW117">
            <v>1.2143025139999999</v>
          </cell>
          <cell r="CX117">
            <v>9.5752367848593575E-2</v>
          </cell>
          <cell r="CY117">
            <v>0.11627234099999995</v>
          </cell>
          <cell r="CZ117">
            <v>0</v>
          </cell>
          <cell r="DA117">
            <v>1.2143025139999999</v>
          </cell>
          <cell r="DB117">
            <v>1.0665183631049997</v>
          </cell>
          <cell r="DC117">
            <v>1.2143025139999999</v>
          </cell>
          <cell r="DD117">
            <v>0.12170291108777215</v>
          </cell>
          <cell r="DE117">
            <v>0.14778415089500019</v>
          </cell>
          <cell r="DF117">
            <v>0</v>
          </cell>
          <cell r="DG117">
            <v>9.0350330800000016</v>
          </cell>
          <cell r="DH117">
            <v>4.3704255400000003</v>
          </cell>
          <cell r="DI117">
            <v>9.0350330800000016</v>
          </cell>
          <cell r="DJ117">
            <v>0.51628007321031311</v>
          </cell>
          <cell r="DK117">
            <v>4.6646075400000013</v>
          </cell>
          <cell r="DL117">
            <v>0</v>
          </cell>
          <cell r="DM117">
            <v>9.0350330800000016</v>
          </cell>
          <cell r="DN117">
            <v>7.1733611349999986</v>
          </cell>
          <cell r="DO117">
            <v>9.0350330800000016</v>
          </cell>
          <cell r="DP117">
            <v>0.20605037397383857</v>
          </cell>
          <cell r="DQ117">
            <v>1.861671945000003</v>
          </cell>
          <cell r="DR117">
            <v>0</v>
          </cell>
          <cell r="DS117">
            <v>0.10702892</v>
          </cell>
          <cell r="DT117">
            <v>6.0957999999999993E-3</v>
          </cell>
          <cell r="DU117">
            <v>0.10702892</v>
          </cell>
          <cell r="DV117">
            <v>0.94304530027958799</v>
          </cell>
          <cell r="DW117">
            <v>0.10093312</v>
          </cell>
          <cell r="DX117">
            <v>0</v>
          </cell>
          <cell r="DY117">
            <v>0</v>
          </cell>
          <cell r="DZ117">
            <v>0</v>
          </cell>
          <cell r="EA117">
            <v>0</v>
          </cell>
          <cell r="EB117">
            <v>0</v>
          </cell>
          <cell r="EC117">
            <v>0</v>
          </cell>
          <cell r="ED117">
            <v>0</v>
          </cell>
        </row>
        <row r="118">
          <cell r="B118">
            <v>2029</v>
          </cell>
          <cell r="C118">
            <v>1.4247833000000001</v>
          </cell>
          <cell r="D118">
            <v>1.2514350391999998</v>
          </cell>
          <cell r="E118">
            <v>1.4247833000000001</v>
          </cell>
          <cell r="F118">
            <v>0.12166640414721334</v>
          </cell>
          <cell r="G118">
            <v>0.17334826080000032</v>
          </cell>
          <cell r="H118">
            <v>0</v>
          </cell>
          <cell r="I118">
            <v>1.4247833000000001</v>
          </cell>
          <cell r="J118">
            <v>1.3690501900000001</v>
          </cell>
          <cell r="K118">
            <v>1.4247833000000001</v>
          </cell>
          <cell r="L118">
            <v>3.9116902900251584E-2</v>
          </cell>
          <cell r="M118">
            <v>5.573311000000003E-2</v>
          </cell>
          <cell r="N118">
            <v>0</v>
          </cell>
          <cell r="O118">
            <v>0.21872579999999997</v>
          </cell>
          <cell r="P118">
            <v>0.19258791679999998</v>
          </cell>
          <cell r="Q118">
            <v>0.21872579999999997</v>
          </cell>
          <cell r="R118">
            <v>0.11950068624734711</v>
          </cell>
          <cell r="S118">
            <v>2.6137883199999989E-2</v>
          </cell>
          <cell r="T118">
            <v>0</v>
          </cell>
          <cell r="U118">
            <v>0.21872579999999997</v>
          </cell>
          <cell r="V118">
            <v>0.21824498999999997</v>
          </cell>
          <cell r="W118">
            <v>0.21872579999999997</v>
          </cell>
          <cell r="X118">
            <v>2.1982317586676939E-3</v>
          </cell>
          <cell r="Y118">
            <v>4.8080999999999818E-4</v>
          </cell>
          <cell r="Z118">
            <v>0</v>
          </cell>
          <cell r="AA118">
            <v>0.13921989999999995</v>
          </cell>
          <cell r="AB118">
            <v>0.12255273519999998</v>
          </cell>
          <cell r="AC118">
            <v>0.13921989999999995</v>
          </cell>
          <cell r="AD118">
            <v>0.11971826441478534</v>
          </cell>
          <cell r="AE118">
            <v>1.6667164799999967E-2</v>
          </cell>
          <cell r="AF118">
            <v>0</v>
          </cell>
          <cell r="AG118">
            <v>0.13921989999999995</v>
          </cell>
          <cell r="AH118">
            <v>0.13631457999999999</v>
          </cell>
          <cell r="AI118">
            <v>0.13921989999999995</v>
          </cell>
          <cell r="AJ118">
            <v>2.0868568358402513E-2</v>
          </cell>
          <cell r="AK118">
            <v>2.9053199999999613E-3</v>
          </cell>
          <cell r="AL118">
            <v>0</v>
          </cell>
          <cell r="AM118">
            <v>0.12042030000000001</v>
          </cell>
          <cell r="AN118">
            <v>0.10289216079999999</v>
          </cell>
          <cell r="AO118">
            <v>0.12042030000000001</v>
          </cell>
          <cell r="AP118">
            <v>0.14555800973756097</v>
          </cell>
          <cell r="AQ118">
            <v>1.7528139200000015E-2</v>
          </cell>
          <cell r="AR118">
            <v>0</v>
          </cell>
          <cell r="AS118">
            <v>2.1310498909999995</v>
          </cell>
          <cell r="AT118">
            <v>1.7253885529999997</v>
          </cell>
          <cell r="AU118">
            <v>2.1310498909999995</v>
          </cell>
          <cell r="AV118">
            <v>0.19035750392950321</v>
          </cell>
          <cell r="AW118">
            <v>0.40566133799999982</v>
          </cell>
          <cell r="AX118">
            <v>0</v>
          </cell>
          <cell r="AY118">
            <v>0.49161883200000001</v>
          </cell>
          <cell r="AZ118">
            <v>0.41209152199999993</v>
          </cell>
          <cell r="BA118">
            <v>0.49161883200000001</v>
          </cell>
          <cell r="BB118">
            <v>0.16176619938757772</v>
          </cell>
          <cell r="BC118">
            <v>7.9527310000000073E-2</v>
          </cell>
          <cell r="BD118">
            <v>0</v>
          </cell>
          <cell r="BE118">
            <v>0.26612535899999995</v>
          </cell>
          <cell r="BF118">
            <v>0.21325789959999997</v>
          </cell>
          <cell r="BG118">
            <v>0.26612535899999995</v>
          </cell>
          <cell r="BH118">
            <v>0.19865622576764658</v>
          </cell>
          <cell r="BI118">
            <v>5.2867459399999983E-2</v>
          </cell>
          <cell r="BJ118">
            <v>0</v>
          </cell>
          <cell r="BK118">
            <v>1.3536665999999997</v>
          </cell>
          <cell r="BL118">
            <v>1.3452030591999997</v>
          </cell>
          <cell r="BM118">
            <v>1.3536665999999997</v>
          </cell>
          <cell r="BN118">
            <v>6.252308212376669E-3</v>
          </cell>
          <cell r="BO118">
            <v>8.4635408000000023E-3</v>
          </cell>
          <cell r="BP118">
            <v>0</v>
          </cell>
          <cell r="BQ118">
            <v>1.3536665999999997</v>
          </cell>
          <cell r="BR118">
            <v>1.2621608999999998</v>
          </cell>
          <cell r="BS118">
            <v>1.3536665999999997</v>
          </cell>
          <cell r="BT118">
            <v>6.7598402738163102E-2</v>
          </cell>
          <cell r="BU118">
            <v>9.1505699999999912E-2</v>
          </cell>
          <cell r="BV118">
            <v>0</v>
          </cell>
          <cell r="BW118">
            <v>1.5331639639999999</v>
          </cell>
          <cell r="BX118">
            <v>1.3318194059999999</v>
          </cell>
          <cell r="BY118">
            <v>1.5331639639999999</v>
          </cell>
          <cell r="BZ118">
            <v>0.13132617432169177</v>
          </cell>
          <cell r="CA118">
            <v>0.20134455799999995</v>
          </cell>
          <cell r="CB118">
            <v>0</v>
          </cell>
          <cell r="CC118">
            <v>1.5331639639999999</v>
          </cell>
          <cell r="CD118">
            <v>1.27589825571</v>
          </cell>
          <cell r="CE118">
            <v>1.5331639639999999</v>
          </cell>
          <cell r="CF118">
            <v>0.16780051862085107</v>
          </cell>
          <cell r="CG118">
            <v>0.25726570828999984</v>
          </cell>
          <cell r="CH118">
            <v>0</v>
          </cell>
          <cell r="CI118">
            <v>2.1208288519999998</v>
          </cell>
          <cell r="CJ118">
            <v>1.8467315129999999</v>
          </cell>
          <cell r="CK118">
            <v>2.1208288519999998</v>
          </cell>
          <cell r="CL118">
            <v>0.12924066868550876</v>
          </cell>
          <cell r="CM118">
            <v>0.27409733899999988</v>
          </cell>
          <cell r="CN118">
            <v>0</v>
          </cell>
          <cell r="CO118">
            <v>2.1208288519999998</v>
          </cell>
          <cell r="CP118">
            <v>1.7705219953549998</v>
          </cell>
          <cell r="CQ118">
            <v>2.1208288519999998</v>
          </cell>
          <cell r="CR118">
            <v>0.16517450538955611</v>
          </cell>
          <cell r="CS118">
            <v>0.35030685664500005</v>
          </cell>
          <cell r="CT118">
            <v>0</v>
          </cell>
          <cell r="CU118">
            <v>1.2341852099999999</v>
          </cell>
          <cell r="CV118">
            <v>1.10325754</v>
          </cell>
          <cell r="CW118">
            <v>1.2341852099999999</v>
          </cell>
          <cell r="CX118">
            <v>0.1060842966996825</v>
          </cell>
          <cell r="CY118">
            <v>0.13092766999999994</v>
          </cell>
          <cell r="CZ118">
            <v>0</v>
          </cell>
          <cell r="DA118">
            <v>1.2341852099999999</v>
          </cell>
          <cell r="DB118">
            <v>1.0668166020200001</v>
          </cell>
          <cell r="DC118">
            <v>1.2341852099999999</v>
          </cell>
          <cell r="DD118">
            <v>0.13561060902682498</v>
          </cell>
          <cell r="DE118">
            <v>0.16736860797999986</v>
          </cell>
          <cell r="DF118">
            <v>0</v>
          </cell>
          <cell r="DG118">
            <v>9.6627478599999996</v>
          </cell>
          <cell r="DH118">
            <v>4.5628950299999991</v>
          </cell>
          <cell r="DI118">
            <v>9.6627478599999996</v>
          </cell>
          <cell r="DJ118">
            <v>0.52778494315384117</v>
          </cell>
          <cell r="DK118">
            <v>5.0998528300000006</v>
          </cell>
          <cell r="DL118">
            <v>0</v>
          </cell>
          <cell r="DM118">
            <v>9.6627478599999996</v>
          </cell>
          <cell r="DN118">
            <v>7.6142930299999998</v>
          </cell>
          <cell r="DO118">
            <v>9.6627478599999996</v>
          </cell>
          <cell r="DP118">
            <v>0.21199506182706085</v>
          </cell>
          <cell r="DQ118">
            <v>2.0484548299999998</v>
          </cell>
          <cell r="DR118">
            <v>0</v>
          </cell>
          <cell r="DS118">
            <v>0.11131703999999999</v>
          </cell>
          <cell r="DT118">
            <v>6.3397599999999998E-3</v>
          </cell>
          <cell r="DU118">
            <v>0.11131703999999999</v>
          </cell>
          <cell r="DV118">
            <v>0.94304771309046664</v>
          </cell>
          <cell r="DW118">
            <v>0.10497727999999999</v>
          </cell>
          <cell r="DX118">
            <v>0</v>
          </cell>
          <cell r="DY118">
            <v>0</v>
          </cell>
          <cell r="DZ118">
            <v>0</v>
          </cell>
          <cell r="EA118">
            <v>0</v>
          </cell>
          <cell r="EB118">
            <v>0</v>
          </cell>
          <cell r="EC118">
            <v>0</v>
          </cell>
          <cell r="ED118">
            <v>0</v>
          </cell>
        </row>
        <row r="119">
          <cell r="B119">
            <v>2030</v>
          </cell>
          <cell r="C119">
            <v>1.4523435000000002</v>
          </cell>
          <cell r="D119">
            <v>1.2537040304</v>
          </cell>
          <cell r="E119">
            <v>1.4523435000000002</v>
          </cell>
          <cell r="F119">
            <v>0.13677168631250128</v>
          </cell>
          <cell r="G119">
            <v>0.19863946960000023</v>
          </cell>
          <cell r="H119">
            <v>0</v>
          </cell>
          <cell r="I119">
            <v>1.4523435000000002</v>
          </cell>
          <cell r="J119">
            <v>1.38848784</v>
          </cell>
          <cell r="K119">
            <v>1.4523435000000002</v>
          </cell>
          <cell r="L119">
            <v>4.3967325911535522E-2</v>
          </cell>
          <cell r="M119">
            <v>6.3855660000000203E-2</v>
          </cell>
          <cell r="N119">
            <v>0</v>
          </cell>
          <cell r="O119">
            <v>0.22217869999999998</v>
          </cell>
          <cell r="P119">
            <v>0.1922232888</v>
          </cell>
          <cell r="Q119">
            <v>0.22217869999999998</v>
          </cell>
          <cell r="R119">
            <v>0.13482575602431726</v>
          </cell>
          <cell r="S119">
            <v>2.9955411199999976E-2</v>
          </cell>
          <cell r="T119">
            <v>0</v>
          </cell>
          <cell r="U119">
            <v>0.22217869999999998</v>
          </cell>
          <cell r="V119">
            <v>0.22158535999999998</v>
          </cell>
          <cell r="W119">
            <v>0.22217869999999998</v>
          </cell>
          <cell r="X119">
            <v>2.670553027810487E-3</v>
          </cell>
          <cell r="Y119">
            <v>5.9333999999999776E-4</v>
          </cell>
          <cell r="Z119">
            <v>0</v>
          </cell>
          <cell r="AA119">
            <v>0.14139539999999998</v>
          </cell>
          <cell r="AB119">
            <v>0.12229963759999998</v>
          </cell>
          <cell r="AC119">
            <v>0.14139539999999998</v>
          </cell>
          <cell r="AD119">
            <v>0.13505221810610527</v>
          </cell>
          <cell r="AE119">
            <v>1.9095762399999994E-2</v>
          </cell>
          <cell r="AF119">
            <v>0</v>
          </cell>
          <cell r="AG119">
            <v>0.14139539999999998</v>
          </cell>
          <cell r="AH119">
            <v>0.13807064999999999</v>
          </cell>
          <cell r="AI119">
            <v>0.14139539999999998</v>
          </cell>
          <cell r="AJ119">
            <v>2.3513848399594243E-2</v>
          </cell>
          <cell r="AK119">
            <v>3.3247499999999874E-3</v>
          </cell>
          <cell r="AL119">
            <v>0</v>
          </cell>
          <cell r="AM119">
            <v>0.1206491</v>
          </cell>
          <cell r="AN119">
            <v>0.1006091944</v>
          </cell>
          <cell r="AO119">
            <v>0.1206491</v>
          </cell>
          <cell r="AP119">
            <v>0.16610074671091613</v>
          </cell>
          <cell r="AQ119">
            <v>2.0039905599999991E-2</v>
          </cell>
          <cell r="AR119">
            <v>0</v>
          </cell>
          <cell r="AS119">
            <v>2.4872022580000004</v>
          </cell>
          <cell r="AT119">
            <v>2.0223160854</v>
          </cell>
          <cell r="AU119">
            <v>2.4872022580000004</v>
          </cell>
          <cell r="AV119">
            <v>0.18691128600607773</v>
          </cell>
          <cell r="AW119">
            <v>0.46488617260000042</v>
          </cell>
          <cell r="AX119">
            <v>0</v>
          </cell>
          <cell r="AY119">
            <v>0.62600030699999998</v>
          </cell>
          <cell r="AZ119">
            <v>0.53480033539999983</v>
          </cell>
          <cell r="BA119">
            <v>0.62600030699999998</v>
          </cell>
          <cell r="BB119">
            <v>0.14568678414402145</v>
          </cell>
          <cell r="BC119">
            <v>9.1199971600000151E-2</v>
          </cell>
          <cell r="BD119">
            <v>0</v>
          </cell>
          <cell r="BE119">
            <v>0.29877451599999999</v>
          </cell>
          <cell r="BF119">
            <v>0.23833478259999996</v>
          </cell>
          <cell r="BG119">
            <v>0.29877451599999999</v>
          </cell>
          <cell r="BH119">
            <v>0.20229213056444223</v>
          </cell>
          <cell r="BI119">
            <v>6.0439733400000029E-2</v>
          </cell>
          <cell r="BJ119">
            <v>0</v>
          </cell>
          <cell r="BK119">
            <v>1.3604162</v>
          </cell>
          <cell r="BL119">
            <v>1.3505231167999998</v>
          </cell>
          <cell r="BM119">
            <v>1.3604162</v>
          </cell>
          <cell r="BN119">
            <v>7.2721004057435899E-3</v>
          </cell>
          <cell r="BO119">
            <v>9.8930832000001523E-3</v>
          </cell>
          <cell r="BP119">
            <v>0</v>
          </cell>
          <cell r="BQ119">
            <v>1.3604162</v>
          </cell>
          <cell r="BR119">
            <v>1.2534092999999997</v>
          </cell>
          <cell r="BS119">
            <v>1.3604162</v>
          </cell>
          <cell r="BT119">
            <v>7.8657472617571181E-2</v>
          </cell>
          <cell r="BU119">
            <v>0.10700690000000024</v>
          </cell>
          <cell r="BV119">
            <v>0</v>
          </cell>
          <cell r="BW119">
            <v>1.5736409499999999</v>
          </cell>
          <cell r="BX119">
            <v>1.3491570620000002</v>
          </cell>
          <cell r="BY119">
            <v>1.5736409499999999</v>
          </cell>
          <cell r="BZ119">
            <v>0.14265254599532362</v>
          </cell>
          <cell r="CA119">
            <v>0.22448388799999974</v>
          </cell>
          <cell r="CB119">
            <v>0</v>
          </cell>
          <cell r="CC119">
            <v>1.5736409499999999</v>
          </cell>
          <cell r="CD119">
            <v>1.285414490095</v>
          </cell>
          <cell r="CE119">
            <v>1.5736409499999999</v>
          </cell>
          <cell r="CF119">
            <v>0.18315897276630985</v>
          </cell>
          <cell r="CG119">
            <v>0.28822645990499995</v>
          </cell>
          <cell r="CH119">
            <v>0</v>
          </cell>
          <cell r="CI119">
            <v>2.244385716</v>
          </cell>
          <cell r="CJ119">
            <v>1.938879735</v>
          </cell>
          <cell r="CK119">
            <v>2.244385716</v>
          </cell>
          <cell r="CL119">
            <v>0.13612008792520761</v>
          </cell>
          <cell r="CM119">
            <v>0.30550598100000004</v>
          </cell>
          <cell r="CN119">
            <v>0</v>
          </cell>
          <cell r="CO119">
            <v>2.244385716</v>
          </cell>
          <cell r="CP119">
            <v>1.8520954251050001</v>
          </cell>
          <cell r="CQ119">
            <v>2.244385716</v>
          </cell>
          <cell r="CR119">
            <v>0.1747873763847283</v>
          </cell>
          <cell r="CS119">
            <v>0.39229029089499989</v>
          </cell>
          <cell r="CT119">
            <v>0</v>
          </cell>
          <cell r="CU119">
            <v>1.2537921259999998</v>
          </cell>
          <cell r="CV119">
            <v>1.1078076219999999</v>
          </cell>
          <cell r="CW119">
            <v>1.2537921259999998</v>
          </cell>
          <cell r="CX119">
            <v>0.11643437613995661</v>
          </cell>
          <cell r="CY119">
            <v>0.14598450399999985</v>
          </cell>
          <cell r="CZ119">
            <v>0</v>
          </cell>
          <cell r="DA119">
            <v>1.2537921259999998</v>
          </cell>
          <cell r="DB119">
            <v>1.0663562696</v>
          </cell>
          <cell r="DC119">
            <v>1.2537921259999998</v>
          </cell>
          <cell r="DD119">
            <v>0.1494951615288736</v>
          </cell>
          <cell r="DE119">
            <v>0.18743585639999982</v>
          </cell>
          <cell r="DF119">
            <v>0</v>
          </cell>
          <cell r="DG119">
            <v>10.328128614999999</v>
          </cell>
          <cell r="DH119">
            <v>4.7669224149999998</v>
          </cell>
          <cell r="DI119">
            <v>10.328128614999999</v>
          </cell>
          <cell r="DJ119">
            <v>0.53845245419612731</v>
          </cell>
          <cell r="DK119">
            <v>5.5612061999999991</v>
          </cell>
          <cell r="DL119">
            <v>0</v>
          </cell>
          <cell r="DM119">
            <v>10.328128614999999</v>
          </cell>
          <cell r="DN119">
            <v>8.0816893699999994</v>
          </cell>
          <cell r="DO119">
            <v>10.328128614999999</v>
          </cell>
          <cell r="DP119">
            <v>0.21750690069228962</v>
          </cell>
          <cell r="DQ119">
            <v>2.2464392449999995</v>
          </cell>
          <cell r="DR119">
            <v>0</v>
          </cell>
          <cell r="DS119">
            <v>0.11577113999999999</v>
          </cell>
          <cell r="DT119">
            <v>6.5930599999999995E-3</v>
          </cell>
          <cell r="DU119">
            <v>0.11577113999999999</v>
          </cell>
          <cell r="DV119">
            <v>0.94305091925327855</v>
          </cell>
          <cell r="DW119">
            <v>0.10917808</v>
          </cell>
          <cell r="DX119">
            <v>0</v>
          </cell>
          <cell r="DY119">
            <v>0</v>
          </cell>
          <cell r="DZ119">
            <v>0</v>
          </cell>
          <cell r="EA119">
            <v>0</v>
          </cell>
          <cell r="EB119">
            <v>0</v>
          </cell>
          <cell r="EC119">
            <v>0</v>
          </cell>
          <cell r="ED119">
            <v>0</v>
          </cell>
        </row>
        <row r="120">
          <cell r="B120">
            <v>2031</v>
          </cell>
          <cell r="C120">
            <v>1.4790852000000001</v>
          </cell>
          <cell r="D120">
            <v>1.2549576392000001</v>
          </cell>
          <cell r="E120">
            <v>1.4790852000000001</v>
          </cell>
          <cell r="F120">
            <v>0.15153120374674828</v>
          </cell>
          <cell r="G120">
            <v>0.22412756079999996</v>
          </cell>
          <cell r="H120">
            <v>0</v>
          </cell>
          <cell r="I120">
            <v>1.4790852000000001</v>
          </cell>
          <cell r="J120">
            <v>1.4070456099999999</v>
          </cell>
          <cell r="K120">
            <v>1.4790852000000001</v>
          </cell>
          <cell r="L120">
            <v>4.8705503915528428E-2</v>
          </cell>
          <cell r="M120">
            <v>7.2039590000000153E-2</v>
          </cell>
          <cell r="N120">
            <v>0</v>
          </cell>
          <cell r="O120">
            <v>0.22554179999999999</v>
          </cell>
          <cell r="P120">
            <v>0.19174449360000001</v>
          </cell>
          <cell r="Q120">
            <v>0.22554179999999999</v>
          </cell>
          <cell r="R120">
            <v>0.14984941327948956</v>
          </cell>
          <cell r="S120">
            <v>3.3797306399999977E-2</v>
          </cell>
          <cell r="T120">
            <v>0</v>
          </cell>
          <cell r="U120">
            <v>0.22554179999999999</v>
          </cell>
          <cell r="V120">
            <v>0.22483599999999995</v>
          </cell>
          <cell r="W120">
            <v>0.22554179999999999</v>
          </cell>
          <cell r="X120">
            <v>3.1293534058876634E-3</v>
          </cell>
          <cell r="Y120">
            <v>7.0580000000003418E-4</v>
          </cell>
          <cell r="Z120">
            <v>0</v>
          </cell>
          <cell r="AA120">
            <v>0.14351369999999997</v>
          </cell>
          <cell r="AB120">
            <v>0.12196497280000002</v>
          </cell>
          <cell r="AC120">
            <v>0.14351369999999997</v>
          </cell>
          <cell r="AD120">
            <v>0.15015101136685874</v>
          </cell>
          <cell r="AE120">
            <v>2.1548727199999951E-2</v>
          </cell>
          <cell r="AF120">
            <v>0</v>
          </cell>
          <cell r="AG120">
            <v>0.14351369999999997</v>
          </cell>
          <cell r="AH120">
            <v>0.13976959</v>
          </cell>
          <cell r="AI120">
            <v>0.14351369999999997</v>
          </cell>
          <cell r="AJ120">
            <v>2.6088868170773719E-2</v>
          </cell>
          <cell r="AK120">
            <v>3.7441099999999672E-3</v>
          </cell>
          <cell r="AL120">
            <v>0</v>
          </cell>
          <cell r="AM120">
            <v>0.12093509999999999</v>
          </cell>
          <cell r="AN120">
            <v>9.8344760799999972E-2</v>
          </cell>
          <cell r="AO120">
            <v>0.12093509999999999</v>
          </cell>
          <cell r="AP120">
            <v>0.18679720941232131</v>
          </cell>
          <cell r="AQ120">
            <v>2.2590339200000017E-2</v>
          </cell>
          <cell r="AR120">
            <v>0</v>
          </cell>
          <cell r="AS120">
            <v>2.534722114</v>
          </cell>
          <cell r="AT120">
            <v>2.0101803981999997</v>
          </cell>
          <cell r="AU120">
            <v>2.534722114</v>
          </cell>
          <cell r="AV120">
            <v>0.20694249397312842</v>
          </cell>
          <cell r="AW120">
            <v>0.52454171580000031</v>
          </cell>
          <cell r="AX120">
            <v>0</v>
          </cell>
          <cell r="AY120">
            <v>0.63955843749999997</v>
          </cell>
          <cell r="AZ120">
            <v>0.53669347509999998</v>
          </cell>
          <cell r="BA120">
            <v>0.63955843749999997</v>
          </cell>
          <cell r="BB120">
            <v>0.16083747218173475</v>
          </cell>
          <cell r="BC120">
            <v>0.10286496239999998</v>
          </cell>
          <cell r="BD120">
            <v>0</v>
          </cell>
          <cell r="BE120">
            <v>0.30344177999999999</v>
          </cell>
          <cell r="BF120">
            <v>0.2352706342</v>
          </cell>
          <cell r="BG120">
            <v>0.30344177999999999</v>
          </cell>
          <cell r="BH120">
            <v>0.22465972154526645</v>
          </cell>
          <cell r="BI120">
            <v>6.8171145799999999E-2</v>
          </cell>
          <cell r="BJ120">
            <v>0</v>
          </cell>
          <cell r="BK120">
            <v>1.3672801999999999</v>
          </cell>
          <cell r="BL120">
            <v>1.3559413296</v>
          </cell>
          <cell r="BM120">
            <v>1.3672801999999999</v>
          </cell>
          <cell r="BN120">
            <v>8.2930114836738834E-3</v>
          </cell>
          <cell r="BO120">
            <v>1.1338870399999923E-2</v>
          </cell>
          <cell r="BP120">
            <v>0</v>
          </cell>
          <cell r="BQ120">
            <v>1.3672801999999999</v>
          </cell>
          <cell r="BR120">
            <v>1.2446147999999999</v>
          </cell>
          <cell r="BS120">
            <v>1.3672801999999999</v>
          </cell>
          <cell r="BT120">
            <v>8.9714895308218495E-2</v>
          </cell>
          <cell r="BU120">
            <v>0.12266540000000004</v>
          </cell>
          <cell r="BV120">
            <v>0</v>
          </cell>
          <cell r="BW120">
            <v>1.6114018880000001</v>
          </cell>
          <cell r="BX120">
            <v>1.363686505</v>
          </cell>
          <cell r="BY120">
            <v>1.6114018880000001</v>
          </cell>
          <cell r="BZ120">
            <v>0.15372663073359888</v>
          </cell>
          <cell r="CA120">
            <v>0.24771538300000007</v>
          </cell>
          <cell r="CB120">
            <v>0</v>
          </cell>
          <cell r="CC120">
            <v>1.6114018880000001</v>
          </cell>
          <cell r="CD120">
            <v>1.2920665528999999</v>
          </cell>
          <cell r="CE120">
            <v>1.6114018880000001</v>
          </cell>
          <cell r="CF120">
            <v>0.19817237244046229</v>
          </cell>
          <cell r="CG120">
            <v>0.31933533510000012</v>
          </cell>
          <cell r="CH120">
            <v>0</v>
          </cell>
          <cell r="CI120">
            <v>2.3681791440000004</v>
          </cell>
          <cell r="CJ120">
            <v>2.0310372210000001</v>
          </cell>
          <cell r="CK120">
            <v>2.3681791440000004</v>
          </cell>
          <cell r="CL120">
            <v>0.14236335281229903</v>
          </cell>
          <cell r="CM120">
            <v>0.33714192300000034</v>
          </cell>
          <cell r="CN120">
            <v>0</v>
          </cell>
          <cell r="CO120">
            <v>2.3681791440000004</v>
          </cell>
          <cell r="CP120">
            <v>1.93353463731</v>
          </cell>
          <cell r="CQ120">
            <v>2.3681791440000004</v>
          </cell>
          <cell r="CR120">
            <v>0.18353531564164488</v>
          </cell>
          <cell r="CS120">
            <v>0.43464450669000043</v>
          </cell>
          <cell r="CT120">
            <v>0</v>
          </cell>
          <cell r="CU120">
            <v>1.271942978</v>
          </cell>
          <cell r="CV120">
            <v>1.1109060279999998</v>
          </cell>
          <cell r="CW120">
            <v>1.271942978</v>
          </cell>
          <cell r="CX120">
            <v>0.12660705140509859</v>
          </cell>
          <cell r="CY120">
            <v>0.16103695000000018</v>
          </cell>
          <cell r="CZ120">
            <v>0</v>
          </cell>
          <cell r="DA120">
            <v>1.271942978</v>
          </cell>
          <cell r="DB120">
            <v>1.0643000174250001</v>
          </cell>
          <cell r="DC120">
            <v>1.271942978</v>
          </cell>
          <cell r="DD120">
            <v>0.16324863941738738</v>
          </cell>
          <cell r="DE120">
            <v>0.20764296057499987</v>
          </cell>
          <cell r="DF120">
            <v>0</v>
          </cell>
          <cell r="DG120">
            <v>10.790388209999998</v>
          </cell>
          <cell r="DH120">
            <v>4.9086577</v>
          </cell>
          <cell r="DI120">
            <v>10.790388209999998</v>
          </cell>
          <cell r="DJ120">
            <v>0.54508979617147613</v>
          </cell>
          <cell r="DK120">
            <v>5.8817305099999979</v>
          </cell>
          <cell r="DL120">
            <v>0</v>
          </cell>
          <cell r="DM120">
            <v>10.790388209999998</v>
          </cell>
          <cell r="DN120">
            <v>8.4063976999999994</v>
          </cell>
          <cell r="DO120">
            <v>10.790388209999998</v>
          </cell>
          <cell r="DP120">
            <v>0.22093649121823383</v>
          </cell>
          <cell r="DQ120">
            <v>2.3839905099999985</v>
          </cell>
          <cell r="DR120">
            <v>0</v>
          </cell>
          <cell r="DS120">
            <v>0.11669304</v>
          </cell>
          <cell r="DT120">
            <v>6.6463200000000007E-3</v>
          </cell>
          <cell r="DU120">
            <v>0.11669304</v>
          </cell>
          <cell r="DV120">
            <v>0.943044418073263</v>
          </cell>
          <cell r="DW120">
            <v>0.11004672</v>
          </cell>
          <cell r="DX120">
            <v>0</v>
          </cell>
          <cell r="DY120">
            <v>0</v>
          </cell>
          <cell r="DZ120">
            <v>0</v>
          </cell>
          <cell r="EA120">
            <v>0</v>
          </cell>
          <cell r="EB120">
            <v>0</v>
          </cell>
          <cell r="EC120">
            <v>0</v>
          </cell>
          <cell r="ED120">
            <v>0</v>
          </cell>
        </row>
        <row r="121">
          <cell r="B121">
            <v>2032</v>
          </cell>
          <cell r="C121">
            <v>1.5049695000000001</v>
          </cell>
          <cell r="D121">
            <v>1.2551589104000003</v>
          </cell>
          <cell r="E121">
            <v>1.5049695000000001</v>
          </cell>
          <cell r="F121">
            <v>0.16599046665065292</v>
          </cell>
          <cell r="G121">
            <v>0.2498105895999998</v>
          </cell>
          <cell r="H121">
            <v>0</v>
          </cell>
          <cell r="I121">
            <v>1.5049695000000001</v>
          </cell>
          <cell r="J121">
            <v>1.4246640000000002</v>
          </cell>
          <cell r="K121">
            <v>1.5049695000000001</v>
          </cell>
          <cell r="L121">
            <v>5.3360217599094144E-2</v>
          </cell>
          <cell r="M121">
            <v>8.0305499999999919E-2</v>
          </cell>
          <cell r="N121">
            <v>0</v>
          </cell>
          <cell r="O121">
            <v>0.22880479999999997</v>
          </cell>
          <cell r="P121">
            <v>0.19114123120000001</v>
          </cell>
          <cell r="Q121">
            <v>0.22880479999999997</v>
          </cell>
          <cell r="R121">
            <v>0.16461004664237799</v>
          </cell>
          <cell r="S121">
            <v>3.7663568799999964E-2</v>
          </cell>
          <cell r="T121">
            <v>0</v>
          </cell>
          <cell r="U121">
            <v>0.22880479999999997</v>
          </cell>
          <cell r="V121">
            <v>0.22796600999999997</v>
          </cell>
          <cell r="W121">
            <v>0.22880479999999997</v>
          </cell>
          <cell r="X121">
            <v>3.6659633014692263E-3</v>
          </cell>
          <cell r="Y121">
            <v>8.3879000000000592E-4</v>
          </cell>
          <cell r="Z121">
            <v>0</v>
          </cell>
          <cell r="AA121">
            <v>0.1455748</v>
          </cell>
          <cell r="AB121">
            <v>0.1215425632</v>
          </cell>
          <cell r="AC121">
            <v>0.1455748</v>
          </cell>
          <cell r="AD121">
            <v>0.16508514385731601</v>
          </cell>
          <cell r="AE121">
            <v>2.4032236800000009E-2</v>
          </cell>
          <cell r="AF121">
            <v>0</v>
          </cell>
          <cell r="AG121">
            <v>0.1455748</v>
          </cell>
          <cell r="AH121">
            <v>0.14140095999999999</v>
          </cell>
          <cell r="AI121">
            <v>0.1455748</v>
          </cell>
          <cell r="AJ121">
            <v>2.8671445882117043E-2</v>
          </cell>
          <cell r="AK121">
            <v>4.173840000000012E-3</v>
          </cell>
          <cell r="AL121">
            <v>0</v>
          </cell>
          <cell r="AM121">
            <v>0.12123540000000001</v>
          </cell>
          <cell r="AN121">
            <v>9.6057904799999996E-2</v>
          </cell>
          <cell r="AO121">
            <v>0.12123540000000001</v>
          </cell>
          <cell r="AP121">
            <v>0.20767445152158537</v>
          </cell>
          <cell r="AQ121">
            <v>2.5177495200000011E-2</v>
          </cell>
          <cell r="AR121">
            <v>0</v>
          </cell>
          <cell r="AS121">
            <v>2.5810179070000001</v>
          </cell>
          <cell r="AT121">
            <v>1.9963852549999999</v>
          </cell>
          <cell r="AU121">
            <v>2.5810179070000001</v>
          </cell>
          <cell r="AV121">
            <v>0.2265124354288334</v>
          </cell>
          <cell r="AW121">
            <v>0.58463265200000025</v>
          </cell>
          <cell r="AX121">
            <v>0</v>
          </cell>
          <cell r="AY121">
            <v>0.65288704749999993</v>
          </cell>
          <cell r="AZ121">
            <v>0.53825833410000012</v>
          </cell>
          <cell r="BA121">
            <v>0.65288704749999993</v>
          </cell>
          <cell r="BB121">
            <v>0.17557204395297765</v>
          </cell>
          <cell r="BC121">
            <v>0.1146287133999998</v>
          </cell>
          <cell r="BD121">
            <v>0</v>
          </cell>
          <cell r="BE121">
            <v>0.30799825649999996</v>
          </cell>
          <cell r="BF121">
            <v>0.23206180990000005</v>
          </cell>
          <cell r="BG121">
            <v>0.30799825649999996</v>
          </cell>
          <cell r="BH121">
            <v>0.24654830018493923</v>
          </cell>
          <cell r="BI121">
            <v>7.5936446599999902E-2</v>
          </cell>
          <cell r="BJ121">
            <v>0</v>
          </cell>
          <cell r="BK121">
            <v>1.3742299999999998</v>
          </cell>
          <cell r="BL121">
            <v>1.3614433976</v>
          </cell>
          <cell r="BM121">
            <v>1.3742299999999998</v>
          </cell>
          <cell r="BN121">
            <v>9.3045577523412012E-3</v>
          </cell>
          <cell r="BO121">
            <v>1.2786602399999847E-2</v>
          </cell>
          <cell r="BP121">
            <v>0</v>
          </cell>
          <cell r="BQ121">
            <v>1.3742299999999998</v>
          </cell>
          <cell r="BR121">
            <v>1.2358203000000001</v>
          </cell>
          <cell r="BS121">
            <v>1.3742299999999998</v>
          </cell>
          <cell r="BT121">
            <v>0.10071800208116528</v>
          </cell>
          <cell r="BU121">
            <v>0.13840969999999975</v>
          </cell>
          <cell r="BV121">
            <v>0</v>
          </cell>
          <cell r="BW121">
            <v>1.6483342179999998</v>
          </cell>
          <cell r="BX121">
            <v>1.3771570660000001</v>
          </cell>
          <cell r="BY121">
            <v>1.6483342179999998</v>
          </cell>
          <cell r="BZ121">
            <v>0.1645158785388994</v>
          </cell>
          <cell r="CA121">
            <v>0.2711771519999997</v>
          </cell>
          <cell r="CB121">
            <v>0</v>
          </cell>
          <cell r="CC121">
            <v>1.6483342179999998</v>
          </cell>
          <cell r="CD121">
            <v>1.2976223680200001</v>
          </cell>
          <cell r="CE121">
            <v>1.6483342179999998</v>
          </cell>
          <cell r="CF121">
            <v>0.21276743887870911</v>
          </cell>
          <cell r="CG121">
            <v>0.35071184997999971</v>
          </cell>
          <cell r="CH121">
            <v>0</v>
          </cell>
          <cell r="CI121">
            <v>2.492209136</v>
          </cell>
          <cell r="CJ121">
            <v>2.1230836409999996</v>
          </cell>
          <cell r="CK121">
            <v>2.492209136</v>
          </cell>
          <cell r="CL121">
            <v>0.14811176544856405</v>
          </cell>
          <cell r="CM121">
            <v>0.36912549500000047</v>
          </cell>
          <cell r="CN121">
            <v>0</v>
          </cell>
          <cell r="CO121">
            <v>2.492209136</v>
          </cell>
          <cell r="CP121">
            <v>2.0148143220050003</v>
          </cell>
          <cell r="CQ121">
            <v>2.492209136</v>
          </cell>
          <cell r="CR121">
            <v>0.19155487679545996</v>
          </cell>
          <cell r="CS121">
            <v>0.47739481399499972</v>
          </cell>
          <cell r="CT121">
            <v>0</v>
          </cell>
          <cell r="CU121">
            <v>1.2887155640000001</v>
          </cell>
          <cell r="CV121">
            <v>1.1123930660000001</v>
          </cell>
          <cell r="CW121">
            <v>1.2887155640000001</v>
          </cell>
          <cell r="CX121">
            <v>0.13682033718341899</v>
          </cell>
          <cell r="CY121">
            <v>0.17632249799999999</v>
          </cell>
          <cell r="CZ121">
            <v>0</v>
          </cell>
          <cell r="DA121">
            <v>1.2887155640000001</v>
          </cell>
          <cell r="DB121">
            <v>1.0606339394599997</v>
          </cell>
          <cell r="DC121">
            <v>1.2887155640000001</v>
          </cell>
          <cell r="DD121">
            <v>0.17698368120275168</v>
          </cell>
          <cell r="DE121">
            <v>0.22808162454000036</v>
          </cell>
          <cell r="DF121">
            <v>0</v>
          </cell>
          <cell r="DG121">
            <v>11.256357215</v>
          </cell>
          <cell r="DH121">
            <v>5.0515302349999995</v>
          </cell>
          <cell r="DI121">
            <v>11.256357215</v>
          </cell>
          <cell r="DJ121">
            <v>0.55122868451008022</v>
          </cell>
          <cell r="DK121">
            <v>6.20482698</v>
          </cell>
          <cell r="DL121">
            <v>0</v>
          </cell>
          <cell r="DM121">
            <v>11.256357215</v>
          </cell>
          <cell r="DN121">
            <v>8.733696164999996</v>
          </cell>
          <cell r="DO121">
            <v>11.256357215</v>
          </cell>
          <cell r="DP121">
            <v>0.22410989646262783</v>
          </cell>
          <cell r="DQ121">
            <v>2.5226610500000035</v>
          </cell>
          <cell r="DR121">
            <v>0</v>
          </cell>
          <cell r="DS121">
            <v>0.11762924000000001</v>
          </cell>
          <cell r="DT121">
            <v>6.6996399999999989E-3</v>
          </cell>
          <cell r="DU121">
            <v>0.11762924000000001</v>
          </cell>
          <cell r="DV121">
            <v>0.94304443350989953</v>
          </cell>
          <cell r="DW121">
            <v>0.11092960000000002</v>
          </cell>
          <cell r="DX121">
            <v>0</v>
          </cell>
          <cell r="DY121">
            <v>0</v>
          </cell>
          <cell r="DZ121">
            <v>0</v>
          </cell>
          <cell r="EA121">
            <v>0</v>
          </cell>
          <cell r="EB121">
            <v>0</v>
          </cell>
          <cell r="EC121">
            <v>0</v>
          </cell>
          <cell r="ED121">
            <v>0</v>
          </cell>
        </row>
        <row r="122">
          <cell r="B122">
            <v>2033</v>
          </cell>
          <cell r="C122">
            <v>1.5299820999999998</v>
          </cell>
          <cell r="D122">
            <v>1.2542915991999997</v>
          </cell>
          <cell r="E122">
            <v>1.5299820999999998</v>
          </cell>
          <cell r="F122">
            <v>0.18019197793229094</v>
          </cell>
          <cell r="G122">
            <v>0.27569050080000013</v>
          </cell>
          <cell r="H122">
            <v>0</v>
          </cell>
          <cell r="I122">
            <v>1.5299820999999998</v>
          </cell>
          <cell r="J122">
            <v>1.4413596099999997</v>
          </cell>
          <cell r="K122">
            <v>1.5299820999999998</v>
          </cell>
          <cell r="L122">
            <v>5.7923873749895584E-2</v>
          </cell>
          <cell r="M122">
            <v>8.8622490000000109E-2</v>
          </cell>
          <cell r="N122">
            <v>0</v>
          </cell>
          <cell r="O122">
            <v>0.23200260000000003</v>
          </cell>
          <cell r="P122">
            <v>0.1904321568</v>
          </cell>
          <cell r="Q122">
            <v>0.23200260000000003</v>
          </cell>
          <cell r="R122">
            <v>0.17918093676536392</v>
          </cell>
          <cell r="S122">
            <v>4.1570443200000029E-2</v>
          </cell>
          <cell r="T122">
            <v>0</v>
          </cell>
          <cell r="U122">
            <v>0.23200260000000003</v>
          </cell>
          <cell r="V122">
            <v>0.23101029000000003</v>
          </cell>
          <cell r="W122">
            <v>0.23200260000000003</v>
          </cell>
          <cell r="X122">
            <v>4.2771503422806305E-3</v>
          </cell>
          <cell r="Y122">
            <v>9.9230999999999625E-4</v>
          </cell>
          <cell r="Z122">
            <v>0</v>
          </cell>
          <cell r="AA122">
            <v>0.14758499999999999</v>
          </cell>
          <cell r="AB122">
            <v>0.1210673088</v>
          </cell>
          <cell r="AC122">
            <v>0.14758499999999999</v>
          </cell>
          <cell r="AD122">
            <v>0.17967741437137921</v>
          </cell>
          <cell r="AE122">
            <v>2.6517691199999999E-2</v>
          </cell>
          <cell r="AF122">
            <v>0</v>
          </cell>
          <cell r="AG122">
            <v>0.14758499999999999</v>
          </cell>
          <cell r="AH122">
            <v>0.14296096999999999</v>
          </cell>
          <cell r="AI122">
            <v>0.14758499999999999</v>
          </cell>
          <cell r="AJ122">
            <v>3.1331300606430204E-2</v>
          </cell>
          <cell r="AK122">
            <v>4.6240300000000012E-3</v>
          </cell>
          <cell r="AL122">
            <v>0</v>
          </cell>
          <cell r="AM122">
            <v>0.12154999999999999</v>
          </cell>
          <cell r="AN122">
            <v>9.3803881599999972E-2</v>
          </cell>
          <cell r="AO122">
            <v>0.12154999999999999</v>
          </cell>
          <cell r="AP122">
            <v>0.22826917647058842</v>
          </cell>
          <cell r="AQ122">
            <v>2.7746118400000019E-2</v>
          </cell>
          <cell r="AR122">
            <v>0</v>
          </cell>
          <cell r="AS122">
            <v>2.6261294005000004</v>
          </cell>
          <cell r="AT122">
            <v>1.9809288601000001</v>
          </cell>
          <cell r="AU122">
            <v>2.6261294005000004</v>
          </cell>
          <cell r="AV122">
            <v>0.24568497663411321</v>
          </cell>
          <cell r="AW122">
            <v>0.6452005404000003</v>
          </cell>
          <cell r="AX122">
            <v>0</v>
          </cell>
          <cell r="AY122">
            <v>0.66612400249999992</v>
          </cell>
          <cell r="AZ122">
            <v>0.53957867269999993</v>
          </cell>
          <cell r="BA122">
            <v>0.66612400249999992</v>
          </cell>
          <cell r="BB122">
            <v>0.18997263170981443</v>
          </cell>
          <cell r="BC122">
            <v>0.12654532979999999</v>
          </cell>
          <cell r="BD122">
            <v>0</v>
          </cell>
          <cell r="BE122">
            <v>0.31235869150000001</v>
          </cell>
          <cell r="BF122">
            <v>0.22860442749999998</v>
          </cell>
          <cell r="BG122">
            <v>0.31235869150000001</v>
          </cell>
          <cell r="BH122">
            <v>0.26813489196602047</v>
          </cell>
          <cell r="BI122">
            <v>8.3754264000000023E-2</v>
          </cell>
          <cell r="BJ122">
            <v>0</v>
          </cell>
          <cell r="BK122">
            <v>1.3812655999999999</v>
          </cell>
          <cell r="BL122">
            <v>1.3670088432</v>
          </cell>
          <cell r="BM122">
            <v>1.3812655999999999</v>
          </cell>
          <cell r="BN122">
            <v>1.0321517309922021E-2</v>
          </cell>
          <cell r="BO122">
            <v>1.4256756799999826E-2</v>
          </cell>
          <cell r="BP122">
            <v>0</v>
          </cell>
          <cell r="BQ122">
            <v>1.3812655999999999</v>
          </cell>
          <cell r="BR122">
            <v>1.2269399999999999</v>
          </cell>
          <cell r="BS122">
            <v>1.3812655999999999</v>
          </cell>
          <cell r="BT122">
            <v>0.111727679310916</v>
          </cell>
          <cell r="BU122">
            <v>0.15432559999999995</v>
          </cell>
          <cell r="BV122">
            <v>0</v>
          </cell>
          <cell r="BW122">
            <v>1.68467704</v>
          </cell>
          <cell r="BX122">
            <v>1.389728925</v>
          </cell>
          <cell r="BY122">
            <v>1.68467704</v>
          </cell>
          <cell r="BZ122">
            <v>0.17507694827965362</v>
          </cell>
          <cell r="CA122">
            <v>0.29494811499999996</v>
          </cell>
          <cell r="CB122">
            <v>0</v>
          </cell>
          <cell r="CC122">
            <v>1.68467704</v>
          </cell>
          <cell r="CD122">
            <v>1.3023330394900001</v>
          </cell>
          <cell r="CE122">
            <v>1.68467704</v>
          </cell>
          <cell r="CF122">
            <v>0.22695388577860587</v>
          </cell>
          <cell r="CG122">
            <v>0.38234400050999984</v>
          </cell>
          <cell r="CH122">
            <v>0</v>
          </cell>
          <cell r="CI122">
            <v>2.6162783439999999</v>
          </cell>
          <cell r="CJ122">
            <v>2.2149027610000003</v>
          </cell>
          <cell r="CK122">
            <v>2.6162783439999999</v>
          </cell>
          <cell r="CL122">
            <v>0.15341470983792221</v>
          </cell>
          <cell r="CM122">
            <v>0.40137558299999965</v>
          </cell>
          <cell r="CN122">
            <v>0</v>
          </cell>
          <cell r="CO122">
            <v>2.6162783439999999</v>
          </cell>
          <cell r="CP122">
            <v>2.0958415071549998</v>
          </cell>
          <cell r="CQ122">
            <v>2.6162783439999999</v>
          </cell>
          <cell r="CR122">
            <v>0.19892257948720768</v>
          </cell>
          <cell r="CS122">
            <v>0.52043683684500008</v>
          </cell>
          <cell r="CT122">
            <v>0</v>
          </cell>
          <cell r="CU122">
            <v>1.3040308180000002</v>
          </cell>
          <cell r="CV122">
            <v>1.1123095119999999</v>
          </cell>
          <cell r="CW122">
            <v>1.3040308180000002</v>
          </cell>
          <cell r="CX122">
            <v>0.14702206677449875</v>
          </cell>
          <cell r="CY122">
            <v>0.19172130600000026</v>
          </cell>
          <cell r="CZ122">
            <v>0</v>
          </cell>
          <cell r="DA122">
            <v>1.3040308180000002</v>
          </cell>
          <cell r="DB122">
            <v>1.0554117917399999</v>
          </cell>
          <cell r="DC122">
            <v>1.3040308180000002</v>
          </cell>
          <cell r="DD122">
            <v>0.19065425665423213</v>
          </cell>
          <cell r="DE122">
            <v>0.24861902626000032</v>
          </cell>
          <cell r="DF122">
            <v>0</v>
          </cell>
          <cell r="DG122">
            <v>11.72604593</v>
          </cell>
          <cell r="DH122">
            <v>5.1955454549999986</v>
          </cell>
          <cell r="DI122">
            <v>11.72604593</v>
          </cell>
          <cell r="DJ122">
            <v>0.55692264161206484</v>
          </cell>
          <cell r="DK122">
            <v>6.5305004750000011</v>
          </cell>
          <cell r="DL122">
            <v>0</v>
          </cell>
          <cell r="DM122">
            <v>11.72604593</v>
          </cell>
          <cell r="DN122">
            <v>9.0636363949999978</v>
          </cell>
          <cell r="DO122">
            <v>11.72604593</v>
          </cell>
          <cell r="DP122">
            <v>0.22705092158887713</v>
          </cell>
          <cell r="DQ122">
            <v>2.6624095350000019</v>
          </cell>
          <cell r="DR122">
            <v>0</v>
          </cell>
          <cell r="DS122">
            <v>0.11856543999999998</v>
          </cell>
          <cell r="DT122">
            <v>6.7529599999999988E-3</v>
          </cell>
          <cell r="DU122">
            <v>0.11856543999999998</v>
          </cell>
          <cell r="DV122">
            <v>0.9430444487027585</v>
          </cell>
          <cell r="DW122">
            <v>0.11181247999999998</v>
          </cell>
          <cell r="DX122">
            <v>0</v>
          </cell>
          <cell r="DY122">
            <v>0</v>
          </cell>
          <cell r="DZ122">
            <v>0</v>
          </cell>
          <cell r="EA122">
            <v>0</v>
          </cell>
          <cell r="EB122">
            <v>0</v>
          </cell>
          <cell r="EC122">
            <v>0</v>
          </cell>
          <cell r="ED122">
            <v>0</v>
          </cell>
        </row>
        <row r="123">
          <cell r="B123">
            <v>2034</v>
          </cell>
          <cell r="C123">
            <v>1.5541516000000002</v>
          </cell>
          <cell r="D123">
            <v>1.2523638279999998</v>
          </cell>
          <cell r="E123">
            <v>1.5541516000000002</v>
          </cell>
          <cell r="F123">
            <v>0.19418168214735318</v>
          </cell>
          <cell r="G123">
            <v>0.3017877720000004</v>
          </cell>
          <cell r="H123">
            <v>0</v>
          </cell>
          <cell r="I123">
            <v>1.5541516000000002</v>
          </cell>
          <cell r="J123">
            <v>1.4571405100000001</v>
          </cell>
          <cell r="K123">
            <v>1.5541516000000002</v>
          </cell>
          <cell r="L123">
            <v>6.2420609418025928E-2</v>
          </cell>
          <cell r="M123">
            <v>9.7011090000000078E-2</v>
          </cell>
          <cell r="N123">
            <v>0</v>
          </cell>
          <cell r="O123">
            <v>0.23508999999999997</v>
          </cell>
          <cell r="P123">
            <v>0.18958831519999994</v>
          </cell>
          <cell r="Q123">
            <v>0.23508999999999997</v>
          </cell>
          <cell r="R123">
            <v>0.19355006508145831</v>
          </cell>
          <cell r="S123">
            <v>4.5501684800000025E-2</v>
          </cell>
          <cell r="T123">
            <v>0</v>
          </cell>
          <cell r="U123">
            <v>0.23508999999999997</v>
          </cell>
          <cell r="V123">
            <v>0.23394423999999997</v>
          </cell>
          <cell r="W123">
            <v>0.23508999999999997</v>
          </cell>
          <cell r="X123">
            <v>4.8737079416393547E-3</v>
          </cell>
          <cell r="Y123">
            <v>1.1457599999999957E-3</v>
          </cell>
          <cell r="Z123">
            <v>0</v>
          </cell>
          <cell r="AA123">
            <v>0.149538</v>
          </cell>
          <cell r="AB123">
            <v>0.1205104872</v>
          </cell>
          <cell r="AC123">
            <v>0.149538</v>
          </cell>
          <cell r="AD123">
            <v>0.19411462504513904</v>
          </cell>
          <cell r="AE123">
            <v>2.9027512800000002E-2</v>
          </cell>
          <cell r="AF123">
            <v>0</v>
          </cell>
          <cell r="AG123">
            <v>0.149538</v>
          </cell>
          <cell r="AH123">
            <v>0.14447407999999998</v>
          </cell>
          <cell r="AI123">
            <v>0.149538</v>
          </cell>
          <cell r="AJ123">
            <v>3.386376706924011E-2</v>
          </cell>
          <cell r="AK123">
            <v>5.0639200000000273E-3</v>
          </cell>
          <cell r="AL123">
            <v>0</v>
          </cell>
          <cell r="AM123">
            <v>0.12193610000000002</v>
          </cell>
          <cell r="AN123">
            <v>9.1582691199999983E-2</v>
          </cell>
          <cell r="AO123">
            <v>0.12193610000000002</v>
          </cell>
          <cell r="AP123">
            <v>0.24892881435440392</v>
          </cell>
          <cell r="AQ123">
            <v>3.0353408800000037E-2</v>
          </cell>
          <cell r="AR123">
            <v>0</v>
          </cell>
          <cell r="AS123">
            <v>2.6700491134999997</v>
          </cell>
          <cell r="AT123">
            <v>1.9637433543</v>
          </cell>
          <cell r="AU123">
            <v>2.6700491134999997</v>
          </cell>
          <cell r="AV123">
            <v>0.26452912631039505</v>
          </cell>
          <cell r="AW123">
            <v>0.70630575919999972</v>
          </cell>
          <cell r="AX123">
            <v>0</v>
          </cell>
          <cell r="AY123">
            <v>0.67905764850000006</v>
          </cell>
          <cell r="AZ123">
            <v>0.54049694209999999</v>
          </cell>
          <cell r="BA123">
            <v>0.67905764850000006</v>
          </cell>
          <cell r="BB123">
            <v>0.20404851739181915</v>
          </cell>
          <cell r="BC123">
            <v>0.13856070640000007</v>
          </cell>
          <cell r="BD123">
            <v>0</v>
          </cell>
          <cell r="BE123">
            <v>0.31655083699999997</v>
          </cell>
          <cell r="BF123">
            <v>0.22489076199999999</v>
          </cell>
          <cell r="BG123">
            <v>0.31655083699999997</v>
          </cell>
          <cell r="BH123">
            <v>0.28955878262296297</v>
          </cell>
          <cell r="BI123">
            <v>9.166007499999998E-2</v>
          </cell>
          <cell r="BJ123">
            <v>0</v>
          </cell>
          <cell r="BK123">
            <v>1.3884012999999999</v>
          </cell>
          <cell r="BL123">
            <v>1.3726376664000002</v>
          </cell>
          <cell r="BM123">
            <v>1.3884012999999999</v>
          </cell>
          <cell r="BN123">
            <v>1.1353802103181387E-2</v>
          </cell>
          <cell r="BO123">
            <v>1.5763633599999771E-2</v>
          </cell>
          <cell r="BP123">
            <v>0</v>
          </cell>
          <cell r="BQ123">
            <v>1.3884012999999999</v>
          </cell>
          <cell r="BR123">
            <v>1.2180597</v>
          </cell>
          <cell r="BS123">
            <v>1.3884012999999999</v>
          </cell>
          <cell r="BT123">
            <v>0.12268902369941601</v>
          </cell>
          <cell r="BU123">
            <v>0.17034159999999998</v>
          </cell>
          <cell r="BV123">
            <v>0</v>
          </cell>
          <cell r="BW123">
            <v>1.720272222</v>
          </cell>
          <cell r="BX123">
            <v>1.401540045</v>
          </cell>
          <cell r="BY123">
            <v>1.720272222</v>
          </cell>
          <cell r="BZ123">
            <v>0.18528008121263498</v>
          </cell>
          <cell r="CA123">
            <v>0.31873217700000001</v>
          </cell>
          <cell r="CB123">
            <v>0</v>
          </cell>
          <cell r="CC123">
            <v>1.720272222</v>
          </cell>
          <cell r="CD123">
            <v>1.305987947275</v>
          </cell>
          <cell r="CE123">
            <v>1.720272222</v>
          </cell>
          <cell r="CF123">
            <v>0.24082483541084579</v>
          </cell>
          <cell r="CG123">
            <v>0.41428427472499996</v>
          </cell>
          <cell r="CH123">
            <v>0</v>
          </cell>
          <cell r="CI123">
            <v>2.7245186860000001</v>
          </cell>
          <cell r="CJ123">
            <v>2.2907244659999999</v>
          </cell>
          <cell r="CK123">
            <v>2.7245186860000001</v>
          </cell>
          <cell r="CL123">
            <v>0.15921866208114538</v>
          </cell>
          <cell r="CM123">
            <v>0.43379422000000023</v>
          </cell>
          <cell r="CN123">
            <v>0</v>
          </cell>
          <cell r="CO123">
            <v>2.7245186860000001</v>
          </cell>
          <cell r="CP123">
            <v>2.1607487447599998</v>
          </cell>
          <cell r="CQ123">
            <v>2.7245186860000001</v>
          </cell>
          <cell r="CR123">
            <v>0.20692460071459401</v>
          </cell>
          <cell r="CS123">
            <v>0.56376994124000035</v>
          </cell>
          <cell r="CT123">
            <v>0</v>
          </cell>
          <cell r="CU123">
            <v>1.3178115759999998</v>
          </cell>
          <cell r="CV123">
            <v>1.1104977220000001</v>
          </cell>
          <cell r="CW123">
            <v>1.3178115759999998</v>
          </cell>
          <cell r="CX123">
            <v>0.15731676498795585</v>
          </cell>
          <cell r="CY123">
            <v>0.20731385399999969</v>
          </cell>
          <cell r="CZ123">
            <v>0</v>
          </cell>
          <cell r="DA123">
            <v>1.3178115759999998</v>
          </cell>
          <cell r="DB123">
            <v>1.0484229542300001</v>
          </cell>
          <cell r="DC123">
            <v>1.3178115759999998</v>
          </cell>
          <cell r="DD123">
            <v>0.2044211985052404</v>
          </cell>
          <cell r="DE123">
            <v>0.26938862176999967</v>
          </cell>
          <cell r="DF123">
            <v>0</v>
          </cell>
          <cell r="DG123">
            <v>12.19951103</v>
          </cell>
          <cell r="DH123">
            <v>5.3407189549999989</v>
          </cell>
          <cell r="DI123">
            <v>12.19951103</v>
          </cell>
          <cell r="DJ123">
            <v>0.56221860516650568</v>
          </cell>
          <cell r="DK123">
            <v>6.8587920750000011</v>
          </cell>
          <cell r="DL123">
            <v>0</v>
          </cell>
          <cell r="DM123">
            <v>12.19951103</v>
          </cell>
          <cell r="DN123">
            <v>9.3962028849999992</v>
          </cell>
          <cell r="DO123">
            <v>12.19951103</v>
          </cell>
          <cell r="DP123">
            <v>0.22978856596025396</v>
          </cell>
          <cell r="DQ123">
            <v>2.8033081450000008</v>
          </cell>
          <cell r="DR123">
            <v>0</v>
          </cell>
          <cell r="DS123">
            <v>0.11951718000000001</v>
          </cell>
          <cell r="DT123">
            <v>6.8075799999999997E-3</v>
          </cell>
          <cell r="DU123">
            <v>0.11951718000000001</v>
          </cell>
          <cell r="DV123">
            <v>0.94304099209837455</v>
          </cell>
          <cell r="DW123">
            <v>0.11270960000000002</v>
          </cell>
          <cell r="DX123">
            <v>0</v>
          </cell>
          <cell r="DY123">
            <v>0</v>
          </cell>
          <cell r="DZ123">
            <v>0</v>
          </cell>
          <cell r="EA123">
            <v>0</v>
          </cell>
          <cell r="EB123">
            <v>0</v>
          </cell>
          <cell r="EC123">
            <v>0</v>
          </cell>
          <cell r="ED123">
            <v>0</v>
          </cell>
        </row>
        <row r="124">
          <cell r="B124">
            <v>2035</v>
          </cell>
          <cell r="C124">
            <v>1.5774597000000001</v>
          </cell>
          <cell r="D124">
            <v>1.2493634744</v>
          </cell>
          <cell r="E124">
            <v>1.5774597000000001</v>
          </cell>
          <cell r="F124">
            <v>0.20799024253995216</v>
          </cell>
          <cell r="G124">
            <v>0.32809622560000018</v>
          </cell>
          <cell r="H124">
            <v>0</v>
          </cell>
          <cell r="I124">
            <v>1.5774597000000001</v>
          </cell>
          <cell r="J124">
            <v>1.4719781000000001</v>
          </cell>
          <cell r="K124">
            <v>1.5774597000000001</v>
          </cell>
          <cell r="L124">
            <v>6.6868015709054276E-2</v>
          </cell>
          <cell r="M124">
            <v>0.10548160000000006</v>
          </cell>
          <cell r="N124">
            <v>0</v>
          </cell>
          <cell r="O124">
            <v>0.23811219999999997</v>
          </cell>
          <cell r="P124">
            <v>0.1886305392</v>
          </cell>
          <cell r="Q124">
            <v>0.23811219999999997</v>
          </cell>
          <cell r="R124">
            <v>0.20780817110589031</v>
          </cell>
          <cell r="S124">
            <v>4.9481660799999966E-2</v>
          </cell>
          <cell r="T124">
            <v>0</v>
          </cell>
          <cell r="U124">
            <v>0.23811219999999997</v>
          </cell>
          <cell r="V124">
            <v>0.23678222999999998</v>
          </cell>
          <cell r="W124">
            <v>0.23811219999999997</v>
          </cell>
          <cell r="X124">
            <v>5.5854760906832411E-3</v>
          </cell>
          <cell r="Y124">
            <v>1.3299699999999859E-3</v>
          </cell>
          <cell r="Z124">
            <v>0</v>
          </cell>
          <cell r="AA124">
            <v>0.15140919999999997</v>
          </cell>
          <cell r="AB124">
            <v>0.11987609839999999</v>
          </cell>
          <cell r="AC124">
            <v>0.15140919999999997</v>
          </cell>
          <cell r="AD124">
            <v>0.20826410548368252</v>
          </cell>
          <cell r="AE124">
            <v>3.1533101599999974E-2</v>
          </cell>
          <cell r="AF124">
            <v>0</v>
          </cell>
          <cell r="AG124">
            <v>0.15140919999999997</v>
          </cell>
          <cell r="AH124">
            <v>0.14592598999999995</v>
          </cell>
          <cell r="AI124">
            <v>0.15140919999999997</v>
          </cell>
          <cell r="AJ124">
            <v>3.6214510082610681E-2</v>
          </cell>
          <cell r="AK124">
            <v>5.4832100000000161E-3</v>
          </cell>
          <cell r="AL124">
            <v>0</v>
          </cell>
          <cell r="AM124">
            <v>0.12232219999999998</v>
          </cell>
          <cell r="AN124">
            <v>8.9337133599999993E-2</v>
          </cell>
          <cell r="AO124">
            <v>0.12232219999999998</v>
          </cell>
          <cell r="AP124">
            <v>0.26965723638064054</v>
          </cell>
          <cell r="AQ124">
            <v>3.2985066399999985E-2</v>
          </cell>
          <cell r="AR124">
            <v>0</v>
          </cell>
          <cell r="AS124">
            <v>2.7127235980000002</v>
          </cell>
          <cell r="AT124">
            <v>1.944848023</v>
          </cell>
          <cell r="AU124">
            <v>2.7127235980000002</v>
          </cell>
          <cell r="AV124">
            <v>0.28306443589244734</v>
          </cell>
          <cell r="AW124">
            <v>0.76787557500000014</v>
          </cell>
          <cell r="AX124">
            <v>0</v>
          </cell>
          <cell r="AY124">
            <v>0.69182326049999998</v>
          </cell>
          <cell r="AZ124">
            <v>0.54121937130000008</v>
          </cell>
          <cell r="BA124">
            <v>0.69182326049999998</v>
          </cell>
          <cell r="BB124">
            <v>0.21769127723626155</v>
          </cell>
          <cell r="BC124">
            <v>0.1506038891999999</v>
          </cell>
          <cell r="BD124">
            <v>0</v>
          </cell>
          <cell r="BE124">
            <v>0.32053379099999996</v>
          </cell>
          <cell r="BF124">
            <v>0.22100497060000002</v>
          </cell>
          <cell r="BG124">
            <v>0.32053379099999996</v>
          </cell>
          <cell r="BH124">
            <v>0.31050960365049296</v>
          </cell>
          <cell r="BI124">
            <v>9.952882039999994E-2</v>
          </cell>
          <cell r="BJ124">
            <v>0</v>
          </cell>
          <cell r="BK124">
            <v>1.3956085</v>
          </cell>
          <cell r="BL124">
            <v>1.3783646447999998</v>
          </cell>
          <cell r="BM124">
            <v>1.3956085</v>
          </cell>
          <cell r="BN124">
            <v>1.2355796915825798E-2</v>
          </cell>
          <cell r="BO124">
            <v>1.7243855200000269E-2</v>
          </cell>
          <cell r="BP124">
            <v>0</v>
          </cell>
          <cell r="BQ124">
            <v>1.3956085</v>
          </cell>
          <cell r="BR124">
            <v>1.2091222000000001</v>
          </cell>
          <cell r="BS124">
            <v>1.3956085</v>
          </cell>
          <cell r="BT124">
            <v>0.13362364875249749</v>
          </cell>
          <cell r="BU124">
            <v>0.18648629999999988</v>
          </cell>
          <cell r="BV124">
            <v>0</v>
          </cell>
          <cell r="BW124">
            <v>1.7550002140000001</v>
          </cell>
          <cell r="BX124">
            <v>1.4122152650000002</v>
          </cell>
          <cell r="BY124">
            <v>1.7550002140000001</v>
          </cell>
          <cell r="BZ124">
            <v>0.19531903544257909</v>
          </cell>
          <cell r="CA124">
            <v>0.34278494899999989</v>
          </cell>
          <cell r="CB124">
            <v>0</v>
          </cell>
          <cell r="CC124">
            <v>1.7550002140000001</v>
          </cell>
          <cell r="CD124">
            <v>1.308653485445</v>
          </cell>
          <cell r="CE124">
            <v>1.7550002140000001</v>
          </cell>
          <cell r="CF124">
            <v>0.25432858924711221</v>
          </cell>
          <cell r="CG124">
            <v>0.44634672855500002</v>
          </cell>
          <cell r="CH124">
            <v>0</v>
          </cell>
          <cell r="CI124">
            <v>2.8140167659999995</v>
          </cell>
          <cell r="CJ124">
            <v>2.3474975430000002</v>
          </cell>
          <cell r="CK124">
            <v>2.8140167659999995</v>
          </cell>
          <cell r="CL124">
            <v>0.16578409504756994</v>
          </cell>
          <cell r="CM124">
            <v>0.46651922299999926</v>
          </cell>
          <cell r="CN124">
            <v>0</v>
          </cell>
          <cell r="CO124">
            <v>2.8140167659999995</v>
          </cell>
          <cell r="CP124">
            <v>2.2064777788549996</v>
          </cell>
          <cell r="CQ124">
            <v>2.8140167659999995</v>
          </cell>
          <cell r="CR124">
            <v>0.215897429782762</v>
          </cell>
          <cell r="CS124">
            <v>0.60753898714499988</v>
          </cell>
          <cell r="CT124">
            <v>0</v>
          </cell>
          <cell r="CU124">
            <v>1.3460024499999999</v>
          </cell>
          <cell r="CV124">
            <v>1.123082023</v>
          </cell>
          <cell r="CW124">
            <v>1.3460024499999999</v>
          </cell>
          <cell r="CX124">
            <v>0.16561665768141792</v>
          </cell>
          <cell r="CY124">
            <v>0.22292042699999981</v>
          </cell>
          <cell r="CZ124">
            <v>0</v>
          </cell>
          <cell r="DA124">
            <v>1.3460024499999999</v>
          </cell>
          <cell r="DB124">
            <v>1.0556911049300002</v>
          </cell>
          <cell r="DC124">
            <v>1.3460024499999999</v>
          </cell>
          <cell r="DD124">
            <v>0.2156841134055883</v>
          </cell>
          <cell r="DE124">
            <v>0.29031134506999967</v>
          </cell>
          <cell r="DF124">
            <v>0</v>
          </cell>
          <cell r="DG124">
            <v>12.676747369999999</v>
          </cell>
          <cell r="DH124">
            <v>5.4870560999999993</v>
          </cell>
          <cell r="DI124">
            <v>12.676747369999999</v>
          </cell>
          <cell r="DJ124">
            <v>0.56715583738890907</v>
          </cell>
          <cell r="DK124">
            <v>7.18969127</v>
          </cell>
          <cell r="DL124">
            <v>0</v>
          </cell>
          <cell r="DM124">
            <v>12.676747369999999</v>
          </cell>
          <cell r="DN124">
            <v>9.731421629999998</v>
          </cell>
          <cell r="DO124">
            <v>12.676747369999999</v>
          </cell>
          <cell r="DP124">
            <v>0.23234080904461546</v>
          </cell>
          <cell r="DQ124">
            <v>2.9453257400000012</v>
          </cell>
          <cell r="DR124">
            <v>0</v>
          </cell>
          <cell r="DS124">
            <v>0.12046768000000001</v>
          </cell>
          <cell r="DT124">
            <v>6.8609600000000001E-3</v>
          </cell>
          <cell r="DU124">
            <v>0.12046768000000001</v>
          </cell>
          <cell r="DV124">
            <v>0.94304729700115419</v>
          </cell>
          <cell r="DW124">
            <v>0.11360672000000001</v>
          </cell>
          <cell r="DX124">
            <v>0</v>
          </cell>
          <cell r="DY124">
            <v>0</v>
          </cell>
          <cell r="DZ124">
            <v>0</v>
          </cell>
          <cell r="EA124">
            <v>0</v>
          </cell>
          <cell r="EB124">
            <v>0</v>
          </cell>
          <cell r="EC124">
            <v>0</v>
          </cell>
          <cell r="ED124">
            <v>0</v>
          </cell>
        </row>
        <row r="125">
          <cell r="B125">
            <v>2036</v>
          </cell>
          <cell r="C125">
            <v>1.5950484</v>
          </cell>
          <cell r="D125">
            <v>1.2404182384</v>
          </cell>
          <cell r="E125">
            <v>1.5950484</v>
          </cell>
          <cell r="F125">
            <v>0.22233191268678745</v>
          </cell>
          <cell r="G125">
            <v>0.35463016160000005</v>
          </cell>
          <cell r="H125">
            <v>0</v>
          </cell>
          <cell r="I125">
            <v>1.5950484</v>
          </cell>
          <cell r="J125">
            <v>1.48104521</v>
          </cell>
          <cell r="K125">
            <v>1.5950484</v>
          </cell>
          <cell r="L125">
            <v>7.1473185390487234E-2</v>
          </cell>
          <cell r="M125">
            <v>0.11400319000000003</v>
          </cell>
          <cell r="N125">
            <v>0</v>
          </cell>
          <cell r="O125">
            <v>0.24101999999999998</v>
          </cell>
          <cell r="P125">
            <v>0.18755024079999996</v>
          </cell>
          <cell r="Q125">
            <v>0.24101999999999998</v>
          </cell>
          <cell r="R125">
            <v>0.22184781014023744</v>
          </cell>
          <cell r="S125">
            <v>5.3469759200000022E-2</v>
          </cell>
          <cell r="T125">
            <v>0</v>
          </cell>
          <cell r="U125">
            <v>0.24101999999999998</v>
          </cell>
          <cell r="V125">
            <v>0.23950589</v>
          </cell>
          <cell r="W125">
            <v>0.24101999999999998</v>
          </cell>
          <cell r="X125">
            <v>6.2820927723839732E-3</v>
          </cell>
          <cell r="Y125">
            <v>1.5141099999999852E-3</v>
          </cell>
          <cell r="Z125">
            <v>0</v>
          </cell>
          <cell r="AA125">
            <v>0.15321919999999997</v>
          </cell>
          <cell r="AB125">
            <v>0.11912136479999998</v>
          </cell>
          <cell r="AC125">
            <v>0.15321919999999997</v>
          </cell>
          <cell r="AD125">
            <v>0.22254283536266997</v>
          </cell>
          <cell r="AE125">
            <v>3.4097835199999996E-2</v>
          </cell>
          <cell r="AF125">
            <v>0</v>
          </cell>
          <cell r="AG125">
            <v>0.15321919999999997</v>
          </cell>
          <cell r="AH125">
            <v>0.14728579999999999</v>
          </cell>
          <cell r="AI125">
            <v>0.15321919999999997</v>
          </cell>
          <cell r="AJ125">
            <v>3.8724911760405864E-2</v>
          </cell>
          <cell r="AK125">
            <v>5.9333999999999776E-3</v>
          </cell>
          <cell r="AL125">
            <v>0</v>
          </cell>
          <cell r="AM125">
            <v>0.12273690000000002</v>
          </cell>
          <cell r="AN125">
            <v>8.7103931199999984E-2</v>
          </cell>
          <cell r="AO125">
            <v>0.12273690000000002</v>
          </cell>
          <cell r="AP125">
            <v>0.29031993475474804</v>
          </cell>
          <cell r="AQ125">
            <v>3.5632968800000039E-2</v>
          </cell>
          <cell r="AR125">
            <v>0</v>
          </cell>
          <cell r="AS125">
            <v>2.7541376479999999</v>
          </cell>
          <cell r="AT125">
            <v>1.924209032</v>
          </cell>
          <cell r="AU125">
            <v>2.7541376479999999</v>
          </cell>
          <cell r="AV125">
            <v>0.30133882981581461</v>
          </cell>
          <cell r="AW125">
            <v>0.8299286159999999</v>
          </cell>
          <cell r="AX125">
            <v>0</v>
          </cell>
          <cell r="AY125">
            <v>0.70441226549999991</v>
          </cell>
          <cell r="AZ125">
            <v>0.54161232810000004</v>
          </cell>
          <cell r="BA125">
            <v>0.70441226549999991</v>
          </cell>
          <cell r="BB125">
            <v>0.23111456937003022</v>
          </cell>
          <cell r="BC125">
            <v>0.16279993739999987</v>
          </cell>
          <cell r="BD125">
            <v>0</v>
          </cell>
          <cell r="BE125">
            <v>0.32442881899999998</v>
          </cell>
          <cell r="BF125">
            <v>0.21686603260000001</v>
          </cell>
          <cell r="BG125">
            <v>0.32442881899999998</v>
          </cell>
          <cell r="BH125">
            <v>0.33154510358094907</v>
          </cell>
          <cell r="BI125">
            <v>0.10756278639999997</v>
          </cell>
          <cell r="BJ125">
            <v>0</v>
          </cell>
          <cell r="BK125">
            <v>1.4029157999999999</v>
          </cell>
          <cell r="BL125">
            <v>1.3841693008</v>
          </cell>
          <cell r="BM125">
            <v>1.4029157999999999</v>
          </cell>
          <cell r="BN125">
            <v>1.3362526247120414E-2</v>
          </cell>
          <cell r="BO125">
            <v>1.8746499199999933E-2</v>
          </cell>
          <cell r="BP125">
            <v>0</v>
          </cell>
          <cell r="BQ125">
            <v>1.4029157999999999</v>
          </cell>
          <cell r="BR125">
            <v>1.2001561000000001</v>
          </cell>
          <cell r="BS125">
            <v>1.4029157999999999</v>
          </cell>
          <cell r="BT125">
            <v>0.14452734797056238</v>
          </cell>
          <cell r="BU125">
            <v>0.20275969999999988</v>
          </cell>
          <cell r="BV125">
            <v>0</v>
          </cell>
          <cell r="BW125">
            <v>1.78894135</v>
          </cell>
          <cell r="BX125">
            <v>1.4219519329999999</v>
          </cell>
          <cell r="BY125">
            <v>1.78894135</v>
          </cell>
          <cell r="BZ125">
            <v>0.20514334748872573</v>
          </cell>
          <cell r="CA125">
            <v>0.3669894170000001</v>
          </cell>
          <cell r="CB125">
            <v>0</v>
          </cell>
          <cell r="CC125">
            <v>1.78894135</v>
          </cell>
          <cell r="CD125">
            <v>1.3101848279299999</v>
          </cell>
          <cell r="CE125">
            <v>1.78894135</v>
          </cell>
          <cell r="CF125">
            <v>0.26762002123211032</v>
          </cell>
          <cell r="CG125">
            <v>0.47875652207000008</v>
          </cell>
          <cell r="CH125">
            <v>0</v>
          </cell>
          <cell r="CI125">
            <v>2.8708343279999995</v>
          </cell>
          <cell r="CJ125">
            <v>2.3713229519999999</v>
          </cell>
          <cell r="CK125">
            <v>2.8708343279999995</v>
          </cell>
          <cell r="CL125">
            <v>0.17399519405495967</v>
          </cell>
          <cell r="CM125">
            <v>0.49951137599999962</v>
          </cell>
          <cell r="CN125">
            <v>0</v>
          </cell>
          <cell r="CO125">
            <v>2.8708343279999995</v>
          </cell>
          <cell r="CP125">
            <v>2.2192352134049993</v>
          </cell>
          <cell r="CQ125">
            <v>2.8708343279999995</v>
          </cell>
          <cell r="CR125">
            <v>0.22697203674896294</v>
          </cell>
          <cell r="CS125">
            <v>0.6515991145950002</v>
          </cell>
          <cell r="CT125">
            <v>0</v>
          </cell>
          <cell r="CU125">
            <v>1.3731699040000001</v>
          </cell>
          <cell r="CV125">
            <v>1.1345282299999999</v>
          </cell>
          <cell r="CW125">
            <v>1.3731699040000001</v>
          </cell>
          <cell r="CX125">
            <v>0.17378889043871742</v>
          </cell>
          <cell r="CY125">
            <v>0.23864167400000014</v>
          </cell>
          <cell r="CZ125">
            <v>0</v>
          </cell>
          <cell r="DA125">
            <v>1.3731699040000001</v>
          </cell>
          <cell r="DB125">
            <v>1.06185100391</v>
          </cell>
          <cell r="DC125">
            <v>1.3731699040000001</v>
          </cell>
          <cell r="DD125">
            <v>0.22671549906762306</v>
          </cell>
          <cell r="DE125">
            <v>0.31131890009000007</v>
          </cell>
          <cell r="DF125">
            <v>0</v>
          </cell>
          <cell r="DG125">
            <v>13.157806459999998</v>
          </cell>
          <cell r="DH125">
            <v>5.6345519449999992</v>
          </cell>
          <cell r="DI125">
            <v>13.157806459999998</v>
          </cell>
          <cell r="DJ125">
            <v>0.57177117917571196</v>
          </cell>
          <cell r="DK125">
            <v>7.5232545149999988</v>
          </cell>
          <cell r="DL125">
            <v>0</v>
          </cell>
          <cell r="DM125">
            <v>13.157806459999998</v>
          </cell>
          <cell r="DN125">
            <v>10.069333719999999</v>
          </cell>
          <cell r="DO125">
            <v>13.157806459999998</v>
          </cell>
          <cell r="DP125">
            <v>0.23472550302278872</v>
          </cell>
          <cell r="DQ125">
            <v>3.0884727399999985</v>
          </cell>
          <cell r="DR125">
            <v>0</v>
          </cell>
          <cell r="DS125">
            <v>0.12143495999999999</v>
          </cell>
          <cell r="DT125">
            <v>6.9168799999999985E-3</v>
          </cell>
          <cell r="DU125">
            <v>0.12143495999999999</v>
          </cell>
          <cell r="DV125">
            <v>0.94304045556567895</v>
          </cell>
          <cell r="DW125">
            <v>0.11451807999999999</v>
          </cell>
          <cell r="DX125">
            <v>0</v>
          </cell>
          <cell r="DY125">
            <v>0</v>
          </cell>
          <cell r="DZ125">
            <v>0</v>
          </cell>
          <cell r="EA125">
            <v>0</v>
          </cell>
          <cell r="EB125">
            <v>0</v>
          </cell>
          <cell r="EC125">
            <v>0</v>
          </cell>
          <cell r="ED125">
            <v>0</v>
          </cell>
        </row>
        <row r="126">
          <cell r="B126">
            <v>2037</v>
          </cell>
          <cell r="C126">
            <v>1.6128665</v>
          </cell>
          <cell r="D126">
            <v>1.2315198199999999</v>
          </cell>
          <cell r="E126">
            <v>1.6128665</v>
          </cell>
          <cell r="F126">
            <v>0.23644032534620818</v>
          </cell>
          <cell r="G126">
            <v>0.38134668000000005</v>
          </cell>
          <cell r="H126">
            <v>0</v>
          </cell>
          <cell r="I126">
            <v>1.6128665</v>
          </cell>
          <cell r="J126">
            <v>1.49028041</v>
          </cell>
          <cell r="K126">
            <v>1.6128665</v>
          </cell>
          <cell r="L126">
            <v>7.6005106436273548E-2</v>
          </cell>
          <cell r="M126">
            <v>0.12258608999999998</v>
          </cell>
          <cell r="N126">
            <v>0</v>
          </cell>
          <cell r="O126">
            <v>0.24382770000000001</v>
          </cell>
          <cell r="P126">
            <v>0.18632923039999999</v>
          </cell>
          <cell r="Q126">
            <v>0.24382770000000001</v>
          </cell>
          <cell r="R126">
            <v>0.23581598645272878</v>
          </cell>
          <cell r="S126">
            <v>5.7498469600000018E-2</v>
          </cell>
          <cell r="T126">
            <v>0</v>
          </cell>
          <cell r="U126">
            <v>0.24382770000000001</v>
          </cell>
          <cell r="V126">
            <v>0.24212958999999998</v>
          </cell>
          <cell r="W126">
            <v>0.24382770000000001</v>
          </cell>
          <cell r="X126">
            <v>6.9643850965252531E-3</v>
          </cell>
          <cell r="Y126">
            <v>1.6981100000000304E-3</v>
          </cell>
          <cell r="Z126">
            <v>0</v>
          </cell>
          <cell r="AA126">
            <v>0.15499660000000001</v>
          </cell>
          <cell r="AB126">
            <v>0.11832396399999999</v>
          </cell>
          <cell r="AC126">
            <v>0.15499660000000001</v>
          </cell>
          <cell r="AD126">
            <v>0.23660284161071932</v>
          </cell>
          <cell r="AE126">
            <v>3.6672636000000022E-2</v>
          </cell>
          <cell r="AF126">
            <v>0</v>
          </cell>
          <cell r="AG126">
            <v>0.15499660000000001</v>
          </cell>
          <cell r="AH126">
            <v>0.14861307999999998</v>
          </cell>
          <cell r="AI126">
            <v>0.15499660000000001</v>
          </cell>
          <cell r="AJ126">
            <v>4.1184903410784693E-2</v>
          </cell>
          <cell r="AK126">
            <v>6.3835200000000314E-3</v>
          </cell>
          <cell r="AL126">
            <v>0</v>
          </cell>
          <cell r="AM126">
            <v>0.12319450000000001</v>
          </cell>
          <cell r="AN126">
            <v>8.4917861599999991E-2</v>
          </cell>
          <cell r="AO126">
            <v>0.12319450000000001</v>
          </cell>
          <cell r="AP126">
            <v>0.31070087057457935</v>
          </cell>
          <cell r="AQ126">
            <v>3.8276638400000021E-2</v>
          </cell>
          <cell r="AR126">
            <v>0</v>
          </cell>
          <cell r="AS126">
            <v>2.7943213155</v>
          </cell>
          <cell r="AT126">
            <v>1.9018333114999999</v>
          </cell>
          <cell r="AU126">
            <v>2.7943213155</v>
          </cell>
          <cell r="AV126">
            <v>0.31939347814061364</v>
          </cell>
          <cell r="AW126">
            <v>0.89248800400000006</v>
          </cell>
          <cell r="AX126">
            <v>0</v>
          </cell>
          <cell r="AY126">
            <v>0.71677259799999993</v>
          </cell>
          <cell r="AZ126">
            <v>0.54172568440000002</v>
          </cell>
          <cell r="BA126">
            <v>0.71677259799999993</v>
          </cell>
          <cell r="BB126">
            <v>0.2442154095851749</v>
          </cell>
          <cell r="BC126">
            <v>0.17504691359999991</v>
          </cell>
          <cell r="BD126">
            <v>0</v>
          </cell>
          <cell r="BE126">
            <v>0.32814669399999996</v>
          </cell>
          <cell r="BF126">
            <v>0.21251605319999997</v>
          </cell>
          <cell r="BG126">
            <v>0.32814669399999996</v>
          </cell>
          <cell r="BH126">
            <v>0.35237484611074582</v>
          </cell>
          <cell r="BI126">
            <v>0.11563064079999999</v>
          </cell>
          <cell r="BJ126">
            <v>0</v>
          </cell>
          <cell r="BK126">
            <v>1.4103231999999999</v>
          </cell>
          <cell r="BL126">
            <v>1.3900435119999999</v>
          </cell>
          <cell r="BM126">
            <v>1.4103231999999999</v>
          </cell>
          <cell r="BN126">
            <v>1.4379461388708645E-2</v>
          </cell>
          <cell r="BO126">
            <v>2.0279688000000018E-2</v>
          </cell>
          <cell r="BP126">
            <v>0</v>
          </cell>
          <cell r="BQ126">
            <v>1.4103231999999999</v>
          </cell>
          <cell r="BR126">
            <v>1.1911471</v>
          </cell>
          <cell r="BS126">
            <v>1.4103231999999999</v>
          </cell>
          <cell r="BT126">
            <v>0.1554084198572355</v>
          </cell>
          <cell r="BU126">
            <v>0.21917609999999987</v>
          </cell>
          <cell r="BV126">
            <v>0</v>
          </cell>
          <cell r="BW126">
            <v>1.8220943619999996</v>
          </cell>
          <cell r="BX126">
            <v>1.4310115430000001</v>
          </cell>
          <cell r="BY126">
            <v>1.8220943619999996</v>
          </cell>
          <cell r="BZ126">
            <v>0.21463368042626083</v>
          </cell>
          <cell r="CA126">
            <v>0.39108281899999953</v>
          </cell>
          <cell r="CB126">
            <v>0</v>
          </cell>
          <cell r="CC126">
            <v>1.8220943619999996</v>
          </cell>
          <cell r="CD126">
            <v>1.3106483687999999</v>
          </cell>
          <cell r="CE126">
            <v>1.8220943619999996</v>
          </cell>
          <cell r="CF126">
            <v>0.28069127695374529</v>
          </cell>
          <cell r="CG126">
            <v>0.51144599319999973</v>
          </cell>
          <cell r="CH126">
            <v>0</v>
          </cell>
          <cell r="CI126">
            <v>2.9268251840000001</v>
          </cell>
          <cell r="CJ126">
            <v>2.3940341900000002</v>
          </cell>
          <cell r="CK126">
            <v>2.9268251840000001</v>
          </cell>
          <cell r="CL126">
            <v>0.18203717697681254</v>
          </cell>
          <cell r="CM126">
            <v>0.53279099399999996</v>
          </cell>
          <cell r="CN126">
            <v>0</v>
          </cell>
          <cell r="CO126">
            <v>2.9268251840000001</v>
          </cell>
          <cell r="CP126">
            <v>2.2308368785149999</v>
          </cell>
          <cell r="CQ126">
            <v>2.9268251840000001</v>
          </cell>
          <cell r="CR126">
            <v>0.23779633621090238</v>
          </cell>
          <cell r="CS126">
            <v>0.69598830548500024</v>
          </cell>
          <cell r="CT126">
            <v>0</v>
          </cell>
          <cell r="CU126">
            <v>1.3999439299999996</v>
          </cell>
          <cell r="CV126">
            <v>1.145387269</v>
          </cell>
          <cell r="CW126">
            <v>1.3999439299999996</v>
          </cell>
          <cell r="CX126">
            <v>0.18183346885899901</v>
          </cell>
          <cell r="CY126">
            <v>0.25455666099999963</v>
          </cell>
          <cell r="CZ126">
            <v>0</v>
          </cell>
          <cell r="DA126">
            <v>1.3999439299999996</v>
          </cell>
          <cell r="DB126">
            <v>1.067371375065</v>
          </cell>
          <cell r="DC126">
            <v>1.3999439299999996</v>
          </cell>
          <cell r="DD126">
            <v>0.23756133928520959</v>
          </cell>
          <cell r="DE126">
            <v>0.3325725549349996</v>
          </cell>
          <cell r="DF126">
            <v>0</v>
          </cell>
          <cell r="DG126">
            <v>13.642714065000002</v>
          </cell>
          <cell r="DH126">
            <v>5.7832273800000005</v>
          </cell>
          <cell r="DI126">
            <v>13.642714065000002</v>
          </cell>
          <cell r="DJ126">
            <v>0.57609407098572074</v>
          </cell>
          <cell r="DK126">
            <v>7.8594866850000011</v>
          </cell>
          <cell r="DL126">
            <v>0</v>
          </cell>
          <cell r="DM126">
            <v>13.642714065000002</v>
          </cell>
          <cell r="DN126">
            <v>10.409949715</v>
          </cell>
          <cell r="DO126">
            <v>13.642714065000002</v>
          </cell>
          <cell r="DP126">
            <v>0.23695903429461793</v>
          </cell>
          <cell r="DQ126">
            <v>3.2327643500000018</v>
          </cell>
          <cell r="DR126">
            <v>0</v>
          </cell>
          <cell r="DS126">
            <v>0.12241529999999998</v>
          </cell>
          <cell r="DT126">
            <v>6.9716199999999996E-3</v>
          </cell>
          <cell r="DU126">
            <v>0.12241529999999998</v>
          </cell>
          <cell r="DV126">
            <v>0.9430494390815527</v>
          </cell>
          <cell r="DW126">
            <v>0.11544367999999998</v>
          </cell>
          <cell r="DX126">
            <v>0</v>
          </cell>
          <cell r="DY126">
            <v>0</v>
          </cell>
          <cell r="DZ126">
            <v>0</v>
          </cell>
          <cell r="EA126">
            <v>0</v>
          </cell>
          <cell r="EB126">
            <v>0</v>
          </cell>
          <cell r="EC126">
            <v>0</v>
          </cell>
          <cell r="ED126">
            <v>0</v>
          </cell>
        </row>
        <row r="127">
          <cell r="B127">
            <v>2038</v>
          </cell>
          <cell r="C127">
            <v>1.6309957999999998</v>
          </cell>
          <cell r="D127">
            <v>1.2226928192000002</v>
          </cell>
          <cell r="E127">
            <v>1.6309957999999998</v>
          </cell>
          <cell r="F127">
            <v>0.25033968867363093</v>
          </cell>
          <cell r="G127">
            <v>0.4083029807999996</v>
          </cell>
          <cell r="H127">
            <v>0</v>
          </cell>
          <cell r="I127">
            <v>1.6309957999999998</v>
          </cell>
          <cell r="J127">
            <v>1.4997345999999998</v>
          </cell>
          <cell r="K127">
            <v>1.6309957999999998</v>
          </cell>
          <cell r="L127">
            <v>8.0479177199597934E-2</v>
          </cell>
          <cell r="M127">
            <v>0.13126119999999997</v>
          </cell>
          <cell r="N127">
            <v>0</v>
          </cell>
          <cell r="O127">
            <v>0.24601250000000002</v>
          </cell>
          <cell r="P127">
            <v>0.18444470800000001</v>
          </cell>
          <cell r="Q127">
            <v>0.24601250000000002</v>
          </cell>
          <cell r="R127">
            <v>0.25026286062700071</v>
          </cell>
          <cell r="S127">
            <v>6.156779200000001E-2</v>
          </cell>
          <cell r="T127">
            <v>0</v>
          </cell>
          <cell r="U127">
            <v>0.24601250000000002</v>
          </cell>
          <cell r="V127">
            <v>0.24409949</v>
          </cell>
          <cell r="W127">
            <v>0.24601250000000002</v>
          </cell>
          <cell r="X127">
            <v>7.7760682892130291E-3</v>
          </cell>
          <cell r="Y127">
            <v>1.9130100000000205E-3</v>
          </cell>
          <cell r="Z127">
            <v>0</v>
          </cell>
          <cell r="AA127">
            <v>0.15635929999999998</v>
          </cell>
          <cell r="AB127">
            <v>0.11710374080000001</v>
          </cell>
          <cell r="AC127">
            <v>0.15635929999999998</v>
          </cell>
          <cell r="AD127">
            <v>0.25105995741858639</v>
          </cell>
          <cell r="AE127">
            <v>3.925555919999997E-2</v>
          </cell>
          <cell r="AF127">
            <v>0</v>
          </cell>
          <cell r="AG127">
            <v>0.15635929999999998</v>
          </cell>
          <cell r="AH127">
            <v>0.14952572999999997</v>
          </cell>
          <cell r="AI127">
            <v>0.15635929999999998</v>
          </cell>
          <cell r="AJ127">
            <v>4.3704275984863143E-2</v>
          </cell>
          <cell r="AK127">
            <v>6.833570000000011E-3</v>
          </cell>
          <cell r="AL127">
            <v>0</v>
          </cell>
          <cell r="AM127">
            <v>0.123695</v>
          </cell>
          <cell r="AN127">
            <v>8.2701247200000008E-2</v>
          </cell>
          <cell r="AO127">
            <v>0.123695</v>
          </cell>
          <cell r="AP127">
            <v>0.33140994219653175</v>
          </cell>
          <cell r="AQ127">
            <v>4.0993752799999991E-2</v>
          </cell>
          <cell r="AR127">
            <v>0</v>
          </cell>
          <cell r="AS127">
            <v>2.833243108</v>
          </cell>
          <cell r="AT127">
            <v>1.8776830959999997</v>
          </cell>
          <cell r="AU127">
            <v>2.833243108</v>
          </cell>
          <cell r="AV127">
            <v>0.33726721484007588</v>
          </cell>
          <cell r="AW127">
            <v>0.95556001200000029</v>
          </cell>
          <cell r="AX127">
            <v>0</v>
          </cell>
          <cell r="AY127">
            <v>0.72882733299999991</v>
          </cell>
          <cell r="AZ127">
            <v>0.54142232779999999</v>
          </cell>
          <cell r="BA127">
            <v>0.72882733299999991</v>
          </cell>
          <cell r="BB127">
            <v>0.2571322406757211</v>
          </cell>
          <cell r="BC127">
            <v>0.18740500519999992</v>
          </cell>
          <cell r="BD127">
            <v>0</v>
          </cell>
          <cell r="BE127">
            <v>0.33170714099999993</v>
          </cell>
          <cell r="BF127">
            <v>0.2079143792</v>
          </cell>
          <cell r="BG127">
            <v>0.33170714099999993</v>
          </cell>
          <cell r="BH127">
            <v>0.37319896528848007</v>
          </cell>
          <cell r="BI127">
            <v>0.12379276179999993</v>
          </cell>
          <cell r="BJ127">
            <v>0</v>
          </cell>
          <cell r="BK127">
            <v>1.4178164</v>
          </cell>
          <cell r="BL127">
            <v>1.3050693656000003</v>
          </cell>
          <cell r="BM127">
            <v>1.4178164</v>
          </cell>
          <cell r="BN127">
            <v>7.9521604066647614E-2</v>
          </cell>
          <cell r="BO127">
            <v>0.11274703439999967</v>
          </cell>
          <cell r="BP127">
            <v>0</v>
          </cell>
          <cell r="BQ127">
            <v>1.4178164</v>
          </cell>
          <cell r="BR127">
            <v>0.19849830000000002</v>
          </cell>
          <cell r="BS127">
            <v>1.4178164</v>
          </cell>
          <cell r="BT127">
            <v>0.85999717593900027</v>
          </cell>
          <cell r="BU127">
            <v>1.2193181</v>
          </cell>
          <cell r="BV127">
            <v>0</v>
          </cell>
          <cell r="BW127">
            <v>1.8542239539999998</v>
          </cell>
          <cell r="BX127">
            <v>1.4413553340000003</v>
          </cell>
          <cell r="BY127">
            <v>1.8542239539999998</v>
          </cell>
          <cell r="BZ127">
            <v>0.2226638368625021</v>
          </cell>
          <cell r="CA127">
            <v>0.41286861999999958</v>
          </cell>
          <cell r="CB127">
            <v>0</v>
          </cell>
          <cell r="CC127">
            <v>1.8542239539999998</v>
          </cell>
          <cell r="CD127">
            <v>1.3105345671099999</v>
          </cell>
          <cell r="CE127">
            <v>1.8542239539999998</v>
          </cell>
          <cell r="CF127">
            <v>0.29321667736905954</v>
          </cell>
          <cell r="CG127">
            <v>0.5436893868899999</v>
          </cell>
          <cell r="CH127">
            <v>0</v>
          </cell>
          <cell r="CI127">
            <v>2.981831202</v>
          </cell>
          <cell r="CJ127">
            <v>2.415533924</v>
          </cell>
          <cell r="CK127">
            <v>2.981831202</v>
          </cell>
          <cell r="CL127">
            <v>0.18991594078838805</v>
          </cell>
          <cell r="CM127">
            <v>0.56629727799999996</v>
          </cell>
          <cell r="CN127">
            <v>0</v>
          </cell>
          <cell r="CO127">
            <v>2.981831202</v>
          </cell>
          <cell r="CP127">
            <v>2.2410298020450004</v>
          </cell>
          <cell r="CQ127">
            <v>2.981831202</v>
          </cell>
          <cell r="CR127">
            <v>0.24843840907497472</v>
          </cell>
          <cell r="CS127">
            <v>0.74080139995499961</v>
          </cell>
          <cell r="CT127">
            <v>0</v>
          </cell>
          <cell r="CU127">
            <v>1.4262840440000002</v>
          </cell>
          <cell r="CV127">
            <v>1.155679455</v>
          </cell>
          <cell r="CW127">
            <v>1.4262840440000002</v>
          </cell>
          <cell r="CX127">
            <v>0.18972699732452461</v>
          </cell>
          <cell r="CY127">
            <v>0.27060458900000017</v>
          </cell>
          <cell r="CZ127">
            <v>0</v>
          </cell>
          <cell r="DA127">
            <v>1.4262840440000002</v>
          </cell>
          <cell r="DB127">
            <v>1.072319880465</v>
          </cell>
          <cell r="DC127">
            <v>1.4262840440000002</v>
          </cell>
          <cell r="DD127">
            <v>0.24817228028598776</v>
          </cell>
          <cell r="DE127">
            <v>0.35396416353500015</v>
          </cell>
          <cell r="DF127">
            <v>0</v>
          </cell>
          <cell r="DG127">
            <v>14.131506249999999</v>
          </cell>
          <cell r="DH127">
            <v>5.9331081600000006</v>
          </cell>
          <cell r="DI127">
            <v>14.131506249999999</v>
          </cell>
          <cell r="DJ127">
            <v>0.58015033535437865</v>
          </cell>
          <cell r="DK127">
            <v>8.1983980899999978</v>
          </cell>
          <cell r="DL127">
            <v>0</v>
          </cell>
          <cell r="DM127">
            <v>14.131506249999999</v>
          </cell>
          <cell r="DN127">
            <v>10.753290204999999</v>
          </cell>
          <cell r="DO127">
            <v>14.131506249999999</v>
          </cell>
          <cell r="DP127">
            <v>0.23905562402450908</v>
          </cell>
          <cell r="DQ127">
            <v>3.3782160450000003</v>
          </cell>
          <cell r="DR127">
            <v>0</v>
          </cell>
          <cell r="DS127">
            <v>0.12339687999999999</v>
          </cell>
          <cell r="DT127">
            <v>7.0275999999999993E-3</v>
          </cell>
          <cell r="DU127">
            <v>0.12339687999999999</v>
          </cell>
          <cell r="DV127">
            <v>0.94304880317881623</v>
          </cell>
          <cell r="DW127">
            <v>0.11636927999999999</v>
          </cell>
          <cell r="DX127">
            <v>0</v>
          </cell>
          <cell r="DY127">
            <v>0</v>
          </cell>
          <cell r="DZ127">
            <v>0</v>
          </cell>
          <cell r="EA127">
            <v>0</v>
          </cell>
          <cell r="EB127">
            <v>0</v>
          </cell>
          <cell r="EC127">
            <v>0</v>
          </cell>
          <cell r="ED127">
            <v>0</v>
          </cell>
        </row>
        <row r="128">
          <cell r="B128">
            <v>2039</v>
          </cell>
          <cell r="C128">
            <v>1.6493933999999999</v>
          </cell>
          <cell r="D128">
            <v>1.2139434136</v>
          </cell>
          <cell r="E128">
            <v>1.6493933999999999</v>
          </cell>
          <cell r="F128">
            <v>0.2640061409242937</v>
          </cell>
          <cell r="G128">
            <v>0.43544998639999988</v>
          </cell>
          <cell r="H128">
            <v>0</v>
          </cell>
          <cell r="I128">
            <v>1.6493933999999999</v>
          </cell>
          <cell r="J128">
            <v>1.5093957099999999</v>
          </cell>
          <cell r="K128">
            <v>1.6493933999999999</v>
          </cell>
          <cell r="L128">
            <v>8.4878289194075807E-2</v>
          </cell>
          <cell r="M128">
            <v>0.13999768999999995</v>
          </cell>
          <cell r="N128">
            <v>0</v>
          </cell>
          <cell r="O128">
            <v>0.24822589999999997</v>
          </cell>
          <cell r="P128">
            <v>0.182584896</v>
          </cell>
          <cell r="Q128">
            <v>0.24822589999999997</v>
          </cell>
          <cell r="R128">
            <v>0.26444059221862015</v>
          </cell>
          <cell r="S128">
            <v>6.5641003999999975E-2</v>
          </cell>
          <cell r="T128">
            <v>0</v>
          </cell>
          <cell r="U128">
            <v>0.24822589999999997</v>
          </cell>
          <cell r="V128">
            <v>0.24607745999999997</v>
          </cell>
          <cell r="W128">
            <v>0.24822589999999997</v>
          </cell>
          <cell r="X128">
            <v>8.6551806237785897E-3</v>
          </cell>
          <cell r="Y128">
            <v>2.1484400000000015E-3</v>
          </cell>
          <cell r="Z128">
            <v>0</v>
          </cell>
          <cell r="AA128">
            <v>0.15772199999999997</v>
          </cell>
          <cell r="AB128">
            <v>0.11585915040000001</v>
          </cell>
          <cell r="AC128">
            <v>0.15772199999999997</v>
          </cell>
          <cell r="AD128">
            <v>0.26542175219690323</v>
          </cell>
          <cell r="AE128">
            <v>4.186284959999996E-2</v>
          </cell>
          <cell r="AF128">
            <v>0</v>
          </cell>
          <cell r="AG128">
            <v>0.15772199999999997</v>
          </cell>
          <cell r="AH128">
            <v>0.15043823999999995</v>
          </cell>
          <cell r="AI128">
            <v>0.15772199999999997</v>
          </cell>
          <cell r="AJ128">
            <v>4.6181002016205917E-2</v>
          </cell>
          <cell r="AK128">
            <v>7.283760000000028E-3</v>
          </cell>
          <cell r="AL128">
            <v>0</v>
          </cell>
          <cell r="AM128">
            <v>0.1242098</v>
          </cell>
          <cell r="AN128">
            <v>8.050316560000001E-2</v>
          </cell>
          <cell r="AO128">
            <v>0.1242098</v>
          </cell>
          <cell r="AP128">
            <v>0.3518775040294726</v>
          </cell>
          <cell r="AQ128">
            <v>4.3706634399999986E-2</v>
          </cell>
          <cell r="AR128">
            <v>0</v>
          </cell>
          <cell r="AS128">
            <v>2.8708269485</v>
          </cell>
          <cell r="AT128">
            <v>1.8516762262999999</v>
          </cell>
          <cell r="AU128">
            <v>2.8708269485</v>
          </cell>
          <cell r="AV128">
            <v>0.35500249248130533</v>
          </cell>
          <cell r="AW128">
            <v>1.0191507222</v>
          </cell>
          <cell r="AX128">
            <v>0</v>
          </cell>
          <cell r="AY128">
            <v>0.74081183399999995</v>
          </cell>
          <cell r="AZ128">
            <v>0.54090195399999996</v>
          </cell>
          <cell r="BA128">
            <v>0.74081183399999995</v>
          </cell>
          <cell r="BB128">
            <v>0.26985243866933151</v>
          </cell>
          <cell r="BC128">
            <v>0.19990987999999998</v>
          </cell>
          <cell r="BD128">
            <v>0</v>
          </cell>
          <cell r="BE128">
            <v>0.33508928499999996</v>
          </cell>
          <cell r="BF128">
            <v>0.20310051379999997</v>
          </cell>
          <cell r="BG128">
            <v>0.33508928499999996</v>
          </cell>
          <cell r="BH128">
            <v>0.39389135107677348</v>
          </cell>
          <cell r="BI128">
            <v>0.13198877119999999</v>
          </cell>
          <cell r="BJ128">
            <v>0</v>
          </cell>
          <cell r="BK128">
            <v>1.4254096999999999</v>
          </cell>
          <cell r="BL128">
            <v>1.3120677856</v>
          </cell>
          <cell r="BM128">
            <v>1.4254096999999999</v>
          </cell>
          <cell r="BN128">
            <v>7.9515324190651895E-2</v>
          </cell>
          <cell r="BO128">
            <v>0.11334191439999985</v>
          </cell>
          <cell r="BP128">
            <v>0</v>
          </cell>
          <cell r="BQ128">
            <v>1.4254096999999999</v>
          </cell>
          <cell r="BR128">
            <v>0.19957080000000002</v>
          </cell>
          <cell r="BS128">
            <v>1.4254096999999999</v>
          </cell>
          <cell r="BT128">
            <v>0.85999056972882948</v>
          </cell>
          <cell r="BU128">
            <v>1.2258388999999998</v>
          </cell>
          <cell r="BV128">
            <v>0</v>
          </cell>
          <cell r="BW128">
            <v>1.8855268400000003</v>
          </cell>
          <cell r="BX128">
            <v>1.4531594129999998</v>
          </cell>
          <cell r="BY128">
            <v>1.8855268400000003</v>
          </cell>
          <cell r="BZ128">
            <v>0.22930855070723913</v>
          </cell>
          <cell r="CA128">
            <v>0.43236742700000041</v>
          </cell>
          <cell r="CB128">
            <v>0</v>
          </cell>
          <cell r="CC128">
            <v>1.8855268400000003</v>
          </cell>
          <cell r="CD128">
            <v>1.3131596445199998</v>
          </cell>
          <cell r="CE128">
            <v>1.8855268400000003</v>
          </cell>
          <cell r="CF128">
            <v>0.30355823281730659</v>
          </cell>
          <cell r="CG128">
            <v>0.57236719548000048</v>
          </cell>
          <cell r="CH128">
            <v>0</v>
          </cell>
          <cell r="CI128">
            <v>3.0357739499999998</v>
          </cell>
          <cell r="CJ128">
            <v>2.4357634029999997</v>
          </cell>
          <cell r="CK128">
            <v>3.0357739499999998</v>
          </cell>
          <cell r="CL128">
            <v>0.19764664855892849</v>
          </cell>
          <cell r="CM128">
            <v>0.60001054700000012</v>
          </cell>
          <cell r="CN128">
            <v>0</v>
          </cell>
          <cell r="CO128">
            <v>3.0357739499999998</v>
          </cell>
          <cell r="CP128">
            <v>2.2498032140649999</v>
          </cell>
          <cell r="CQ128">
            <v>3.0357739499999998</v>
          </cell>
          <cell r="CR128">
            <v>0.2589029186231076</v>
          </cell>
          <cell r="CS128">
            <v>0.78597073593499989</v>
          </cell>
          <cell r="CT128">
            <v>0</v>
          </cell>
          <cell r="CU128">
            <v>1.452073232</v>
          </cell>
          <cell r="CV128">
            <v>1.165346671</v>
          </cell>
          <cell r="CW128">
            <v>1.452073232</v>
          </cell>
          <cell r="CX128">
            <v>0.19746012438028335</v>
          </cell>
          <cell r="CY128">
            <v>0.28672656100000005</v>
          </cell>
          <cell r="CZ128">
            <v>0</v>
          </cell>
          <cell r="DA128">
            <v>1.452073232</v>
          </cell>
          <cell r="DB128">
            <v>1.07657823811</v>
          </cell>
          <cell r="DC128">
            <v>1.452073232</v>
          </cell>
          <cell r="DD128">
            <v>0.25859232552122419</v>
          </cell>
          <cell r="DE128">
            <v>0.37549499389000007</v>
          </cell>
          <cell r="DF128">
            <v>0</v>
          </cell>
          <cell r="DG128">
            <v>14.624183014999998</v>
          </cell>
          <cell r="DH128">
            <v>6.0841741049999989</v>
          </cell>
          <cell r="DI128">
            <v>14.624183014999998</v>
          </cell>
          <cell r="DJ128">
            <v>0.58396485473687842</v>
          </cell>
          <cell r="DK128">
            <v>8.5400089099999992</v>
          </cell>
          <cell r="DL128">
            <v>0</v>
          </cell>
          <cell r="DM128">
            <v>14.624183014999998</v>
          </cell>
          <cell r="DN128">
            <v>11.099375929999999</v>
          </cell>
          <cell r="DO128">
            <v>14.624183014999998</v>
          </cell>
          <cell r="DP128">
            <v>0.24102591449960731</v>
          </cell>
          <cell r="DQ128">
            <v>3.5248070849999991</v>
          </cell>
          <cell r="DR128">
            <v>0</v>
          </cell>
          <cell r="DS128">
            <v>0.12437846</v>
          </cell>
          <cell r="DT128">
            <v>7.0835799999999999E-3</v>
          </cell>
          <cell r="DU128">
            <v>0.12437846</v>
          </cell>
          <cell r="DV128">
            <v>0.94304817731301704</v>
          </cell>
          <cell r="DW128">
            <v>0.11729487999999999</v>
          </cell>
          <cell r="DX128">
            <v>0</v>
          </cell>
          <cell r="DY128">
            <v>0</v>
          </cell>
          <cell r="DZ128">
            <v>0</v>
          </cell>
          <cell r="EA128">
            <v>0</v>
          </cell>
          <cell r="EB128">
            <v>0</v>
          </cell>
          <cell r="EC128">
            <v>0</v>
          </cell>
          <cell r="ED128">
            <v>0</v>
          </cell>
        </row>
        <row r="129">
          <cell r="B129">
            <v>2040</v>
          </cell>
          <cell r="C129">
            <v>1.668053</v>
          </cell>
          <cell r="D129">
            <v>1.2052224032000001</v>
          </cell>
          <cell r="E129">
            <v>1.668053</v>
          </cell>
          <cell r="F129">
            <v>0.27746756056312355</v>
          </cell>
          <cell r="G129">
            <v>0.46283059679999994</v>
          </cell>
          <cell r="H129">
            <v>0</v>
          </cell>
          <cell r="I129">
            <v>1.668053</v>
          </cell>
          <cell r="J129">
            <v>1.5192678800000001</v>
          </cell>
          <cell r="K129">
            <v>1.668053</v>
          </cell>
          <cell r="L129">
            <v>8.9196878036848878E-2</v>
          </cell>
          <cell r="M129">
            <v>0.14878511999999988</v>
          </cell>
          <cell r="N129">
            <v>0</v>
          </cell>
          <cell r="O129">
            <v>0.25046790000000002</v>
          </cell>
          <cell r="P129">
            <v>0.18068023919999998</v>
          </cell>
          <cell r="Q129">
            <v>0.25046790000000002</v>
          </cell>
          <cell r="R129">
            <v>0.27862916086252981</v>
          </cell>
          <cell r="S129">
            <v>6.978766080000004E-2</v>
          </cell>
          <cell r="T129">
            <v>0</v>
          </cell>
          <cell r="U129">
            <v>0.25046790000000002</v>
          </cell>
          <cell r="V129">
            <v>0.24809454</v>
          </cell>
          <cell r="W129">
            <v>0.25046790000000002</v>
          </cell>
          <cell r="X129">
            <v>9.4757052700167113E-3</v>
          </cell>
          <cell r="Y129">
            <v>2.3733600000000188E-3</v>
          </cell>
          <cell r="Z129">
            <v>0</v>
          </cell>
          <cell r="AA129">
            <v>0.15913389999999997</v>
          </cell>
          <cell r="AB129">
            <v>0.11463127039999998</v>
          </cell>
          <cell r="AC129">
            <v>0.15913389999999997</v>
          </cell>
          <cell r="AD129">
            <v>0.2796552437915491</v>
          </cell>
          <cell r="AE129">
            <v>4.4502629599999982E-2</v>
          </cell>
          <cell r="AF129">
            <v>0</v>
          </cell>
          <cell r="AG129">
            <v>0.15913389999999997</v>
          </cell>
          <cell r="AH129">
            <v>0.15137955999999997</v>
          </cell>
          <cell r="AI129">
            <v>0.15913389999999997</v>
          </cell>
          <cell r="AJ129">
            <v>4.8728397908930784E-2</v>
          </cell>
          <cell r="AK129">
            <v>7.7543399999999985E-3</v>
          </cell>
          <cell r="AL129">
            <v>0</v>
          </cell>
          <cell r="AM129">
            <v>0.12478179999999998</v>
          </cell>
          <cell r="AN129">
            <v>7.833791679999999E-2</v>
          </cell>
          <cell r="AO129">
            <v>0.12478179999999998</v>
          </cell>
          <cell r="AP129">
            <v>0.3722007792803117</v>
          </cell>
          <cell r="AQ129">
            <v>4.6443883199999994E-2</v>
          </cell>
          <cell r="AR129">
            <v>0</v>
          </cell>
          <cell r="AS129">
            <v>2.9071474735000002</v>
          </cell>
          <cell r="AT129">
            <v>1.8239475263</v>
          </cell>
          <cell r="AU129">
            <v>2.9071474735000002</v>
          </cell>
          <cell r="AV129">
            <v>0.37259889877409763</v>
          </cell>
          <cell r="AW129">
            <v>1.0831999472000002</v>
          </cell>
          <cell r="AX129">
            <v>0</v>
          </cell>
          <cell r="AY129">
            <v>0.75253707599999997</v>
          </cell>
          <cell r="AZ129">
            <v>0.54006531099999999</v>
          </cell>
          <cell r="BA129">
            <v>0.75253707599999997</v>
          </cell>
          <cell r="BB129">
            <v>0.28234059394038413</v>
          </cell>
          <cell r="BC129">
            <v>0.21247176499999998</v>
          </cell>
          <cell r="BD129">
            <v>0</v>
          </cell>
          <cell r="BE129">
            <v>0.33833602600000007</v>
          </cell>
          <cell r="BF129">
            <v>0.19811108399999999</v>
          </cell>
          <cell r="BG129">
            <v>0.33833602600000007</v>
          </cell>
          <cell r="BH129">
            <v>0.41445465816282906</v>
          </cell>
          <cell r="BI129">
            <v>0.14022494200000007</v>
          </cell>
          <cell r="BJ129">
            <v>0</v>
          </cell>
          <cell r="BK129">
            <v>1.4331031000000001</v>
          </cell>
          <cell r="BL129">
            <v>1.3191377056</v>
          </cell>
          <cell r="BM129">
            <v>1.4331031000000001</v>
          </cell>
          <cell r="BN129">
            <v>7.9523513974675011E-2</v>
          </cell>
          <cell r="BO129">
            <v>0.11396539440000009</v>
          </cell>
          <cell r="BP129">
            <v>0</v>
          </cell>
          <cell r="BQ129">
            <v>1.4331031000000001</v>
          </cell>
          <cell r="BR129">
            <v>0.2006433</v>
          </cell>
          <cell r="BS129">
            <v>1.4331031000000001</v>
          </cell>
          <cell r="BT129">
            <v>0.85999381342486803</v>
          </cell>
          <cell r="BU129">
            <v>1.2324598</v>
          </cell>
          <cell r="BV129">
            <v>0</v>
          </cell>
          <cell r="BW129">
            <v>1.9158847379999997</v>
          </cell>
          <cell r="BX129">
            <v>1.466495922</v>
          </cell>
          <cell r="BY129">
            <v>1.9158847379999997</v>
          </cell>
          <cell r="BZ129">
            <v>0.23455942160127993</v>
          </cell>
          <cell r="CA129">
            <v>0.44938881599999969</v>
          </cell>
          <cell r="CB129">
            <v>0</v>
          </cell>
          <cell r="CC129">
            <v>1.9158847379999997</v>
          </cell>
          <cell r="CD129">
            <v>1.3187001706799999</v>
          </cell>
          <cell r="CE129">
            <v>1.9158847379999997</v>
          </cell>
          <cell r="CF129">
            <v>0.31170171956346565</v>
          </cell>
          <cell r="CG129">
            <v>0.5971845673199998</v>
          </cell>
          <cell r="CH129">
            <v>0</v>
          </cell>
          <cell r="CI129">
            <v>3.0887723440000001</v>
          </cell>
          <cell r="CJ129">
            <v>2.4546624620000004</v>
          </cell>
          <cell r="CK129">
            <v>3.0887723440000001</v>
          </cell>
          <cell r="CL129">
            <v>0.20529511772914258</v>
          </cell>
          <cell r="CM129">
            <v>0.63410988199999974</v>
          </cell>
          <cell r="CN129">
            <v>0</v>
          </cell>
          <cell r="CO129">
            <v>3.0887723440000001</v>
          </cell>
          <cell r="CP129">
            <v>2.2574075846099997</v>
          </cell>
          <cell r="CQ129">
            <v>3.0887723440000001</v>
          </cell>
          <cell r="CR129">
            <v>0.26915701994190105</v>
          </cell>
          <cell r="CS129">
            <v>0.83136475939000043</v>
          </cell>
          <cell r="CT129">
            <v>0</v>
          </cell>
          <cell r="CU129">
            <v>1.4774291419999999</v>
          </cell>
          <cell r="CV129">
            <v>1.1744861039999999</v>
          </cell>
          <cell r="CW129">
            <v>1.4774291419999999</v>
          </cell>
          <cell r="CX129">
            <v>0.20504742284283439</v>
          </cell>
          <cell r="CY129">
            <v>0.302943038</v>
          </cell>
          <cell r="CZ129">
            <v>0</v>
          </cell>
          <cell r="DA129">
            <v>1.4774291419999999</v>
          </cell>
          <cell r="DB129">
            <v>1.080145814</v>
          </cell>
          <cell r="DC129">
            <v>1.4774291419999999</v>
          </cell>
          <cell r="DD129">
            <v>0.26890178128082431</v>
          </cell>
          <cell r="DE129">
            <v>0.39728332799999988</v>
          </cell>
          <cell r="DF129">
            <v>0</v>
          </cell>
          <cell r="DG129">
            <v>15.120826790000001</v>
          </cell>
          <cell r="DH129">
            <v>6.23645111</v>
          </cell>
          <cell r="DI129">
            <v>15.120826790000001</v>
          </cell>
          <cell r="DJ129">
            <v>0.58755885530516028</v>
          </cell>
          <cell r="DK129">
            <v>8.8843756800000016</v>
          </cell>
          <cell r="DL129">
            <v>0</v>
          </cell>
          <cell r="DM129">
            <v>15.120826790000001</v>
          </cell>
          <cell r="DN129">
            <v>11.448227489999999</v>
          </cell>
          <cell r="DO129">
            <v>15.120826790000001</v>
          </cell>
          <cell r="DP129">
            <v>0.24288349777466114</v>
          </cell>
          <cell r="DQ129">
            <v>3.6725993000000017</v>
          </cell>
          <cell r="DR129">
            <v>0</v>
          </cell>
          <cell r="DS129">
            <v>0.12537558000000001</v>
          </cell>
          <cell r="DT129">
            <v>7.1408600000000006E-3</v>
          </cell>
          <cell r="DU129">
            <v>0.12537558000000001</v>
          </cell>
          <cell r="DV129">
            <v>0.94304425152011262</v>
          </cell>
          <cell r="DW129">
            <v>0.11823472000000002</v>
          </cell>
          <cell r="DX129">
            <v>0</v>
          </cell>
          <cell r="DY129">
            <v>0</v>
          </cell>
          <cell r="DZ129">
            <v>0</v>
          </cell>
          <cell r="EA129">
            <v>0</v>
          </cell>
          <cell r="EB129">
            <v>0</v>
          </cell>
          <cell r="EC129">
            <v>0</v>
          </cell>
          <cell r="ED129">
            <v>0</v>
          </cell>
        </row>
        <row r="130">
          <cell r="B130">
            <v>2041</v>
          </cell>
          <cell r="C130">
            <v>1.6869952000000001</v>
          </cell>
          <cell r="D130">
            <v>1.1965728103999997</v>
          </cell>
          <cell r="E130">
            <v>1.6869952000000001</v>
          </cell>
          <cell r="F130">
            <v>0.29070763781663417</v>
          </cell>
          <cell r="G130">
            <v>0.4904223896000004</v>
          </cell>
          <cell r="H130">
            <v>0</v>
          </cell>
          <cell r="I130">
            <v>1.6869952000000001</v>
          </cell>
          <cell r="J130">
            <v>1.5293509700000001</v>
          </cell>
          <cell r="K130">
            <v>1.6869952000000001</v>
          </cell>
          <cell r="L130">
            <v>9.3446756694980537E-2</v>
          </cell>
          <cell r="M130">
            <v>0.15764423000000005</v>
          </cell>
          <cell r="N130">
            <v>0</v>
          </cell>
          <cell r="O130">
            <v>0.25276310000000002</v>
          </cell>
          <cell r="P130">
            <v>0.17880247040000002</v>
          </cell>
          <cell r="Q130">
            <v>0.25276310000000002</v>
          </cell>
          <cell r="R130">
            <v>0.2926084922997067</v>
          </cell>
          <cell r="S130">
            <v>7.3960629599999994E-2</v>
          </cell>
          <cell r="T130">
            <v>0</v>
          </cell>
          <cell r="U130">
            <v>0.25276310000000002</v>
          </cell>
          <cell r="V130">
            <v>0.25014428999999999</v>
          </cell>
          <cell r="W130">
            <v>0.25276310000000002</v>
          </cell>
          <cell r="X130">
            <v>1.0360729077939093E-2</v>
          </cell>
          <cell r="Y130">
            <v>2.6188100000000269E-3</v>
          </cell>
          <cell r="Z130">
            <v>0</v>
          </cell>
          <cell r="AA130">
            <v>0.1605538</v>
          </cell>
          <cell r="AB130">
            <v>0.11338896800000001</v>
          </cell>
          <cell r="AC130">
            <v>0.1605538</v>
          </cell>
          <cell r="AD130">
            <v>0.29376341139231826</v>
          </cell>
          <cell r="AE130">
            <v>4.716483199999999E-2</v>
          </cell>
          <cell r="AF130">
            <v>0</v>
          </cell>
          <cell r="AG130">
            <v>0.1605538</v>
          </cell>
          <cell r="AH130">
            <v>0.15234940999999999</v>
          </cell>
          <cell r="AI130">
            <v>0.1605538</v>
          </cell>
          <cell r="AJ130">
            <v>5.1100565667084839E-2</v>
          </cell>
          <cell r="AK130">
            <v>8.2043900000000058E-3</v>
          </cell>
          <cell r="AL130">
            <v>0</v>
          </cell>
          <cell r="AM130">
            <v>0.12535379999999999</v>
          </cell>
          <cell r="AN130">
            <v>7.4188857600000019E-2</v>
          </cell>
          <cell r="AO130">
            <v>0.12535379999999999</v>
          </cell>
          <cell r="AP130">
            <v>0.40816427104722769</v>
          </cell>
          <cell r="AQ130">
            <v>5.1164942399999969E-2</v>
          </cell>
          <cell r="AR130">
            <v>0</v>
          </cell>
          <cell r="AS130">
            <v>2.9250508565</v>
          </cell>
          <cell r="AT130">
            <v>1.6754308090999996</v>
          </cell>
          <cell r="AU130">
            <v>2.9250508565</v>
          </cell>
          <cell r="AV130">
            <v>0.42721310114082811</v>
          </cell>
          <cell r="AW130">
            <v>1.2496200474000003</v>
          </cell>
          <cell r="AX130">
            <v>0</v>
          </cell>
          <cell r="AY130">
            <v>0.75693047599999996</v>
          </cell>
          <cell r="AZ130">
            <v>0.48970403159999998</v>
          </cell>
          <cell r="BA130">
            <v>0.75693047599999996</v>
          </cell>
          <cell r="BB130">
            <v>0.35303961575461784</v>
          </cell>
          <cell r="BC130">
            <v>0.26722644439999999</v>
          </cell>
          <cell r="BD130">
            <v>0</v>
          </cell>
          <cell r="BE130">
            <v>0.33993789349999998</v>
          </cell>
          <cell r="BF130">
            <v>0.18291559269999999</v>
          </cell>
          <cell r="BG130">
            <v>0.33993789349999998</v>
          </cell>
          <cell r="BH130">
            <v>0.46191467265769826</v>
          </cell>
          <cell r="BI130">
            <v>0.15702230079999999</v>
          </cell>
          <cell r="BJ130">
            <v>0</v>
          </cell>
          <cell r="BK130">
            <v>1.4408822999999997</v>
          </cell>
          <cell r="BL130">
            <v>1.3263077256</v>
          </cell>
          <cell r="BM130">
            <v>1.4408822999999997</v>
          </cell>
          <cell r="BN130">
            <v>7.9516955965105385E-2</v>
          </cell>
          <cell r="BO130">
            <v>0.11457457439999974</v>
          </cell>
          <cell r="BP130">
            <v>0</v>
          </cell>
          <cell r="BQ130">
            <v>1.4408822999999997</v>
          </cell>
          <cell r="BR130">
            <v>0.2017158</v>
          </cell>
          <cell r="BS130">
            <v>1.4408822999999997</v>
          </cell>
          <cell r="BT130">
            <v>0.86000535921636334</v>
          </cell>
          <cell r="BU130">
            <v>1.2391664999999996</v>
          </cell>
          <cell r="BV130">
            <v>0</v>
          </cell>
          <cell r="BW130">
            <v>1.9451003000000002</v>
          </cell>
          <cell r="BX130">
            <v>1.4814410990000002</v>
          </cell>
          <cell r="BY130">
            <v>1.9451003000000002</v>
          </cell>
          <cell r="BZ130">
            <v>0.23837290087302951</v>
          </cell>
          <cell r="CA130">
            <v>0.46365920100000002</v>
          </cell>
          <cell r="CB130">
            <v>0</v>
          </cell>
          <cell r="CC130">
            <v>1.9451003000000002</v>
          </cell>
          <cell r="CD130">
            <v>1.3271359673450003</v>
          </cell>
          <cell r="CE130">
            <v>1.9451003000000002</v>
          </cell>
          <cell r="CF130">
            <v>0.31770306788549663</v>
          </cell>
          <cell r="CG130">
            <v>0.61796433265499995</v>
          </cell>
          <cell r="CH130">
            <v>0</v>
          </cell>
          <cell r="CI130">
            <v>3.140707468</v>
          </cell>
          <cell r="CJ130">
            <v>2.4722715849999997</v>
          </cell>
          <cell r="CK130">
            <v>3.140707468</v>
          </cell>
          <cell r="CL130">
            <v>0.21282971744759782</v>
          </cell>
          <cell r="CM130">
            <v>0.66843588300000034</v>
          </cell>
          <cell r="CN130">
            <v>0</v>
          </cell>
          <cell r="CO130">
            <v>3.140707468</v>
          </cell>
          <cell r="CP130">
            <v>2.2634343116450002</v>
          </cell>
          <cell r="CQ130">
            <v>3.140707468</v>
          </cell>
          <cell r="CR130">
            <v>0.27932342164730378</v>
          </cell>
          <cell r="CS130">
            <v>0.87727315635499981</v>
          </cell>
          <cell r="CT130">
            <v>0</v>
          </cell>
          <cell r="CU130">
            <v>1.5022733419999998</v>
          </cell>
          <cell r="CV130">
            <v>1.182921501</v>
          </cell>
          <cell r="CW130">
            <v>1.5022733419999998</v>
          </cell>
          <cell r="CX130">
            <v>0.2125790507437493</v>
          </cell>
          <cell r="CY130">
            <v>0.3193518409999998</v>
          </cell>
          <cell r="CZ130">
            <v>0</v>
          </cell>
          <cell r="DA130">
            <v>1.5022733419999998</v>
          </cell>
          <cell r="DB130">
            <v>1.083063092135</v>
          </cell>
          <cell r="DC130">
            <v>1.5022733419999998</v>
          </cell>
          <cell r="DD130">
            <v>0.27905058163842456</v>
          </cell>
          <cell r="DE130">
            <v>0.41921024986499988</v>
          </cell>
          <cell r="DF130">
            <v>0</v>
          </cell>
          <cell r="DG130">
            <v>15.621437565000001</v>
          </cell>
          <cell r="DH130">
            <v>6.389949624999999</v>
          </cell>
          <cell r="DI130">
            <v>15.621437565000001</v>
          </cell>
          <cell r="DJ130">
            <v>0.59094996229305097</v>
          </cell>
          <cell r="DK130">
            <v>9.2314879400000009</v>
          </cell>
          <cell r="DL130">
            <v>0</v>
          </cell>
          <cell r="DM130">
            <v>15.621437565000001</v>
          </cell>
          <cell r="DN130">
            <v>11.799875924999998</v>
          </cell>
          <cell r="DO130">
            <v>15.621437565000001</v>
          </cell>
          <cell r="DP130">
            <v>0.2446357208866777</v>
          </cell>
          <cell r="DQ130">
            <v>3.8215616400000023</v>
          </cell>
          <cell r="DR130">
            <v>0</v>
          </cell>
          <cell r="DS130">
            <v>0.12637145999999999</v>
          </cell>
          <cell r="DT130">
            <v>7.1969E-3</v>
          </cell>
          <cell r="DU130">
            <v>0.12637145999999999</v>
          </cell>
          <cell r="DV130">
            <v>0.9430496411135868</v>
          </cell>
          <cell r="DW130">
            <v>0.11917455999999998</v>
          </cell>
          <cell r="DX130">
            <v>0</v>
          </cell>
          <cell r="DY130">
            <v>0</v>
          </cell>
          <cell r="DZ130">
            <v>0</v>
          </cell>
          <cell r="EA130">
            <v>0</v>
          </cell>
          <cell r="EB130">
            <v>0</v>
          </cell>
          <cell r="EC130">
            <v>0</v>
          </cell>
          <cell r="ED130">
            <v>0</v>
          </cell>
        </row>
        <row r="131">
          <cell r="B131">
            <v>2042</v>
          </cell>
          <cell r="C131">
            <v>1.7062445999999998</v>
          </cell>
          <cell r="D131">
            <v>1.1880172903999999</v>
          </cell>
          <cell r="E131">
            <v>1.7062445999999998</v>
          </cell>
          <cell r="F131">
            <v>0.30372392656949648</v>
          </cell>
          <cell r="G131">
            <v>0.51822730959999985</v>
          </cell>
          <cell r="H131">
            <v>0</v>
          </cell>
          <cell r="I131">
            <v>1.7062445999999998</v>
          </cell>
          <cell r="J131">
            <v>1.5396490499999997</v>
          </cell>
          <cell r="K131">
            <v>1.7062445999999998</v>
          </cell>
          <cell r="L131">
            <v>9.7638726592892994E-2</v>
          </cell>
          <cell r="M131">
            <v>0.16659555000000004</v>
          </cell>
          <cell r="N131">
            <v>0</v>
          </cell>
          <cell r="O131">
            <v>0.2550829</v>
          </cell>
          <cell r="P131">
            <v>0.17693728959999999</v>
          </cell>
          <cell r="Q131">
            <v>0.2550829</v>
          </cell>
          <cell r="R131">
            <v>0.30635377910475381</v>
          </cell>
          <cell r="S131">
            <v>7.814561040000001E-2</v>
          </cell>
          <cell r="T131">
            <v>0</v>
          </cell>
          <cell r="U131">
            <v>0.2550829</v>
          </cell>
          <cell r="V131">
            <v>0.25219804000000001</v>
          </cell>
          <cell r="W131">
            <v>0.2550829</v>
          </cell>
          <cell r="X131">
            <v>1.1309499774387029E-2</v>
          </cell>
          <cell r="Y131">
            <v>2.8848599999999891E-3</v>
          </cell>
          <cell r="Z131">
            <v>0</v>
          </cell>
          <cell r="AA131">
            <v>0.16200859999999997</v>
          </cell>
          <cell r="AB131">
            <v>0.11215719839999999</v>
          </cell>
          <cell r="AC131">
            <v>0.16200859999999997</v>
          </cell>
          <cell r="AD131">
            <v>0.30770836609908359</v>
          </cell>
          <cell r="AE131">
            <v>4.9851401599999984E-2</v>
          </cell>
          <cell r="AF131">
            <v>0</v>
          </cell>
          <cell r="AG131">
            <v>0.16200859999999997</v>
          </cell>
          <cell r="AH131">
            <v>0.15333355999999995</v>
          </cell>
          <cell r="AI131">
            <v>0.16200859999999997</v>
          </cell>
          <cell r="AJ131">
            <v>5.3546787022417476E-2</v>
          </cell>
          <cell r="AK131">
            <v>8.6750400000000227E-3</v>
          </cell>
          <cell r="AL131">
            <v>0</v>
          </cell>
          <cell r="AM131">
            <v>0.12596870000000002</v>
          </cell>
          <cell r="AN131">
            <v>7.053137520000001E-2</v>
          </cell>
          <cell r="AO131">
            <v>0.12596870000000002</v>
          </cell>
          <cell r="AP131">
            <v>0.4400880917243728</v>
          </cell>
          <cell r="AQ131">
            <v>5.5437324800000007E-2</v>
          </cell>
          <cell r="AR131">
            <v>0</v>
          </cell>
          <cell r="AS131">
            <v>2.9433518399999996</v>
          </cell>
          <cell r="AT131">
            <v>1.5371178728999997</v>
          </cell>
          <cell r="AU131">
            <v>2.9433518399999996</v>
          </cell>
          <cell r="AV131">
            <v>0.4777661807159283</v>
          </cell>
          <cell r="AW131">
            <v>1.4062339670999999</v>
          </cell>
          <cell r="AX131">
            <v>0</v>
          </cell>
          <cell r="AY131">
            <v>0.76147833000000009</v>
          </cell>
          <cell r="AZ131">
            <v>0.44107803719999999</v>
          </cell>
          <cell r="BA131">
            <v>0.76147833000000009</v>
          </cell>
          <cell r="BB131">
            <v>0.4207608807462716</v>
          </cell>
          <cell r="BC131">
            <v>0.3204002928000001</v>
          </cell>
          <cell r="BD131">
            <v>0</v>
          </cell>
          <cell r="BE131">
            <v>0.34169421499999997</v>
          </cell>
          <cell r="BF131">
            <v>0.1692485926</v>
          </cell>
          <cell r="BG131">
            <v>0.34169421499999997</v>
          </cell>
          <cell r="BH131">
            <v>0.50467820299503752</v>
          </cell>
          <cell r="BI131">
            <v>0.17244562239999997</v>
          </cell>
          <cell r="BJ131">
            <v>0</v>
          </cell>
          <cell r="BK131">
            <v>1.4487616000000001</v>
          </cell>
          <cell r="BL131">
            <v>1.3335534783999998</v>
          </cell>
          <cell r="BM131">
            <v>1.4487616000000001</v>
          </cell>
          <cell r="BN131">
            <v>7.9521794061907944E-2</v>
          </cell>
          <cell r="BO131">
            <v>0.11520812160000027</v>
          </cell>
          <cell r="BP131">
            <v>0</v>
          </cell>
          <cell r="BQ131">
            <v>1.4487616000000001</v>
          </cell>
          <cell r="BR131">
            <v>0.20283119999999999</v>
          </cell>
          <cell r="BS131">
            <v>1.4487616000000001</v>
          </cell>
          <cell r="BT131">
            <v>0.85999684144030331</v>
          </cell>
          <cell r="BU131">
            <v>1.2459304000000002</v>
          </cell>
          <cell r="BV131">
            <v>0</v>
          </cell>
          <cell r="BW131">
            <v>1.9733708739999998</v>
          </cell>
          <cell r="BX131">
            <v>1.498028358</v>
          </cell>
          <cell r="BY131">
            <v>1.9733708739999998</v>
          </cell>
          <cell r="BZ131">
            <v>0.24087844928839253</v>
          </cell>
          <cell r="CA131">
            <v>0.47534251599999977</v>
          </cell>
          <cell r="CB131">
            <v>0</v>
          </cell>
          <cell r="CC131">
            <v>1.9733708739999998</v>
          </cell>
          <cell r="CD131">
            <v>1.3386992283050001</v>
          </cell>
          <cell r="CE131">
            <v>1.9733708739999998</v>
          </cell>
          <cell r="CF131">
            <v>0.32161802632088493</v>
          </cell>
          <cell r="CG131">
            <v>0.63467164569499968</v>
          </cell>
          <cell r="CH131">
            <v>0</v>
          </cell>
          <cell r="CI131">
            <v>3.1915394720000001</v>
          </cell>
          <cell r="CJ131">
            <v>2.4887775880000005</v>
          </cell>
          <cell r="CK131">
            <v>3.1915394720000001</v>
          </cell>
          <cell r="CL131">
            <v>0.22019526631754582</v>
          </cell>
          <cell r="CM131">
            <v>0.70276188399999961</v>
          </cell>
          <cell r="CN131">
            <v>0</v>
          </cell>
          <cell r="CO131">
            <v>3.1915394720000001</v>
          </cell>
          <cell r="CP131">
            <v>2.2679371512049999</v>
          </cell>
          <cell r="CQ131">
            <v>3.1915394720000001</v>
          </cell>
          <cell r="CR131">
            <v>0.28939085005776805</v>
          </cell>
          <cell r="CS131">
            <v>0.92360232079500015</v>
          </cell>
          <cell r="CT131">
            <v>0</v>
          </cell>
          <cell r="CU131">
            <v>1.5265666159999998</v>
          </cell>
          <cell r="CV131">
            <v>1.1908073860000001</v>
          </cell>
          <cell r="CW131">
            <v>1.5265666159999998</v>
          </cell>
          <cell r="CX131">
            <v>0.21994404075190366</v>
          </cell>
          <cell r="CY131">
            <v>0.33575922999999963</v>
          </cell>
          <cell r="CZ131">
            <v>0</v>
          </cell>
          <cell r="DA131">
            <v>1.5265666159999998</v>
          </cell>
          <cell r="DB131">
            <v>1.0852769504800002</v>
          </cell>
          <cell r="DC131">
            <v>1.5265666159999998</v>
          </cell>
          <cell r="DD131">
            <v>0.28907331058784247</v>
          </cell>
          <cell r="DE131">
            <v>0.4412896655199996</v>
          </cell>
          <cell r="DF131">
            <v>0</v>
          </cell>
          <cell r="DG131">
            <v>16.126056569999999</v>
          </cell>
          <cell r="DH131">
            <v>6.544675064999999</v>
          </cell>
          <cell r="DI131">
            <v>16.126056569999999</v>
          </cell>
          <cell r="DJ131">
            <v>0.59415527059632534</v>
          </cell>
          <cell r="DK131">
            <v>9.5813815049999995</v>
          </cell>
          <cell r="DL131">
            <v>0</v>
          </cell>
          <cell r="DM131">
            <v>16.126056569999999</v>
          </cell>
          <cell r="DN131">
            <v>12.154326439999998</v>
          </cell>
          <cell r="DO131">
            <v>16.126056569999999</v>
          </cell>
          <cell r="DP131">
            <v>0.24629270725670047</v>
          </cell>
          <cell r="DQ131">
            <v>3.971730130000001</v>
          </cell>
          <cell r="DR131">
            <v>0</v>
          </cell>
          <cell r="DS131">
            <v>0.12738411999999999</v>
          </cell>
          <cell r="DT131">
            <v>7.255479999999999E-3</v>
          </cell>
          <cell r="DU131">
            <v>0.12738411999999999</v>
          </cell>
          <cell r="DV131">
            <v>0.94304250796724121</v>
          </cell>
          <cell r="DW131">
            <v>0.12012863999999999</v>
          </cell>
          <cell r="DX131">
            <v>0</v>
          </cell>
          <cell r="DY131">
            <v>0</v>
          </cell>
          <cell r="DZ131">
            <v>0</v>
          </cell>
          <cell r="EA131">
            <v>0</v>
          </cell>
          <cell r="EB131">
            <v>0</v>
          </cell>
          <cell r="EC131">
            <v>0</v>
          </cell>
          <cell r="ED131">
            <v>0</v>
          </cell>
        </row>
        <row r="132">
          <cell r="B132">
            <v>2043</v>
          </cell>
          <cell r="C132">
            <v>1.7522001</v>
          </cell>
          <cell r="D132">
            <v>1.2059199655999997</v>
          </cell>
          <cell r="E132">
            <v>1.7522001</v>
          </cell>
          <cell r="F132">
            <v>0.311768121917126</v>
          </cell>
          <cell r="G132">
            <v>0.54628013440000034</v>
          </cell>
          <cell r="H132">
            <v>0</v>
          </cell>
          <cell r="I132">
            <v>1.7522001</v>
          </cell>
          <cell r="J132">
            <v>1.57658169</v>
          </cell>
          <cell r="K132">
            <v>1.7522001</v>
          </cell>
          <cell r="L132">
            <v>0.10022737129166925</v>
          </cell>
          <cell r="M132">
            <v>0.17561841</v>
          </cell>
          <cell r="N132">
            <v>0</v>
          </cell>
          <cell r="O132">
            <v>0.25745589999999996</v>
          </cell>
          <cell r="P132">
            <v>0.1750928192</v>
          </cell>
          <cell r="Q132">
            <v>0.25745589999999996</v>
          </cell>
          <cell r="R132">
            <v>0.31991141317794608</v>
          </cell>
          <cell r="S132">
            <v>8.236308079999996E-2</v>
          </cell>
          <cell r="T132">
            <v>0</v>
          </cell>
          <cell r="U132">
            <v>0.25745589999999996</v>
          </cell>
          <cell r="V132">
            <v>0.25428459999999997</v>
          </cell>
          <cell r="W132">
            <v>0.25745589999999996</v>
          </cell>
          <cell r="X132">
            <v>1.2317837734540123E-2</v>
          </cell>
          <cell r="Y132">
            <v>3.171299999999988E-3</v>
          </cell>
          <cell r="Z132">
            <v>0</v>
          </cell>
          <cell r="AA132">
            <v>0.1634777</v>
          </cell>
          <cell r="AB132">
            <v>0.11095826160000001</v>
          </cell>
          <cell r="AC132">
            <v>0.1634777</v>
          </cell>
          <cell r="AD132">
            <v>0.32126362433530686</v>
          </cell>
          <cell r="AE132">
            <v>5.2519438399999993E-2</v>
          </cell>
          <cell r="AF132">
            <v>0</v>
          </cell>
          <cell r="AG132">
            <v>0.1634777</v>
          </cell>
          <cell r="AH132">
            <v>0.15433207999999998</v>
          </cell>
          <cell r="AI132">
            <v>0.1634777</v>
          </cell>
          <cell r="AJ132">
            <v>5.5944144063685877E-2</v>
          </cell>
          <cell r="AK132">
            <v>9.145620000000021E-3</v>
          </cell>
          <cell r="AL132">
            <v>0</v>
          </cell>
          <cell r="AM132">
            <v>0.1266265</v>
          </cell>
          <cell r="AN132">
            <v>6.738594719999999E-2</v>
          </cell>
          <cell r="AO132">
            <v>0.1266265</v>
          </cell>
          <cell r="AP132">
            <v>0.46783692828910228</v>
          </cell>
          <cell r="AQ132">
            <v>5.9240552800000013E-2</v>
          </cell>
          <cell r="AR132">
            <v>0</v>
          </cell>
          <cell r="AS132">
            <v>2.9620681625</v>
          </cell>
          <cell r="AT132">
            <v>1.4090480848</v>
          </cell>
          <cell r="AU132">
            <v>2.9620681625</v>
          </cell>
          <cell r="AV132">
            <v>0.52430261307330739</v>
          </cell>
          <cell r="AW132">
            <v>1.5530200777000001</v>
          </cell>
          <cell r="AX132">
            <v>0</v>
          </cell>
          <cell r="AY132">
            <v>0.76604392249999986</v>
          </cell>
          <cell r="AZ132">
            <v>0.39426750049999998</v>
          </cell>
          <cell r="BA132">
            <v>0.76604392249999986</v>
          </cell>
          <cell r="BB132">
            <v>0.48531998111374608</v>
          </cell>
          <cell r="BC132">
            <v>0.37177642199999988</v>
          </cell>
          <cell r="BD132">
            <v>0</v>
          </cell>
          <cell r="BE132">
            <v>0.34346513850000004</v>
          </cell>
          <cell r="BF132">
            <v>0.1570257894</v>
          </cell>
          <cell r="BG132">
            <v>0.34346513850000004</v>
          </cell>
          <cell r="BH132">
            <v>0.54281884302502514</v>
          </cell>
          <cell r="BI132">
            <v>0.18643934910000004</v>
          </cell>
          <cell r="BJ132">
            <v>0</v>
          </cell>
          <cell r="BK132">
            <v>1.4567409999999998</v>
          </cell>
          <cell r="BL132">
            <v>1.3409136312000001</v>
          </cell>
          <cell r="BM132">
            <v>1.4567409999999998</v>
          </cell>
          <cell r="BN132">
            <v>7.9511298714047163E-2</v>
          </cell>
          <cell r="BO132">
            <v>0.11582736879999977</v>
          </cell>
          <cell r="BP132">
            <v>0</v>
          </cell>
          <cell r="BQ132">
            <v>1.4567409999999998</v>
          </cell>
          <cell r="BR132">
            <v>0.20394660000000001</v>
          </cell>
          <cell r="BS132">
            <v>1.4567409999999998</v>
          </cell>
          <cell r="BT132">
            <v>0.8599980367134582</v>
          </cell>
          <cell r="BU132">
            <v>1.2527943999999998</v>
          </cell>
          <cell r="BV132">
            <v>0</v>
          </cell>
          <cell r="BW132">
            <v>2.0006186619999999</v>
          </cell>
          <cell r="BX132">
            <v>1.5163919079999999</v>
          </cell>
          <cell r="BY132">
            <v>2.0006186619999999</v>
          </cell>
          <cell r="BZ132">
            <v>0.24203850698659535</v>
          </cell>
          <cell r="CA132">
            <v>0.48422675400000004</v>
          </cell>
          <cell r="CB132">
            <v>0</v>
          </cell>
          <cell r="CC132">
            <v>2.0006186619999999</v>
          </cell>
          <cell r="CD132">
            <v>1.35357856114</v>
          </cell>
          <cell r="CE132">
            <v>2.0006186619999999</v>
          </cell>
          <cell r="CF132">
            <v>0.32342000659593967</v>
          </cell>
          <cell r="CG132">
            <v>0.64704010085999997</v>
          </cell>
          <cell r="CH132">
            <v>0</v>
          </cell>
          <cell r="CI132">
            <v>3.2411513420000002</v>
          </cell>
          <cell r="CJ132">
            <v>2.5071143909999996</v>
          </cell>
          <cell r="CK132">
            <v>3.2411513420000002</v>
          </cell>
          <cell r="CL132">
            <v>0.22647413636262118</v>
          </cell>
          <cell r="CM132">
            <v>0.73403695100000066</v>
          </cell>
          <cell r="CN132">
            <v>0</v>
          </cell>
          <cell r="CO132">
            <v>3.2411513420000002</v>
          </cell>
          <cell r="CP132">
            <v>2.2715184446249999</v>
          </cell>
          <cell r="CQ132">
            <v>3.2411513420000002</v>
          </cell>
          <cell r="CR132">
            <v>0.29916310442223104</v>
          </cell>
          <cell r="CS132">
            <v>0.96963289737500036</v>
          </cell>
          <cell r="CT132">
            <v>0</v>
          </cell>
          <cell r="CU132">
            <v>1.5504272459999999</v>
          </cell>
          <cell r="CV132">
            <v>1.1995119470000002</v>
          </cell>
          <cell r="CW132">
            <v>1.5504272459999999</v>
          </cell>
          <cell r="CX132">
            <v>0.2263345796491503</v>
          </cell>
          <cell r="CY132">
            <v>0.35091529899999974</v>
          </cell>
          <cell r="CZ132">
            <v>0</v>
          </cell>
          <cell r="DA132">
            <v>1.5504272459999999</v>
          </cell>
          <cell r="DB132">
            <v>1.0869411169300001</v>
          </cell>
          <cell r="DC132">
            <v>1.5504272459999999</v>
          </cell>
          <cell r="DD132">
            <v>0.29894090823401326</v>
          </cell>
          <cell r="DE132">
            <v>0.46348612906999986</v>
          </cell>
          <cell r="DF132">
            <v>0</v>
          </cell>
          <cell r="DG132">
            <v>16.634704405000001</v>
          </cell>
          <cell r="DH132">
            <v>6.7006430450000005</v>
          </cell>
          <cell r="DI132">
            <v>16.634704405000001</v>
          </cell>
          <cell r="DJ132">
            <v>0.59718893213479984</v>
          </cell>
          <cell r="DK132">
            <v>9.9340613600000012</v>
          </cell>
          <cell r="DL132">
            <v>0</v>
          </cell>
          <cell r="DM132">
            <v>16.634704405000001</v>
          </cell>
          <cell r="DN132">
            <v>12.511625519999997</v>
          </cell>
          <cell r="DO132">
            <v>16.634704405000001</v>
          </cell>
          <cell r="DP132">
            <v>0.24786006319178736</v>
          </cell>
          <cell r="DQ132">
            <v>4.1230788850000035</v>
          </cell>
          <cell r="DR132">
            <v>0</v>
          </cell>
          <cell r="DS132">
            <v>0.12840984</v>
          </cell>
          <cell r="DT132">
            <v>7.3128799999999999E-3</v>
          </cell>
          <cell r="DU132">
            <v>0.12840984</v>
          </cell>
          <cell r="DV132">
            <v>0.94305047027548672</v>
          </cell>
          <cell r="DW132">
            <v>0.12109696</v>
          </cell>
          <cell r="DX132">
            <v>0</v>
          </cell>
          <cell r="DY132">
            <v>0</v>
          </cell>
          <cell r="DZ132">
            <v>0</v>
          </cell>
          <cell r="EA132">
            <v>0</v>
          </cell>
          <cell r="EB132">
            <v>0</v>
          </cell>
          <cell r="EC132">
            <v>0</v>
          </cell>
          <cell r="ED132">
            <v>0</v>
          </cell>
        </row>
        <row r="133">
          <cell r="B133">
            <v>2044</v>
          </cell>
          <cell r="C133">
            <v>1.7958672</v>
          </cell>
          <cell r="D133">
            <v>1.2213149360000002</v>
          </cell>
          <cell r="E133">
            <v>1.7958672</v>
          </cell>
          <cell r="F133">
            <v>0.31993026210401293</v>
          </cell>
          <cell r="G133">
            <v>0.57455226399999981</v>
          </cell>
          <cell r="H133">
            <v>0</v>
          </cell>
          <cell r="I133">
            <v>1.7958672</v>
          </cell>
          <cell r="J133">
            <v>1.6111645500000003</v>
          </cell>
          <cell r="K133">
            <v>1.7958672</v>
          </cell>
          <cell r="L133">
            <v>0.10284872400364556</v>
          </cell>
          <cell r="M133">
            <v>0.18470264999999975</v>
          </cell>
          <cell r="N133">
            <v>0</v>
          </cell>
          <cell r="O133">
            <v>0.25985749999999991</v>
          </cell>
          <cell r="P133">
            <v>0.17323828160000002</v>
          </cell>
          <cell r="Q133">
            <v>0.25985749999999991</v>
          </cell>
          <cell r="R133">
            <v>0.33333353241680508</v>
          </cell>
          <cell r="S133">
            <v>8.6619218399999892E-2</v>
          </cell>
          <cell r="T133">
            <v>0</v>
          </cell>
          <cell r="U133">
            <v>0.25985749999999991</v>
          </cell>
          <cell r="V133">
            <v>0.25639975999999992</v>
          </cell>
          <cell r="W133">
            <v>0.25985749999999991</v>
          </cell>
          <cell r="X133">
            <v>1.330629287205483E-2</v>
          </cell>
          <cell r="Y133">
            <v>3.4577399999999869E-3</v>
          </cell>
          <cell r="Z133">
            <v>0</v>
          </cell>
          <cell r="AA133">
            <v>0.16496109999999997</v>
          </cell>
          <cell r="AB133">
            <v>0.10970635759999998</v>
          </cell>
          <cell r="AC133">
            <v>0.16496109999999997</v>
          </cell>
          <cell r="AD133">
            <v>0.33495619512721481</v>
          </cell>
          <cell r="AE133">
            <v>5.5254742399999987E-2</v>
          </cell>
          <cell r="AF133">
            <v>0</v>
          </cell>
          <cell r="AG133">
            <v>0.16496109999999997</v>
          </cell>
          <cell r="AH133">
            <v>0.15534496999999997</v>
          </cell>
          <cell r="AI133">
            <v>0.16496109999999997</v>
          </cell>
          <cell r="AJ133">
            <v>5.8293318849110501E-2</v>
          </cell>
          <cell r="AK133">
            <v>9.6161300000000005E-3</v>
          </cell>
          <cell r="AL133">
            <v>0</v>
          </cell>
          <cell r="AM133">
            <v>0.12731290000000001</v>
          </cell>
          <cell r="AN133">
            <v>6.4742163199999994E-2</v>
          </cell>
          <cell r="AO133">
            <v>0.12731290000000001</v>
          </cell>
          <cell r="AP133">
            <v>0.49147208806020448</v>
          </cell>
          <cell r="AQ133">
            <v>6.2570736800000012E-2</v>
          </cell>
          <cell r="AR133">
            <v>0</v>
          </cell>
          <cell r="AS133">
            <v>2.9811820855</v>
          </cell>
          <cell r="AT133">
            <v>1.291439182</v>
          </cell>
          <cell r="AU133">
            <v>2.9811820855</v>
          </cell>
          <cell r="AV133">
            <v>0.5668029845337671</v>
          </cell>
          <cell r="AW133">
            <v>1.6897429035</v>
          </cell>
          <cell r="AX133">
            <v>0</v>
          </cell>
          <cell r="AY133">
            <v>0.77072535549999988</v>
          </cell>
          <cell r="AZ133">
            <v>0.34922379499999989</v>
          </cell>
          <cell r="BA133">
            <v>0.77072535549999988</v>
          </cell>
          <cell r="BB133">
            <v>0.54688944316170229</v>
          </cell>
          <cell r="BC133">
            <v>0.42150156049999998</v>
          </cell>
          <cell r="BD133">
            <v>0</v>
          </cell>
          <cell r="BE133">
            <v>0.345334164</v>
          </cell>
          <cell r="BF133">
            <v>0.14627727679999999</v>
          </cell>
          <cell r="BG133">
            <v>0.345334164</v>
          </cell>
          <cell r="BH133">
            <v>0.57641817100957327</v>
          </cell>
          <cell r="BI133">
            <v>0.1990568872</v>
          </cell>
          <cell r="BJ133">
            <v>0</v>
          </cell>
          <cell r="BK133">
            <v>1.4648204999999996</v>
          </cell>
          <cell r="BL133">
            <v>1.3483371615999999</v>
          </cell>
          <cell r="BM133">
            <v>1.4648204999999996</v>
          </cell>
          <cell r="BN133">
            <v>7.9520554497974141E-2</v>
          </cell>
          <cell r="BO133">
            <v>0.11648333839999969</v>
          </cell>
          <cell r="BP133">
            <v>0</v>
          </cell>
          <cell r="BQ133">
            <v>1.4648204999999996</v>
          </cell>
          <cell r="BR133">
            <v>0.20507629999999999</v>
          </cell>
          <cell r="BS133">
            <v>1.4648204999999996</v>
          </cell>
          <cell r="BT133">
            <v>0.85999902377117199</v>
          </cell>
          <cell r="BU133">
            <v>1.2597441999999996</v>
          </cell>
          <cell r="BV133">
            <v>0</v>
          </cell>
          <cell r="BW133">
            <v>2.026684264</v>
          </cell>
          <cell r="BX133">
            <v>1.536109441</v>
          </cell>
          <cell r="BY133">
            <v>2.026684264</v>
          </cell>
          <cell r="BZ133">
            <v>0.24205784379643261</v>
          </cell>
          <cell r="CA133">
            <v>0.49057482299999999</v>
          </cell>
          <cell r="CB133">
            <v>0</v>
          </cell>
          <cell r="CC133">
            <v>2.026684264</v>
          </cell>
          <cell r="CD133">
            <v>1.3711747267249998</v>
          </cell>
          <cell r="CE133">
            <v>2.026684264</v>
          </cell>
          <cell r="CF133">
            <v>0.32343939750202755</v>
          </cell>
          <cell r="CG133">
            <v>0.65550953727500016</v>
          </cell>
          <cell r="CH133">
            <v>0</v>
          </cell>
          <cell r="CI133">
            <v>3.2896215099999999</v>
          </cell>
          <cell r="CJ133">
            <v>2.5274143009999999</v>
          </cell>
          <cell r="CK133">
            <v>3.2896215099999999</v>
          </cell>
          <cell r="CL133">
            <v>0.23170057913440628</v>
          </cell>
          <cell r="CM133">
            <v>0.76220720900000005</v>
          </cell>
          <cell r="CN133">
            <v>0</v>
          </cell>
          <cell r="CO133">
            <v>3.2896215099999999</v>
          </cell>
          <cell r="CP133">
            <v>2.27862532336</v>
          </cell>
          <cell r="CQ133">
            <v>3.2896215099999999</v>
          </cell>
          <cell r="CR133">
            <v>0.3073290296670026</v>
          </cell>
          <cell r="CS133">
            <v>1.0109961866399999</v>
          </cell>
          <cell r="CT133">
            <v>0</v>
          </cell>
          <cell r="CU133">
            <v>1.5735775500000002</v>
          </cell>
          <cell r="CV133">
            <v>1.2092106570000001</v>
          </cell>
          <cell r="CW133">
            <v>1.5735775500000002</v>
          </cell>
          <cell r="CX133">
            <v>0.23155318465238658</v>
          </cell>
          <cell r="CY133">
            <v>0.36436689300000014</v>
          </cell>
          <cell r="CZ133">
            <v>0</v>
          </cell>
          <cell r="DA133">
            <v>1.5735775500000002</v>
          </cell>
          <cell r="DB133">
            <v>1.0902785401600004</v>
          </cell>
          <cell r="DC133">
            <v>1.5735775500000002</v>
          </cell>
          <cell r="DD133">
            <v>0.30713389997207308</v>
          </cell>
          <cell r="DE133">
            <v>0.48329900983999985</v>
          </cell>
          <cell r="DF133">
            <v>0</v>
          </cell>
          <cell r="DG133">
            <v>17.147427444999998</v>
          </cell>
          <cell r="DH133">
            <v>6.85783845</v>
          </cell>
          <cell r="DI133">
            <v>17.147427444999998</v>
          </cell>
          <cell r="DJ133">
            <v>0.60006604652526641</v>
          </cell>
          <cell r="DK133">
            <v>10.289588994999999</v>
          </cell>
          <cell r="DL133">
            <v>0</v>
          </cell>
          <cell r="DM133">
            <v>17.147427444999998</v>
          </cell>
          <cell r="DN133">
            <v>12.871773294999999</v>
          </cell>
          <cell r="DO133">
            <v>17.147427444999998</v>
          </cell>
          <cell r="DP133">
            <v>0.2493466826854388</v>
          </cell>
          <cell r="DQ133">
            <v>4.2756541499999994</v>
          </cell>
          <cell r="DR133">
            <v>0</v>
          </cell>
          <cell r="DS133">
            <v>0.12943679999999999</v>
          </cell>
          <cell r="DT133">
            <v>7.3715199999999995E-3</v>
          </cell>
          <cell r="DU133">
            <v>0.12943679999999999</v>
          </cell>
          <cell r="DV133">
            <v>0.94304927192266808</v>
          </cell>
          <cell r="DW133">
            <v>0.12206528</v>
          </cell>
          <cell r="DX133">
            <v>0</v>
          </cell>
          <cell r="DY133">
            <v>0</v>
          </cell>
          <cell r="DZ133">
            <v>0</v>
          </cell>
          <cell r="EA133">
            <v>0</v>
          </cell>
          <cell r="EB133">
            <v>0</v>
          </cell>
          <cell r="EC133">
            <v>0</v>
          </cell>
          <cell r="ED133">
            <v>0</v>
          </cell>
        </row>
        <row r="134">
          <cell r="B134">
            <v>2045</v>
          </cell>
          <cell r="C134">
            <v>1.8372149999999996</v>
          </cell>
          <cell r="D134">
            <v>1.2341836568000002</v>
          </cell>
          <cell r="E134">
            <v>1.8372149999999996</v>
          </cell>
          <cell r="F134">
            <v>0.32823123216389999</v>
          </cell>
          <cell r="G134">
            <v>0.6030313431999994</v>
          </cell>
          <cell r="H134">
            <v>0</v>
          </cell>
          <cell r="I134">
            <v>1.8372149999999996</v>
          </cell>
          <cell r="J134">
            <v>1.6433564999999997</v>
          </cell>
          <cell r="K134">
            <v>1.8372149999999996</v>
          </cell>
          <cell r="L134">
            <v>0.10551759048342191</v>
          </cell>
          <cell r="M134">
            <v>0.19385849999999993</v>
          </cell>
          <cell r="N134">
            <v>0</v>
          </cell>
          <cell r="O134">
            <v>0.26433110000000004</v>
          </cell>
          <cell r="P134">
            <v>0.17340083199999998</v>
          </cell>
          <cell r="Q134">
            <v>0.26433110000000004</v>
          </cell>
          <cell r="R134">
            <v>0.34400139824636622</v>
          </cell>
          <cell r="S134">
            <v>9.0930268000000064E-2</v>
          </cell>
          <cell r="T134">
            <v>0</v>
          </cell>
          <cell r="U134">
            <v>0.26433110000000004</v>
          </cell>
          <cell r="V134">
            <v>0.26055616000000004</v>
          </cell>
          <cell r="W134">
            <v>0.26433110000000004</v>
          </cell>
          <cell r="X134">
            <v>1.428110426658083E-2</v>
          </cell>
          <cell r="Y134">
            <v>3.7749400000000044E-3</v>
          </cell>
          <cell r="Z134">
            <v>0</v>
          </cell>
          <cell r="AA134">
            <v>0.1678018</v>
          </cell>
          <cell r="AB134">
            <v>0.1098384088</v>
          </cell>
          <cell r="AC134">
            <v>0.1678018</v>
          </cell>
          <cell r="AD134">
            <v>0.34542770816522828</v>
          </cell>
          <cell r="AE134">
            <v>5.7963391200000006E-2</v>
          </cell>
          <cell r="AF134">
            <v>0</v>
          </cell>
          <cell r="AG134">
            <v>0.1678018</v>
          </cell>
          <cell r="AH134">
            <v>0.15769456000000001</v>
          </cell>
          <cell r="AI134">
            <v>0.1678018</v>
          </cell>
          <cell r="AJ134">
            <v>6.0233203696265412E-2</v>
          </cell>
          <cell r="AK134">
            <v>1.010723999999999E-2</v>
          </cell>
          <cell r="AL134">
            <v>0</v>
          </cell>
          <cell r="AM134">
            <v>0.12805649999999999</v>
          </cell>
          <cell r="AN134">
            <v>6.2583778399999998E-2</v>
          </cell>
          <cell r="AO134">
            <v>0.12805649999999999</v>
          </cell>
          <cell r="AP134">
            <v>0.5112799553322166</v>
          </cell>
          <cell r="AQ134">
            <v>6.5472721599999992E-2</v>
          </cell>
          <cell r="AR134">
            <v>0</v>
          </cell>
          <cell r="AS134">
            <v>3.0007854379999999</v>
          </cell>
          <cell r="AT134">
            <v>1.1843073143999998</v>
          </cell>
          <cell r="AU134">
            <v>3.0007854379999999</v>
          </cell>
          <cell r="AV134">
            <v>0.60533422369933543</v>
          </cell>
          <cell r="AW134">
            <v>1.8164781236</v>
          </cell>
          <cell r="AX134">
            <v>0</v>
          </cell>
          <cell r="AY134">
            <v>0.77549861749999993</v>
          </cell>
          <cell r="AZ134">
            <v>0.30606903420000003</v>
          </cell>
          <cell r="BA134">
            <v>0.77549861749999993</v>
          </cell>
          <cell r="BB134">
            <v>0.60532613818618441</v>
          </cell>
          <cell r="BC134">
            <v>0.4694295832999999</v>
          </cell>
          <cell r="BD134">
            <v>0</v>
          </cell>
          <cell r="BE134">
            <v>0.34731589349999992</v>
          </cell>
          <cell r="BF134">
            <v>0.1370355861</v>
          </cell>
          <cell r="BG134">
            <v>0.34731589349999992</v>
          </cell>
          <cell r="BH134">
            <v>0.60544395271102092</v>
          </cell>
          <cell r="BI134">
            <v>0.21028030739999992</v>
          </cell>
          <cell r="BJ134">
            <v>0</v>
          </cell>
          <cell r="BK134">
            <v>1.4765465</v>
          </cell>
          <cell r="BL134">
            <v>1.3591433855999999</v>
          </cell>
          <cell r="BM134">
            <v>1.4765465</v>
          </cell>
          <cell r="BN134">
            <v>7.9511965522250788E-2</v>
          </cell>
          <cell r="BO134">
            <v>0.11740311440000006</v>
          </cell>
          <cell r="BP134">
            <v>0</v>
          </cell>
          <cell r="BQ134">
            <v>1.4765465</v>
          </cell>
          <cell r="BR134">
            <v>0.20672080000000001</v>
          </cell>
          <cell r="BS134">
            <v>1.4765465</v>
          </cell>
          <cell r="BT134">
            <v>0.85999709457169138</v>
          </cell>
          <cell r="BU134">
            <v>1.2698256999999999</v>
          </cell>
          <cell r="BV134">
            <v>0</v>
          </cell>
          <cell r="BW134">
            <v>2.0515689479999999</v>
          </cell>
          <cell r="BX134">
            <v>1.5550308540000002</v>
          </cell>
          <cell r="BY134">
            <v>2.0515689479999999</v>
          </cell>
          <cell r="BZ134">
            <v>0.24202847020279611</v>
          </cell>
          <cell r="CA134">
            <v>0.49653809399999971</v>
          </cell>
          <cell r="CB134">
            <v>0</v>
          </cell>
          <cell r="CC134">
            <v>2.0515689479999999</v>
          </cell>
          <cell r="CD134">
            <v>1.3880644978199996</v>
          </cell>
          <cell r="CE134">
            <v>2.0515689479999999</v>
          </cell>
          <cell r="CF134">
            <v>0.32341318619918996</v>
          </cell>
          <cell r="CG134">
            <v>0.66350445018000026</v>
          </cell>
          <cell r="CH134">
            <v>0</v>
          </cell>
          <cell r="CI134">
            <v>3.3368310599999997</v>
          </cell>
          <cell r="CJ134">
            <v>2.5497505819999997</v>
          </cell>
          <cell r="CK134">
            <v>3.3368310599999997</v>
          </cell>
          <cell r="CL134">
            <v>0.23587663380237178</v>
          </cell>
          <cell r="CM134">
            <v>0.78708047800000003</v>
          </cell>
          <cell r="CN134">
            <v>0</v>
          </cell>
          <cell r="CO134">
            <v>3.3368310599999997</v>
          </cell>
          <cell r="CP134">
            <v>2.289644343095</v>
          </cell>
          <cell r="CQ134">
            <v>3.3368310599999997</v>
          </cell>
          <cell r="CR134">
            <v>0.31382671105470944</v>
          </cell>
          <cell r="CS134">
            <v>1.0471867169049998</v>
          </cell>
          <cell r="CT134">
            <v>0</v>
          </cell>
          <cell r="CU134">
            <v>1.5961781959999999</v>
          </cell>
          <cell r="CV134">
            <v>1.2198208420000001</v>
          </cell>
          <cell r="CW134">
            <v>1.5961781959999999</v>
          </cell>
          <cell r="CX134">
            <v>0.23578655249341587</v>
          </cell>
          <cell r="CY134">
            <v>0.37635735399999981</v>
          </cell>
          <cell r="CZ134">
            <v>0</v>
          </cell>
          <cell r="DA134">
            <v>1.5961781959999999</v>
          </cell>
          <cell r="DB134">
            <v>1.0954714280299997</v>
          </cell>
          <cell r="DC134">
            <v>1.5961781959999999</v>
          </cell>
          <cell r="DD134">
            <v>0.31369102098046714</v>
          </cell>
          <cell r="DE134">
            <v>0.50070676797000013</v>
          </cell>
          <cell r="DF134">
            <v>0</v>
          </cell>
          <cell r="DG134">
            <v>17.664251444999998</v>
          </cell>
          <cell r="DH134">
            <v>7.0163180249999995</v>
          </cell>
          <cell r="DI134">
            <v>17.664251444999998</v>
          </cell>
          <cell r="DJ134">
            <v>0.60279562104025508</v>
          </cell>
          <cell r="DK134">
            <v>10.647933419999998</v>
          </cell>
          <cell r="DL134">
            <v>0</v>
          </cell>
          <cell r="DM134">
            <v>17.664251444999998</v>
          </cell>
          <cell r="DN134">
            <v>13.234810914999999</v>
          </cell>
          <cell r="DO134">
            <v>17.664251444999998</v>
          </cell>
          <cell r="DP134">
            <v>0.25075733006811257</v>
          </cell>
          <cell r="DQ134">
            <v>4.429440529999999</v>
          </cell>
          <cell r="DR134">
            <v>0</v>
          </cell>
          <cell r="DS134">
            <v>0.13046376000000001</v>
          </cell>
          <cell r="DT134">
            <v>7.4301599999999999E-3</v>
          </cell>
          <cell r="DU134">
            <v>0.13046376000000001</v>
          </cell>
          <cell r="DV134">
            <v>0.94304809243578447</v>
          </cell>
          <cell r="DW134">
            <v>0.12303360000000001</v>
          </cell>
          <cell r="DX134">
            <v>0</v>
          </cell>
          <cell r="DY134">
            <v>0</v>
          </cell>
          <cell r="DZ134">
            <v>0</v>
          </cell>
          <cell r="EA134">
            <v>0</v>
          </cell>
          <cell r="EB134">
            <v>0</v>
          </cell>
          <cell r="EC134">
            <v>0</v>
          </cell>
          <cell r="ED134">
            <v>0</v>
          </cell>
        </row>
        <row r="135">
          <cell r="B135">
            <v>2046</v>
          </cell>
          <cell r="C135">
            <v>1.8493668000000001</v>
          </cell>
          <cell r="D135">
            <v>1.1978528512</v>
          </cell>
          <cell r="E135">
            <v>1.8493668000000001</v>
          </cell>
          <cell r="F135">
            <v>0.35229028054358935</v>
          </cell>
          <cell r="G135">
            <v>0.65151394880000013</v>
          </cell>
          <cell r="H135">
            <v>0</v>
          </cell>
          <cell r="I135">
            <v>1.8493668000000001</v>
          </cell>
          <cell r="J135">
            <v>1.63189746</v>
          </cell>
          <cell r="K135">
            <v>1.8493668000000001</v>
          </cell>
          <cell r="L135">
            <v>0.11759124258097423</v>
          </cell>
          <cell r="M135">
            <v>0.21746934000000007</v>
          </cell>
          <cell r="N135">
            <v>0</v>
          </cell>
          <cell r="O135">
            <v>0.26860669999999998</v>
          </cell>
          <cell r="P135">
            <v>0.17334719279999997</v>
          </cell>
          <cell r="Q135">
            <v>0.26860669999999998</v>
          </cell>
          <cell r="R135">
            <v>0.35464307926794086</v>
          </cell>
          <cell r="S135">
            <v>9.525950720000001E-2</v>
          </cell>
          <cell r="T135">
            <v>0</v>
          </cell>
          <cell r="U135">
            <v>0.26860669999999998</v>
          </cell>
          <cell r="V135">
            <v>0.26452500000000001</v>
          </cell>
          <cell r="W135">
            <v>0.26860669999999998</v>
          </cell>
          <cell r="X135">
            <v>1.5195823484670957E-2</v>
          </cell>
          <cell r="Y135">
            <v>4.0816999999999659E-3</v>
          </cell>
          <cell r="Z135">
            <v>0</v>
          </cell>
          <cell r="AA135">
            <v>0.17053089999999999</v>
          </cell>
          <cell r="AB135">
            <v>0.1097834704</v>
          </cell>
          <cell r="AC135">
            <v>0.17053089999999999</v>
          </cell>
          <cell r="AD135">
            <v>0.35622535036172326</v>
          </cell>
          <cell r="AE135">
            <v>6.0747429599999986E-2</v>
          </cell>
          <cell r="AF135">
            <v>0</v>
          </cell>
          <cell r="AG135">
            <v>0.17053089999999999</v>
          </cell>
          <cell r="AH135">
            <v>0.15995314999999999</v>
          </cell>
          <cell r="AI135">
            <v>0.17053089999999999</v>
          </cell>
          <cell r="AJ135">
            <v>6.2028347941634025E-2</v>
          </cell>
          <cell r="AK135">
            <v>1.0577749999999997E-2</v>
          </cell>
          <cell r="AL135">
            <v>0</v>
          </cell>
          <cell r="AM135">
            <v>0.1288001</v>
          </cell>
          <cell r="AN135">
            <v>6.2951803200000003E-2</v>
          </cell>
          <cell r="AO135">
            <v>0.1288001</v>
          </cell>
          <cell r="AP135">
            <v>0.51124414344398794</v>
          </cell>
          <cell r="AQ135">
            <v>6.5848296799999997E-2</v>
          </cell>
          <cell r="AR135">
            <v>0</v>
          </cell>
          <cell r="AS135">
            <v>3.0207477774999996</v>
          </cell>
          <cell r="AT135">
            <v>1.1922149101999999</v>
          </cell>
          <cell r="AU135">
            <v>3.0207477774999996</v>
          </cell>
          <cell r="AV135">
            <v>0.60532457589468502</v>
          </cell>
          <cell r="AW135">
            <v>1.8285328672999996</v>
          </cell>
          <cell r="AX135">
            <v>0</v>
          </cell>
          <cell r="AY135">
            <v>0.78034597000000006</v>
          </cell>
          <cell r="AZ135">
            <v>0.30798548930000008</v>
          </cell>
          <cell r="BA135">
            <v>0.78034597000000006</v>
          </cell>
          <cell r="BB135">
            <v>0.60532186858093207</v>
          </cell>
          <cell r="BC135">
            <v>0.47236048069999997</v>
          </cell>
          <cell r="BD135">
            <v>0</v>
          </cell>
          <cell r="BE135">
            <v>0.34933309999999995</v>
          </cell>
          <cell r="BF135">
            <v>0.13786953540000002</v>
          </cell>
          <cell r="BG135">
            <v>0.34933309999999995</v>
          </cell>
          <cell r="BH135">
            <v>0.60533503581538639</v>
          </cell>
          <cell r="BI135">
            <v>0.21146356459999993</v>
          </cell>
          <cell r="BJ135">
            <v>0</v>
          </cell>
          <cell r="BK135">
            <v>1.4883582999999998</v>
          </cell>
          <cell r="BL135">
            <v>1.3699925095999996</v>
          </cell>
          <cell r="BM135">
            <v>1.4883582999999998</v>
          </cell>
          <cell r="BN135">
            <v>7.9527752423593293E-2</v>
          </cell>
          <cell r="BO135">
            <v>0.11836579040000017</v>
          </cell>
          <cell r="BP135">
            <v>0</v>
          </cell>
          <cell r="BQ135">
            <v>1.4883582999999998</v>
          </cell>
          <cell r="BR135">
            <v>0.2083653</v>
          </cell>
          <cell r="BS135">
            <v>1.4883582999999998</v>
          </cell>
          <cell r="BT135">
            <v>0.86000326668652294</v>
          </cell>
          <cell r="BU135">
            <v>1.2799929999999997</v>
          </cell>
          <cell r="BV135">
            <v>0</v>
          </cell>
          <cell r="BW135">
            <v>2.0753119299999998</v>
          </cell>
          <cell r="BX135">
            <v>1.5729580189999999</v>
          </cell>
          <cell r="BY135">
            <v>2.0753119299999998</v>
          </cell>
          <cell r="BZ135">
            <v>0.24206188175287943</v>
          </cell>
          <cell r="CA135">
            <v>0.50235391099999993</v>
          </cell>
          <cell r="CB135">
            <v>0</v>
          </cell>
          <cell r="CC135">
            <v>2.0753119299999998</v>
          </cell>
          <cell r="CD135">
            <v>1.4040625643549998</v>
          </cell>
          <cell r="CE135">
            <v>2.0753119299999998</v>
          </cell>
          <cell r="CF135">
            <v>0.3234450474367967</v>
          </cell>
          <cell r="CG135">
            <v>0.67124936564500004</v>
          </cell>
          <cell r="CH135">
            <v>0</v>
          </cell>
          <cell r="CI135">
            <v>3.382742044</v>
          </cell>
          <cell r="CJ135">
            <v>2.5742555409999999</v>
          </cell>
          <cell r="CK135">
            <v>3.382742044</v>
          </cell>
          <cell r="CL135">
            <v>0.23900329746810578</v>
          </cell>
          <cell r="CM135">
            <v>0.80848650300000013</v>
          </cell>
          <cell r="CN135">
            <v>0</v>
          </cell>
          <cell r="CO135">
            <v>3.382742044</v>
          </cell>
          <cell r="CP135">
            <v>2.3046989514450003</v>
          </cell>
          <cell r="CQ135">
            <v>3.382742044</v>
          </cell>
          <cell r="CR135">
            <v>0.31868912217741652</v>
          </cell>
          <cell r="CS135">
            <v>1.0780430925549997</v>
          </cell>
          <cell r="CT135">
            <v>0</v>
          </cell>
          <cell r="CU135">
            <v>1.618148216</v>
          </cell>
          <cell r="CV135">
            <v>1.2315587510000001</v>
          </cell>
          <cell r="CW135">
            <v>1.618148216</v>
          </cell>
          <cell r="CX135">
            <v>0.2389085629965555</v>
          </cell>
          <cell r="CY135">
            <v>0.38658946499999991</v>
          </cell>
          <cell r="CZ135">
            <v>0</v>
          </cell>
          <cell r="DA135">
            <v>1.618148216</v>
          </cell>
          <cell r="DB135">
            <v>1.10268678047</v>
          </cell>
          <cell r="DC135">
            <v>1.618148216</v>
          </cell>
          <cell r="DD135">
            <v>0.31855019857464034</v>
          </cell>
          <cell r="DE135">
            <v>0.51546143553000001</v>
          </cell>
          <cell r="DF135">
            <v>0</v>
          </cell>
          <cell r="DG135">
            <v>18.185212459999999</v>
          </cell>
          <cell r="DH135">
            <v>7.1760459849999982</v>
          </cell>
          <cell r="DI135">
            <v>18.185212459999999</v>
          </cell>
          <cell r="DJ135">
            <v>0.60539113849869208</v>
          </cell>
          <cell r="DK135">
            <v>11.009166475000001</v>
          </cell>
          <cell r="DL135">
            <v>0</v>
          </cell>
          <cell r="DM135">
            <v>18.185212459999999</v>
          </cell>
          <cell r="DN135">
            <v>13.600743654999999</v>
          </cell>
          <cell r="DO135">
            <v>18.185212459999999</v>
          </cell>
          <cell r="DP135">
            <v>0.25209872114961257</v>
          </cell>
          <cell r="DQ135">
            <v>4.5844688050000002</v>
          </cell>
          <cell r="DR135">
            <v>0</v>
          </cell>
          <cell r="DS135">
            <v>0.13150626000000001</v>
          </cell>
          <cell r="DT135">
            <v>7.4900999999999995E-3</v>
          </cell>
          <cell r="DU135">
            <v>0.13150626000000001</v>
          </cell>
          <cell r="DV135">
            <v>0.94304377601492129</v>
          </cell>
          <cell r="DW135">
            <v>0.12401616000000001</v>
          </cell>
          <cell r="DX135">
            <v>0</v>
          </cell>
          <cell r="DY135">
            <v>0</v>
          </cell>
          <cell r="DZ135">
            <v>0</v>
          </cell>
          <cell r="EA135">
            <v>0</v>
          </cell>
          <cell r="EB135">
            <v>0</v>
          </cell>
          <cell r="EC135">
            <v>0</v>
          </cell>
          <cell r="ED135">
            <v>0</v>
          </cell>
        </row>
        <row r="136">
          <cell r="B136">
            <v>2047</v>
          </cell>
          <cell r="C136">
            <v>1.8618131999999998</v>
          </cell>
          <cell r="D136">
            <v>1.166196564</v>
          </cell>
          <cell r="E136">
            <v>1.8618131999999998</v>
          </cell>
          <cell r="F136">
            <v>0.37362321633555923</v>
          </cell>
          <cell r="G136">
            <v>0.69561663599999979</v>
          </cell>
          <cell r="H136">
            <v>0</v>
          </cell>
          <cell r="I136">
            <v>1.8618131999999998</v>
          </cell>
          <cell r="J136">
            <v>1.6220526899999999</v>
          </cell>
          <cell r="K136">
            <v>1.8618131999999998</v>
          </cell>
          <cell r="L136">
            <v>0.12877796225743807</v>
          </cell>
          <cell r="M136">
            <v>0.23976050999999998</v>
          </cell>
          <cell r="N136">
            <v>0</v>
          </cell>
          <cell r="O136">
            <v>0.27268029999999999</v>
          </cell>
          <cell r="P136">
            <v>0.17305094159999998</v>
          </cell>
          <cell r="Q136">
            <v>0.27268029999999999</v>
          </cell>
          <cell r="R136">
            <v>0.36537057645895216</v>
          </cell>
          <cell r="S136">
            <v>9.9629358400000007E-2</v>
          </cell>
          <cell r="T136">
            <v>0</v>
          </cell>
          <cell r="U136">
            <v>0.27268029999999999</v>
          </cell>
          <cell r="V136">
            <v>0.26826100999999997</v>
          </cell>
          <cell r="W136">
            <v>0.27268029999999999</v>
          </cell>
          <cell r="X136">
            <v>1.6206854693940193E-2</v>
          </cell>
          <cell r="Y136">
            <v>4.4192900000000201E-3</v>
          </cell>
          <cell r="Z136">
            <v>0</v>
          </cell>
          <cell r="AA136">
            <v>0.17313239999999996</v>
          </cell>
          <cell r="AB136">
            <v>0.10960710959999997</v>
          </cell>
          <cell r="AC136">
            <v>0.17313239999999996</v>
          </cell>
          <cell r="AD136">
            <v>0.36691740194209749</v>
          </cell>
          <cell r="AE136">
            <v>6.352529039999999E-2</v>
          </cell>
          <cell r="AF136">
            <v>0</v>
          </cell>
          <cell r="AG136">
            <v>0.17313239999999996</v>
          </cell>
          <cell r="AH136">
            <v>0.16206353999999998</v>
          </cell>
          <cell r="AI136">
            <v>0.17313239999999996</v>
          </cell>
          <cell r="AJ136">
            <v>6.3932920701151183E-2</v>
          </cell>
          <cell r="AK136">
            <v>1.1068859999999986E-2</v>
          </cell>
          <cell r="AL136">
            <v>0</v>
          </cell>
          <cell r="AM136">
            <v>0.12961519999999999</v>
          </cell>
          <cell r="AN136">
            <v>6.3366960799999997E-2</v>
          </cell>
          <cell r="AO136">
            <v>0.12961519999999999</v>
          </cell>
          <cell r="AP136">
            <v>0.51111473962930276</v>
          </cell>
          <cell r="AQ136">
            <v>6.6248239199999989E-2</v>
          </cell>
          <cell r="AR136">
            <v>0</v>
          </cell>
          <cell r="AS136">
            <v>3.041160933</v>
          </cell>
          <cell r="AT136">
            <v>1.200281535</v>
          </cell>
          <cell r="AU136">
            <v>3.041160933</v>
          </cell>
          <cell r="AV136">
            <v>0.6053212699217585</v>
          </cell>
          <cell r="AW136">
            <v>1.840879398</v>
          </cell>
          <cell r="AX136">
            <v>0</v>
          </cell>
          <cell r="AY136">
            <v>0.78533003799999979</v>
          </cell>
          <cell r="AZ136">
            <v>0.30993596890000003</v>
          </cell>
          <cell r="BA136">
            <v>0.78533003799999979</v>
          </cell>
          <cell r="BB136">
            <v>0.60534303553533486</v>
          </cell>
          <cell r="BC136">
            <v>0.47539406909999976</v>
          </cell>
          <cell r="BD136">
            <v>0</v>
          </cell>
          <cell r="BE136">
            <v>0.35150476050000001</v>
          </cell>
          <cell r="BF136">
            <v>0.13874279709999995</v>
          </cell>
          <cell r="BG136">
            <v>0.35150476050000001</v>
          </cell>
          <cell r="BH136">
            <v>0.6052889955099201</v>
          </cell>
          <cell r="BI136">
            <v>0.21276196340000006</v>
          </cell>
          <cell r="BJ136">
            <v>0</v>
          </cell>
          <cell r="BK136">
            <v>1.5002701999999997</v>
          </cell>
          <cell r="BL136">
            <v>1.3809602664</v>
          </cell>
          <cell r="BM136">
            <v>1.5002701999999997</v>
          </cell>
          <cell r="BN136">
            <v>7.9525630516422752E-2</v>
          </cell>
          <cell r="BO136">
            <v>0.11930993359999964</v>
          </cell>
          <cell r="BP136">
            <v>0</v>
          </cell>
          <cell r="BQ136">
            <v>1.5002701999999997</v>
          </cell>
          <cell r="BR136">
            <v>0.21005270000000001</v>
          </cell>
          <cell r="BS136">
            <v>1.5002701999999997</v>
          </cell>
          <cell r="BT136">
            <v>0.85999008711897351</v>
          </cell>
          <cell r="BU136">
            <v>1.2902174999999996</v>
          </cell>
          <cell r="BV136">
            <v>0</v>
          </cell>
          <cell r="BW136">
            <v>2.0977158620000003</v>
          </cell>
          <cell r="BX136">
            <v>1.5900484340000001</v>
          </cell>
          <cell r="BY136">
            <v>2.0977158620000003</v>
          </cell>
          <cell r="BZ136">
            <v>0.24200962446648083</v>
          </cell>
          <cell r="CA136">
            <v>0.5076674280000002</v>
          </cell>
          <cell r="CB136">
            <v>0</v>
          </cell>
          <cell r="CC136">
            <v>2.0977158620000003</v>
          </cell>
          <cell r="CD136">
            <v>1.4193264243300003</v>
          </cell>
          <cell r="CE136">
            <v>2.0977158620000003</v>
          </cell>
          <cell r="CF136">
            <v>0.3233943404628743</v>
          </cell>
          <cell r="CG136">
            <v>0.67838943766999993</v>
          </cell>
          <cell r="CH136">
            <v>0</v>
          </cell>
          <cell r="CI136">
            <v>3.4271956959999992</v>
          </cell>
          <cell r="CJ136">
            <v>2.6010807279999999</v>
          </cell>
          <cell r="CK136">
            <v>3.4271956959999992</v>
          </cell>
          <cell r="CL136">
            <v>0.24104692036237882</v>
          </cell>
          <cell r="CM136">
            <v>0.82611496799999928</v>
          </cell>
          <cell r="CN136">
            <v>0</v>
          </cell>
          <cell r="CO136">
            <v>3.4271956959999992</v>
          </cell>
          <cell r="CP136">
            <v>2.3240289760250006</v>
          </cell>
          <cell r="CQ136">
            <v>3.4271956959999992</v>
          </cell>
          <cell r="CR136">
            <v>0.3218861185144879</v>
          </cell>
          <cell r="CS136">
            <v>1.1031667199749986</v>
          </cell>
          <cell r="CT136">
            <v>0</v>
          </cell>
          <cell r="CU136">
            <v>1.639409178</v>
          </cell>
          <cell r="CV136">
            <v>1.2443404419999999</v>
          </cell>
          <cell r="CW136">
            <v>1.639409178</v>
          </cell>
          <cell r="CX136">
            <v>0.24098238639969358</v>
          </cell>
          <cell r="CY136">
            <v>0.39506873600000003</v>
          </cell>
          <cell r="CZ136">
            <v>0</v>
          </cell>
          <cell r="DA136">
            <v>1.639409178</v>
          </cell>
          <cell r="DB136">
            <v>1.111812115095</v>
          </cell>
          <cell r="DC136">
            <v>1.639409178</v>
          </cell>
          <cell r="DD136">
            <v>0.32182146469903439</v>
          </cell>
          <cell r="DE136">
            <v>0.52759706290499997</v>
          </cell>
          <cell r="DF136">
            <v>0</v>
          </cell>
          <cell r="DG136">
            <v>18.710341420000002</v>
          </cell>
          <cell r="DH136">
            <v>7.3370638899999987</v>
          </cell>
          <cell r="DI136">
            <v>18.710341420000002</v>
          </cell>
          <cell r="DJ136">
            <v>0.60786050209873732</v>
          </cell>
          <cell r="DK136">
            <v>11.373277530000003</v>
          </cell>
          <cell r="DL136">
            <v>0</v>
          </cell>
          <cell r="DM136">
            <v>18.710341420000002</v>
          </cell>
          <cell r="DN136">
            <v>13.969607750000002</v>
          </cell>
          <cell r="DO136">
            <v>18.710341420000002</v>
          </cell>
          <cell r="DP136">
            <v>0.25337504878091105</v>
          </cell>
          <cell r="DQ136">
            <v>4.7407336700000009</v>
          </cell>
          <cell r="DR136">
            <v>0</v>
          </cell>
          <cell r="DS136">
            <v>0.13256305999999998</v>
          </cell>
          <cell r="DT136">
            <v>7.5500999999999988E-3</v>
          </cell>
          <cell r="DU136">
            <v>0.13256305999999998</v>
          </cell>
          <cell r="DV136">
            <v>0.94304521938464603</v>
          </cell>
          <cell r="DW136">
            <v>0.12501295999999998</v>
          </cell>
          <cell r="DX136">
            <v>0</v>
          </cell>
          <cell r="DY136">
            <v>0</v>
          </cell>
          <cell r="DZ136">
            <v>0</v>
          </cell>
          <cell r="EA136">
            <v>0</v>
          </cell>
          <cell r="EB136">
            <v>0</v>
          </cell>
          <cell r="EC136">
            <v>0</v>
          </cell>
          <cell r="ED136">
            <v>0</v>
          </cell>
        </row>
        <row r="137">
          <cell r="B137">
            <v>2048</v>
          </cell>
          <cell r="C137">
            <v>1.874501</v>
          </cell>
          <cell r="D137">
            <v>1.139275652</v>
          </cell>
          <cell r="E137">
            <v>1.874501</v>
          </cell>
          <cell r="F137">
            <v>0.39222456963213143</v>
          </cell>
          <cell r="G137">
            <v>0.73522534799999995</v>
          </cell>
          <cell r="H137">
            <v>0</v>
          </cell>
          <cell r="I137">
            <v>1.874501</v>
          </cell>
          <cell r="J137">
            <v>1.6138201400000001</v>
          </cell>
          <cell r="K137">
            <v>1.874501</v>
          </cell>
          <cell r="L137">
            <v>0.13906680231165516</v>
          </cell>
          <cell r="M137">
            <v>0.2606808599999999</v>
          </cell>
          <cell r="N137">
            <v>0</v>
          </cell>
          <cell r="O137">
            <v>0.2745205</v>
          </cell>
          <cell r="P137">
            <v>0.16770281760000003</v>
          </cell>
          <cell r="Q137">
            <v>0.2745205</v>
          </cell>
          <cell r="R137">
            <v>0.38910639606149622</v>
          </cell>
          <cell r="S137">
            <v>0.10681768239999997</v>
          </cell>
          <cell r="T137">
            <v>0</v>
          </cell>
          <cell r="U137">
            <v>0.2745205</v>
          </cell>
          <cell r="V137">
            <v>0.26966131999999998</v>
          </cell>
          <cell r="W137">
            <v>0.2745205</v>
          </cell>
          <cell r="X137">
            <v>1.7700608879846928E-2</v>
          </cell>
          <cell r="Y137">
            <v>4.8591800000000185E-3</v>
          </cell>
          <cell r="Z137">
            <v>0</v>
          </cell>
          <cell r="AA137">
            <v>0.17430390000000001</v>
          </cell>
          <cell r="AB137">
            <v>0.1061732088</v>
          </cell>
          <cell r="AC137">
            <v>0.17430390000000001</v>
          </cell>
          <cell r="AD137">
            <v>0.39087301661064383</v>
          </cell>
          <cell r="AE137">
            <v>6.813069120000001E-2</v>
          </cell>
          <cell r="AF137">
            <v>0</v>
          </cell>
          <cell r="AG137">
            <v>0.17430390000000001</v>
          </cell>
          <cell r="AH137">
            <v>0.16203819999999999</v>
          </cell>
          <cell r="AI137">
            <v>0.17430390000000001</v>
          </cell>
          <cell r="AJ137">
            <v>7.0369624546553558E-2</v>
          </cell>
          <cell r="AK137">
            <v>1.2265700000000018E-2</v>
          </cell>
          <cell r="AL137">
            <v>0</v>
          </cell>
          <cell r="AM137">
            <v>0.1304303</v>
          </cell>
          <cell r="AN137">
            <v>6.3759695999999991E-2</v>
          </cell>
          <cell r="AO137">
            <v>0.1304303</v>
          </cell>
          <cell r="AP137">
            <v>0.51115886415963163</v>
          </cell>
          <cell r="AQ137">
            <v>6.6670604000000008E-2</v>
          </cell>
          <cell r="AR137">
            <v>0</v>
          </cell>
          <cell r="AS137">
            <v>3.0620103025000001</v>
          </cell>
          <cell r="AT137">
            <v>1.2085079831000001</v>
          </cell>
          <cell r="AU137">
            <v>3.0620103025000001</v>
          </cell>
          <cell r="AV137">
            <v>0.60532203888624891</v>
          </cell>
          <cell r="AW137">
            <v>1.8535023194</v>
          </cell>
          <cell r="AX137">
            <v>0</v>
          </cell>
          <cell r="AY137">
            <v>0.7903495829999998</v>
          </cell>
          <cell r="AZ137">
            <v>0.31195585460000003</v>
          </cell>
          <cell r="BA137">
            <v>0.7903495829999998</v>
          </cell>
          <cell r="BB137">
            <v>0.60529383286838512</v>
          </cell>
          <cell r="BC137">
            <v>0.47839372839999977</v>
          </cell>
          <cell r="BD137">
            <v>0</v>
          </cell>
          <cell r="BE137">
            <v>0.35371189799999991</v>
          </cell>
          <cell r="BF137">
            <v>0.13962616720000001</v>
          </cell>
          <cell r="BG137">
            <v>0.35371189799999991</v>
          </cell>
          <cell r="BH137">
            <v>0.60525453627799641</v>
          </cell>
          <cell r="BI137">
            <v>0.2140857307999999</v>
          </cell>
          <cell r="BJ137">
            <v>0</v>
          </cell>
          <cell r="BK137">
            <v>1.5122535999999998</v>
          </cell>
          <cell r="BL137">
            <v>1.392015768</v>
          </cell>
          <cell r="BM137">
            <v>1.5122535999999998</v>
          </cell>
          <cell r="BN137">
            <v>7.9509040018155508E-2</v>
          </cell>
          <cell r="BO137">
            <v>0.12023783199999971</v>
          </cell>
          <cell r="BP137">
            <v>0</v>
          </cell>
          <cell r="BQ137">
            <v>1.5122535999999998</v>
          </cell>
          <cell r="BR137">
            <v>0.21171149999999997</v>
          </cell>
          <cell r="BS137">
            <v>1.5122535999999998</v>
          </cell>
          <cell r="BT137">
            <v>0.86000264770406232</v>
          </cell>
          <cell r="BU137">
            <v>1.3005420999999997</v>
          </cell>
          <cell r="BV137">
            <v>0</v>
          </cell>
          <cell r="BW137">
            <v>2.1188598100000005</v>
          </cell>
          <cell r="BX137">
            <v>1.6061446010000002</v>
          </cell>
          <cell r="BY137">
            <v>2.1188598100000005</v>
          </cell>
          <cell r="BZ137">
            <v>0.24197693805896489</v>
          </cell>
          <cell r="CA137">
            <v>0.51271520900000023</v>
          </cell>
          <cell r="CB137">
            <v>0</v>
          </cell>
          <cell r="CC137">
            <v>2.1188598100000005</v>
          </cell>
          <cell r="CD137">
            <v>1.4336985797449999</v>
          </cell>
          <cell r="CE137">
            <v>2.1188598100000005</v>
          </cell>
          <cell r="CF137">
            <v>0.32336317250502777</v>
          </cell>
          <cell r="CG137">
            <v>0.68516123025500053</v>
          </cell>
          <cell r="CH137">
            <v>0</v>
          </cell>
          <cell r="CI137">
            <v>3.4703109320000003</v>
          </cell>
          <cell r="CJ137">
            <v>2.6303968860000002</v>
          </cell>
          <cell r="CK137">
            <v>3.4703109320000003</v>
          </cell>
          <cell r="CL137">
            <v>0.24202847020279622</v>
          </cell>
          <cell r="CM137">
            <v>0.83991404600000008</v>
          </cell>
          <cell r="CN137">
            <v>0</v>
          </cell>
          <cell r="CO137">
            <v>3.4703109320000003</v>
          </cell>
          <cell r="CP137">
            <v>2.3479666163800004</v>
          </cell>
          <cell r="CQ137">
            <v>3.4703109320000003</v>
          </cell>
          <cell r="CR137">
            <v>0.32341318619918979</v>
          </cell>
          <cell r="CS137">
            <v>1.1223443156199999</v>
          </cell>
          <cell r="CT137">
            <v>0</v>
          </cell>
          <cell r="CU137">
            <v>1.6600407819999998</v>
          </cell>
          <cell r="CV137">
            <v>1.258340754</v>
          </cell>
          <cell r="CW137">
            <v>1.6600407819999998</v>
          </cell>
          <cell r="CX137">
            <v>0.24198202378861791</v>
          </cell>
          <cell r="CY137">
            <v>0.40170002799999982</v>
          </cell>
          <cell r="CZ137">
            <v>0</v>
          </cell>
          <cell r="DA137">
            <v>1.6600407819999998</v>
          </cell>
          <cell r="DB137">
            <v>1.1232269538699999</v>
          </cell>
          <cell r="DC137">
            <v>1.6600407819999998</v>
          </cell>
          <cell r="DD137">
            <v>0.32337387969664949</v>
          </cell>
          <cell r="DE137">
            <v>0.53681382812999989</v>
          </cell>
          <cell r="DF137">
            <v>0</v>
          </cell>
          <cell r="DG137">
            <v>19.23966407</v>
          </cell>
          <cell r="DH137">
            <v>7.4993716800000003</v>
          </cell>
          <cell r="DI137">
            <v>19.23966407</v>
          </cell>
          <cell r="DJ137">
            <v>0.61021296147817827</v>
          </cell>
          <cell r="DK137">
            <v>11.74029239</v>
          </cell>
          <cell r="DL137">
            <v>0</v>
          </cell>
          <cell r="DM137">
            <v>19.23966407</v>
          </cell>
          <cell r="DN137">
            <v>14.341423879999999</v>
          </cell>
          <cell r="DO137">
            <v>19.23966407</v>
          </cell>
          <cell r="DP137">
            <v>0.25459073361045442</v>
          </cell>
          <cell r="DQ137">
            <v>4.898240190000001</v>
          </cell>
          <cell r="DR137">
            <v>0</v>
          </cell>
          <cell r="DS137">
            <v>0.13361985999999998</v>
          </cell>
          <cell r="DT137">
            <v>7.6100999999999999E-3</v>
          </cell>
          <cell r="DU137">
            <v>0.13361985999999998</v>
          </cell>
          <cell r="DV137">
            <v>0.94304663992313709</v>
          </cell>
          <cell r="DW137">
            <v>0.12600975999999997</v>
          </cell>
          <cell r="DX137">
            <v>0</v>
          </cell>
          <cell r="DY137">
            <v>0</v>
          </cell>
          <cell r="DZ137">
            <v>0</v>
          </cell>
          <cell r="EA137">
            <v>0</v>
          </cell>
          <cell r="EB137">
            <v>0</v>
          </cell>
          <cell r="EC137">
            <v>0</v>
          </cell>
          <cell r="ED137">
            <v>0</v>
          </cell>
        </row>
        <row r="138">
          <cell r="B138">
            <v>2049</v>
          </cell>
          <cell r="C138">
            <v>1.8874587999999999</v>
          </cell>
          <cell r="D138">
            <v>1.1171102496000003</v>
          </cell>
          <cell r="E138">
            <v>1.8874587999999999</v>
          </cell>
          <cell r="F138">
            <v>0.40814059114826751</v>
          </cell>
          <cell r="G138">
            <v>0.77034855039999961</v>
          </cell>
          <cell r="H138">
            <v>0</v>
          </cell>
          <cell r="I138">
            <v>1.8874587999999999</v>
          </cell>
          <cell r="J138">
            <v>1.60720788</v>
          </cell>
          <cell r="K138">
            <v>1.8874587999999999</v>
          </cell>
          <cell r="L138">
            <v>0.14848054961517562</v>
          </cell>
          <cell r="M138">
            <v>0.28025091999999985</v>
          </cell>
          <cell r="N138">
            <v>0</v>
          </cell>
          <cell r="O138">
            <v>0.27640359999999997</v>
          </cell>
          <cell r="P138">
            <v>0.16305550799999999</v>
          </cell>
          <cell r="Q138">
            <v>0.27640359999999997</v>
          </cell>
          <cell r="R138">
            <v>0.41008182237857971</v>
          </cell>
          <cell r="S138">
            <v>0.11334809199999998</v>
          </cell>
          <cell r="T138">
            <v>0</v>
          </cell>
          <cell r="U138">
            <v>0.27640359999999997</v>
          </cell>
          <cell r="V138">
            <v>0.27110453000000001</v>
          </cell>
          <cell r="W138">
            <v>0.27640359999999997</v>
          </cell>
          <cell r="X138">
            <v>1.9171494148411822E-2</v>
          </cell>
          <cell r="Y138">
            <v>5.2990699999999613E-3</v>
          </cell>
          <cell r="Z138">
            <v>0</v>
          </cell>
          <cell r="AA138">
            <v>0.17551429999999998</v>
          </cell>
          <cell r="AB138">
            <v>0.10319439520000001</v>
          </cell>
          <cell r="AC138">
            <v>0.17551429999999998</v>
          </cell>
          <cell r="AD138">
            <v>0.41204565553917816</v>
          </cell>
          <cell r="AE138">
            <v>7.2319904799999973E-2</v>
          </cell>
          <cell r="AF138">
            <v>0</v>
          </cell>
          <cell r="AG138">
            <v>0.17551429999999998</v>
          </cell>
          <cell r="AH138">
            <v>0.16211299999999998</v>
          </cell>
          <cell r="AI138">
            <v>0.17551429999999998</v>
          </cell>
          <cell r="AJ138">
            <v>7.6354462285979016E-2</v>
          </cell>
          <cell r="AK138">
            <v>1.3401300000000005E-2</v>
          </cell>
          <cell r="AL138">
            <v>0</v>
          </cell>
          <cell r="AM138">
            <v>0.13128830000000002</v>
          </cell>
          <cell r="AN138">
            <v>6.4172908799999984E-2</v>
          </cell>
          <cell r="AO138">
            <v>0.13128830000000002</v>
          </cell>
          <cell r="AP138">
            <v>0.51120618668990325</v>
          </cell>
          <cell r="AQ138">
            <v>6.7115391200000041E-2</v>
          </cell>
          <cell r="AR138">
            <v>0</v>
          </cell>
          <cell r="AS138">
            <v>3.0833136244999997</v>
          </cell>
          <cell r="AT138">
            <v>1.2169383466999999</v>
          </cell>
          <cell r="AU138">
            <v>3.0833136244999997</v>
          </cell>
          <cell r="AV138">
            <v>0.60531477011283841</v>
          </cell>
          <cell r="AW138">
            <v>1.8663752777999998</v>
          </cell>
          <cell r="AX138">
            <v>0</v>
          </cell>
          <cell r="AY138">
            <v>0.79544008200000005</v>
          </cell>
          <cell r="AZ138">
            <v>0.313955755</v>
          </cell>
          <cell r="BA138">
            <v>0.79544008200000005</v>
          </cell>
          <cell r="BB138">
            <v>0.60530558856097472</v>
          </cell>
          <cell r="BC138">
            <v>0.48148432700000005</v>
          </cell>
          <cell r="BD138">
            <v>0</v>
          </cell>
          <cell r="BE138">
            <v>0.35599626249999999</v>
          </cell>
          <cell r="BF138">
            <v>0.14053111119999998</v>
          </cell>
          <cell r="BG138">
            <v>0.35599626249999999</v>
          </cell>
          <cell r="BH138">
            <v>0.60524554327308433</v>
          </cell>
          <cell r="BI138">
            <v>0.21546515130000002</v>
          </cell>
          <cell r="BJ138">
            <v>0</v>
          </cell>
          <cell r="BK138">
            <v>1.5243656999999999</v>
          </cell>
          <cell r="BL138">
            <v>1.4031408247999999</v>
          </cell>
          <cell r="BM138">
            <v>1.5243656999999999</v>
          </cell>
          <cell r="BN138">
            <v>7.9524798544076417E-2</v>
          </cell>
          <cell r="BO138">
            <v>0.12122487520000003</v>
          </cell>
          <cell r="BP138">
            <v>0</v>
          </cell>
          <cell r="BQ138">
            <v>1.5243656999999999</v>
          </cell>
          <cell r="BR138">
            <v>0.21339889999999997</v>
          </cell>
          <cell r="BS138">
            <v>1.5243656999999999</v>
          </cell>
          <cell r="BT138">
            <v>0.86000806761789506</v>
          </cell>
          <cell r="BU138">
            <v>1.3109667999999999</v>
          </cell>
          <cell r="BV138">
            <v>0</v>
          </cell>
          <cell r="BW138">
            <v>2.1387045580000001</v>
          </cell>
          <cell r="BX138">
            <v>1.6210079079999997</v>
          </cell>
          <cell r="BY138">
            <v>2.1387045580000001</v>
          </cell>
          <cell r="BZ138">
            <v>0.24206085317558873</v>
          </cell>
          <cell r="CA138">
            <v>0.51769665000000042</v>
          </cell>
          <cell r="CB138">
            <v>0</v>
          </cell>
          <cell r="CC138">
            <v>2.1387045580000001</v>
          </cell>
          <cell r="CD138">
            <v>1.4469532365299997</v>
          </cell>
          <cell r="CE138">
            <v>2.1387045580000001</v>
          </cell>
          <cell r="CF138">
            <v>0.32344407687468929</v>
          </cell>
          <cell r="CG138">
            <v>0.6917513214700004</v>
          </cell>
          <cell r="CH138">
            <v>0</v>
          </cell>
          <cell r="CI138">
            <v>3.5119296200000001</v>
          </cell>
          <cell r="CJ138">
            <v>2.6619724729999996</v>
          </cell>
          <cell r="CK138">
            <v>3.5119296200000001</v>
          </cell>
          <cell r="CL138">
            <v>0.2420199830200471</v>
          </cell>
          <cell r="CM138">
            <v>0.84995714700000047</v>
          </cell>
          <cell r="CN138">
            <v>0</v>
          </cell>
          <cell r="CO138">
            <v>3.5119296200000001</v>
          </cell>
          <cell r="CP138">
            <v>2.3761518608950003</v>
          </cell>
          <cell r="CQ138">
            <v>3.5119296200000001</v>
          </cell>
          <cell r="CR138">
            <v>0.32340561514584104</v>
          </cell>
          <cell r="CS138">
            <v>1.1357777591049998</v>
          </cell>
          <cell r="CT138">
            <v>0</v>
          </cell>
          <cell r="CU138">
            <v>1.6800423940000002</v>
          </cell>
          <cell r="CV138">
            <v>1.273441405</v>
          </cell>
          <cell r="CW138">
            <v>1.6800423940000002</v>
          </cell>
          <cell r="CX138">
            <v>0.24201829099795927</v>
          </cell>
          <cell r="CY138">
            <v>0.40660098900000019</v>
          </cell>
          <cell r="CZ138">
            <v>0</v>
          </cell>
          <cell r="DA138">
            <v>1.6800423940000002</v>
          </cell>
          <cell r="DB138">
            <v>1.1367061367249995</v>
          </cell>
          <cell r="DC138">
            <v>1.6800423940000002</v>
          </cell>
          <cell r="DD138">
            <v>0.32340627785074844</v>
          </cell>
          <cell r="DE138">
            <v>0.54333625727500068</v>
          </cell>
          <cell r="DF138">
            <v>0</v>
          </cell>
          <cell r="DG138">
            <v>19.773221629999998</v>
          </cell>
          <cell r="DH138">
            <v>7.6629594649999992</v>
          </cell>
          <cell r="DI138">
            <v>19.773221629999998</v>
          </cell>
          <cell r="DJ138">
            <v>0.6124577163807372</v>
          </cell>
          <cell r="DK138">
            <v>12.110262164999998</v>
          </cell>
          <cell r="DL138">
            <v>0</v>
          </cell>
          <cell r="DM138">
            <v>19.773221629999998</v>
          </cell>
          <cell r="DN138">
            <v>14.716222945</v>
          </cell>
          <cell r="DO138">
            <v>19.773221629999998</v>
          </cell>
          <cell r="DP138">
            <v>0.2557498610811858</v>
          </cell>
          <cell r="DQ138">
            <v>5.0569986849999982</v>
          </cell>
          <cell r="DR138">
            <v>0</v>
          </cell>
          <cell r="DS138">
            <v>0.13469220000000001</v>
          </cell>
          <cell r="DT138">
            <v>7.6713999999999992E-3</v>
          </cell>
          <cell r="DU138">
            <v>0.13469220000000001</v>
          </cell>
          <cell r="DV138">
            <v>0.94304495731749871</v>
          </cell>
          <cell r="DW138">
            <v>0.12702080000000002</v>
          </cell>
          <cell r="DX138">
            <v>0</v>
          </cell>
          <cell r="DY138">
            <v>0</v>
          </cell>
          <cell r="DZ138">
            <v>0</v>
          </cell>
          <cell r="EA138">
            <v>0</v>
          </cell>
          <cell r="EB138">
            <v>0</v>
          </cell>
          <cell r="EC138">
            <v>0</v>
          </cell>
          <cell r="ED138">
            <v>0</v>
          </cell>
        </row>
        <row r="139">
          <cell r="B139">
            <v>2050</v>
          </cell>
          <cell r="C139">
            <v>1.9007009000000001</v>
          </cell>
          <cell r="D139">
            <v>1.0997347911999997</v>
          </cell>
          <cell r="E139">
            <v>1.9007009000000001</v>
          </cell>
          <cell r="F139">
            <v>0.42140565556632309</v>
          </cell>
          <cell r="G139">
            <v>0.80096610880000041</v>
          </cell>
          <cell r="H139">
            <v>0</v>
          </cell>
          <cell r="I139">
            <v>1.9007009000000001</v>
          </cell>
          <cell r="J139">
            <v>1.6022610400000001</v>
          </cell>
          <cell r="K139">
            <v>1.9007009000000001</v>
          </cell>
          <cell r="L139">
            <v>0.15701568826531306</v>
          </cell>
          <cell r="M139">
            <v>0.29843986</v>
          </cell>
          <cell r="N139">
            <v>0</v>
          </cell>
          <cell r="O139">
            <v>0.27833989999999997</v>
          </cell>
          <cell r="P139">
            <v>0.15912125760000001</v>
          </cell>
          <cell r="Q139">
            <v>0.27833989999999997</v>
          </cell>
          <cell r="R139">
            <v>0.42832034645410155</v>
          </cell>
          <cell r="S139">
            <v>0.11921864239999996</v>
          </cell>
          <cell r="T139">
            <v>0</v>
          </cell>
          <cell r="U139">
            <v>0.27833989999999997</v>
          </cell>
          <cell r="V139">
            <v>0.27258040999999994</v>
          </cell>
          <cell r="W139">
            <v>0.27833989999999997</v>
          </cell>
          <cell r="X139">
            <v>2.0692290253751022E-2</v>
          </cell>
          <cell r="Y139">
            <v>5.7594900000000337E-3</v>
          </cell>
          <cell r="Z139">
            <v>0</v>
          </cell>
          <cell r="AA139">
            <v>0.17670009999999997</v>
          </cell>
          <cell r="AB139">
            <v>0.1006419464</v>
          </cell>
          <cell r="AC139">
            <v>0.17670009999999997</v>
          </cell>
          <cell r="AD139">
            <v>0.43043639250911564</v>
          </cell>
          <cell r="AE139">
            <v>7.605815359999997E-2</v>
          </cell>
          <cell r="AF139">
            <v>0</v>
          </cell>
          <cell r="AG139">
            <v>0.17670009999999997</v>
          </cell>
          <cell r="AH139">
            <v>0.16224510999999997</v>
          </cell>
          <cell r="AI139">
            <v>0.17670009999999997</v>
          </cell>
          <cell r="AJ139">
            <v>8.1805216861790139E-2</v>
          </cell>
          <cell r="AK139">
            <v>1.4454990000000001E-2</v>
          </cell>
          <cell r="AL139">
            <v>0</v>
          </cell>
          <cell r="AM139">
            <v>0.1322035</v>
          </cell>
          <cell r="AN139">
            <v>6.4625131999999988E-2</v>
          </cell>
          <cell r="AO139">
            <v>0.1322035</v>
          </cell>
          <cell r="AP139">
            <v>0.51116928069226619</v>
          </cell>
          <cell r="AQ139">
            <v>6.7578368000000014E-2</v>
          </cell>
          <cell r="AR139">
            <v>0</v>
          </cell>
          <cell r="AS139">
            <v>3.1050646259999994</v>
          </cell>
          <cell r="AT139">
            <v>1.2255068643</v>
          </cell>
          <cell r="AU139">
            <v>3.1050646259999994</v>
          </cell>
          <cell r="AV139">
            <v>0.60532001361958121</v>
          </cell>
          <cell r="AW139">
            <v>1.8795577616999994</v>
          </cell>
          <cell r="AX139">
            <v>0</v>
          </cell>
          <cell r="AY139">
            <v>0.80066729650000001</v>
          </cell>
          <cell r="AZ139">
            <v>0.31602202039999999</v>
          </cell>
          <cell r="BA139">
            <v>0.80066729650000001</v>
          </cell>
          <cell r="BB139">
            <v>0.60530170049227183</v>
          </cell>
          <cell r="BC139">
            <v>0.48464527610000002</v>
          </cell>
          <cell r="BD139">
            <v>0</v>
          </cell>
          <cell r="BE139">
            <v>0.35835158099999997</v>
          </cell>
          <cell r="BF139">
            <v>0.14144302709999998</v>
          </cell>
          <cell r="BG139">
            <v>0.35835158099999997</v>
          </cell>
          <cell r="BH139">
            <v>0.60529537303757563</v>
          </cell>
          <cell r="BI139">
            <v>0.2169085539</v>
          </cell>
          <cell r="BJ139">
            <v>0</v>
          </cell>
          <cell r="BK139">
            <v>1.5365635999999998</v>
          </cell>
          <cell r="BL139">
            <v>1.4143640368000001</v>
          </cell>
          <cell r="BM139">
            <v>1.5365635999999998</v>
          </cell>
          <cell r="BN139">
            <v>7.9527826378289646E-2</v>
          </cell>
          <cell r="BO139">
            <v>0.12219956319999969</v>
          </cell>
          <cell r="BP139">
            <v>0</v>
          </cell>
          <cell r="BQ139">
            <v>1.5365635999999998</v>
          </cell>
          <cell r="BR139">
            <v>0.21511490000000003</v>
          </cell>
          <cell r="BS139">
            <v>1.5365635999999998</v>
          </cell>
          <cell r="BT139">
            <v>0.86000260581468924</v>
          </cell>
          <cell r="BU139">
            <v>1.3214486999999997</v>
          </cell>
          <cell r="BV139">
            <v>0</v>
          </cell>
          <cell r="BW139">
            <v>2.1571318239999999</v>
          </cell>
          <cell r="BX139">
            <v>1.6350546340000001</v>
          </cell>
          <cell r="BY139">
            <v>2.1571318239999999</v>
          </cell>
          <cell r="BZ139">
            <v>0.2420237762900854</v>
          </cell>
          <cell r="CA139">
            <v>0.52207718999999986</v>
          </cell>
          <cell r="CB139">
            <v>0</v>
          </cell>
          <cell r="CC139">
            <v>2.1571318239999999</v>
          </cell>
          <cell r="CD139">
            <v>1.4595002647199999</v>
          </cell>
          <cell r="CE139">
            <v>2.1571318239999999</v>
          </cell>
          <cell r="CF139">
            <v>0.32340701273711309</v>
          </cell>
          <cell r="CG139">
            <v>0.69763155927999998</v>
          </cell>
          <cell r="CH139">
            <v>0</v>
          </cell>
          <cell r="CI139">
            <v>3.5520523939999999</v>
          </cell>
          <cell r="CJ139">
            <v>2.6923941199999999</v>
          </cell>
          <cell r="CK139">
            <v>3.5520523939999999</v>
          </cell>
          <cell r="CL139">
            <v>0.24201734058092839</v>
          </cell>
          <cell r="CM139">
            <v>0.85965827400000006</v>
          </cell>
          <cell r="CN139">
            <v>0</v>
          </cell>
          <cell r="CO139">
            <v>3.5520523939999999</v>
          </cell>
          <cell r="CP139">
            <v>2.4033113447100001</v>
          </cell>
          <cell r="CQ139">
            <v>3.5520523939999999</v>
          </cell>
          <cell r="CR139">
            <v>0.32340205657732196</v>
          </cell>
          <cell r="CS139">
            <v>1.1487410492899999</v>
          </cell>
          <cell r="CT139">
            <v>0</v>
          </cell>
          <cell r="CU139">
            <v>1.6992172999999997</v>
          </cell>
          <cell r="CV139">
            <v>1.2880056430000002</v>
          </cell>
          <cell r="CW139">
            <v>1.6992172999999997</v>
          </cell>
          <cell r="CX139">
            <v>0.24200062993708901</v>
          </cell>
          <cell r="CY139">
            <v>0.41121165699999951</v>
          </cell>
          <cell r="CZ139">
            <v>0</v>
          </cell>
          <cell r="DA139">
            <v>1.6992172999999997</v>
          </cell>
          <cell r="DB139">
            <v>1.1497065872649999</v>
          </cell>
          <cell r="DC139">
            <v>1.6992172999999997</v>
          </cell>
          <cell r="DD139">
            <v>0.32339048851197544</v>
          </cell>
          <cell r="DE139">
            <v>0.54951071273499985</v>
          </cell>
          <cell r="DF139">
            <v>0</v>
          </cell>
          <cell r="DG139">
            <v>20.311055319999998</v>
          </cell>
          <cell r="DH139">
            <v>7.8278789749999991</v>
          </cell>
          <cell r="DI139">
            <v>20.311055319999998</v>
          </cell>
          <cell r="DJ139">
            <v>0.61460008592995152</v>
          </cell>
          <cell r="DK139">
            <v>12.483176344999999</v>
          </cell>
          <cell r="DL139">
            <v>0</v>
          </cell>
          <cell r="DM139">
            <v>20.311055319999998</v>
          </cell>
          <cell r="DN139">
            <v>15.094004955000001</v>
          </cell>
          <cell r="DO139">
            <v>20.311055319999998</v>
          </cell>
          <cell r="DP139">
            <v>0.25685767099766815</v>
          </cell>
          <cell r="DQ139">
            <v>5.2170503649999969</v>
          </cell>
          <cell r="DR139">
            <v>0</v>
          </cell>
          <cell r="DS139">
            <v>0.13576453999999996</v>
          </cell>
          <cell r="DT139">
            <v>7.7326999999999995E-3</v>
          </cell>
          <cell r="DU139">
            <v>0.13576453999999996</v>
          </cell>
          <cell r="DV139">
            <v>0.94304330129207514</v>
          </cell>
          <cell r="DW139">
            <v>0.12803183999999995</v>
          </cell>
          <cell r="DX139">
            <v>0</v>
          </cell>
          <cell r="DY139">
            <v>0</v>
          </cell>
          <cell r="DZ139">
            <v>0</v>
          </cell>
          <cell r="EA139">
            <v>0</v>
          </cell>
          <cell r="EB139">
            <v>0</v>
          </cell>
          <cell r="EC139">
            <v>0</v>
          </cell>
          <cell r="ED139">
            <v>0</v>
          </cell>
        </row>
        <row r="142">
          <cell r="B142">
            <v>0</v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 t="str">
            <v>CFC-11 Centrifugal Chillers - 134 replaced w/ 4503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 t="str">
            <v>CFC-11 Centrifugal Chillers - 245 replaced w/ 1233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 t="str">
            <v>CFC-12 Centrifugal Chillers - 134 replaced w/ 4503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 t="str">
            <v>CFC-12 Centrifugal Chillers - 245 replaced w/ 1233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 t="str">
            <v>R-500 Chillers - 134 replaced w/ 4503</v>
          </cell>
          <cell r="AF142">
            <v>0</v>
          </cell>
          <cell r="AG142">
            <v>0</v>
          </cell>
          <cell r="AH142">
            <v>0</v>
          </cell>
          <cell r="AI142">
            <v>0</v>
          </cell>
          <cell r="AJ142">
            <v>0</v>
          </cell>
          <cell r="AK142" t="str">
            <v>R-500 Chillers - 245 replaced w/ 1233</v>
          </cell>
          <cell r="AL142">
            <v>0</v>
          </cell>
          <cell r="AM142">
            <v>0</v>
          </cell>
          <cell r="AN142">
            <v>0</v>
          </cell>
          <cell r="AO142">
            <v>0</v>
          </cell>
          <cell r="AP142">
            <v>0</v>
          </cell>
          <cell r="AQ142" t="str">
            <v>CFC-114 Chillers - 134 replaced w/ 4503</v>
          </cell>
          <cell r="AR142">
            <v>0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  <cell r="AW142" t="str">
            <v>Screw Chillers - 410&amp;407 replaced w/ 4503</v>
          </cell>
          <cell r="AX142">
            <v>0</v>
          </cell>
          <cell r="AY142">
            <v>0</v>
          </cell>
          <cell r="AZ142">
            <v>0</v>
          </cell>
          <cell r="BA142">
            <v>0</v>
          </cell>
          <cell r="BB142">
            <v>0</v>
          </cell>
          <cell r="BC142" t="str">
            <v>Scroll Chillers - 410&amp;407 replaced w/ 4503</v>
          </cell>
          <cell r="BD142">
            <v>0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 t="str">
            <v>Reciprocating Chillers - 410&amp;407 replaced w/ 4503</v>
          </cell>
          <cell r="BJ142">
            <v>0</v>
          </cell>
          <cell r="BK142">
            <v>0</v>
          </cell>
          <cell r="BL142">
            <v>0</v>
          </cell>
          <cell r="BM142">
            <v>0</v>
          </cell>
          <cell r="BN142">
            <v>0</v>
          </cell>
          <cell r="BO142" t="str">
            <v xml:space="preserve">CFC-12 Refrigerated Appliances - 134a to 450A/513A </v>
          </cell>
          <cell r="BP142">
            <v>0</v>
          </cell>
          <cell r="BQ142">
            <v>0</v>
          </cell>
          <cell r="BR142">
            <v>0</v>
          </cell>
          <cell r="BS142">
            <v>0</v>
          </cell>
          <cell r="BT142">
            <v>0</v>
          </cell>
          <cell r="BU142" t="str">
            <v>CFC-12 Refrigerated Appliances - 134a to R-600a</v>
          </cell>
          <cell r="BV142">
            <v>0</v>
          </cell>
          <cell r="BW142">
            <v>0</v>
          </cell>
          <cell r="BX142">
            <v>0</v>
          </cell>
          <cell r="BY142">
            <v>0</v>
          </cell>
          <cell r="BZ142">
            <v>0</v>
          </cell>
          <cell r="CA142" t="str">
            <v>CFC-12 Cold Storage - 407A/507A to R-407F</v>
          </cell>
          <cell r="CB142">
            <v>0</v>
          </cell>
          <cell r="CC142">
            <v>0</v>
          </cell>
          <cell r="CD142">
            <v>0</v>
          </cell>
          <cell r="CE142">
            <v>0</v>
          </cell>
          <cell r="CF142">
            <v>0</v>
          </cell>
          <cell r="CG142" t="str">
            <v>CFC-12 Cold Storage - 407A/507A to R-448A/449A</v>
          </cell>
          <cell r="CH142">
            <v>0</v>
          </cell>
          <cell r="CI142">
            <v>0</v>
          </cell>
          <cell r="CJ142">
            <v>0</v>
          </cell>
          <cell r="CK142">
            <v>0</v>
          </cell>
          <cell r="CL142">
            <v>0</v>
          </cell>
          <cell r="CM142" t="str">
            <v>HCFC-22 Cold Storage - 407A/507A to R-407F</v>
          </cell>
          <cell r="CN142">
            <v>0</v>
          </cell>
          <cell r="CO142">
            <v>0</v>
          </cell>
          <cell r="CP142">
            <v>0</v>
          </cell>
          <cell r="CQ142">
            <v>0</v>
          </cell>
          <cell r="CR142">
            <v>0</v>
          </cell>
          <cell r="CS142" t="str">
            <v>HCFC-22 Cold Storage - 407A/507A to R-448A/449A</v>
          </cell>
          <cell r="CT142">
            <v>0</v>
          </cell>
          <cell r="CU142">
            <v>0</v>
          </cell>
          <cell r="CV142">
            <v>0</v>
          </cell>
          <cell r="CW142">
            <v>0</v>
          </cell>
          <cell r="CX142">
            <v>0</v>
          </cell>
          <cell r="CY142" t="str">
            <v>R-502 Cold Storage - 407A/507A to R-407F</v>
          </cell>
          <cell r="CZ142">
            <v>0</v>
          </cell>
          <cell r="DA142">
            <v>0</v>
          </cell>
          <cell r="DB142">
            <v>0</v>
          </cell>
          <cell r="DC142">
            <v>0</v>
          </cell>
          <cell r="DD142">
            <v>0</v>
          </cell>
          <cell r="DE142" t="str">
            <v>R-502 Cold Storage - 407A/507A to R-448A/449A</v>
          </cell>
          <cell r="DF142">
            <v>0</v>
          </cell>
          <cell r="DG142">
            <v>0</v>
          </cell>
          <cell r="DH142">
            <v>0</v>
          </cell>
          <cell r="DI142">
            <v>0</v>
          </cell>
          <cell r="DJ142">
            <v>0</v>
          </cell>
          <cell r="DK142" t="str">
            <v>PU Rigid: Spray Foam (High-Pressure) - 245fa and 245fa/CO2 blend to Solstice-1233zdE</v>
          </cell>
          <cell r="DL142">
            <v>0</v>
          </cell>
          <cell r="DM142">
            <v>0</v>
          </cell>
          <cell r="DN142">
            <v>0</v>
          </cell>
          <cell r="DO142">
            <v>0</v>
          </cell>
          <cell r="DP142">
            <v>0</v>
          </cell>
          <cell r="DQ142" t="str">
            <v>PU Rigid: Spray Foam (Low-Pressure) - 245fa and 245fa/CO2 to HFO-1234ze</v>
          </cell>
          <cell r="DR142">
            <v>0</v>
          </cell>
          <cell r="DS142">
            <v>0</v>
          </cell>
          <cell r="DT142">
            <v>0</v>
          </cell>
          <cell r="DU142">
            <v>0</v>
          </cell>
          <cell r="DV142">
            <v>0</v>
          </cell>
          <cell r="DW142" t="str">
            <v>PU Rigid: One Component Foam - 134a to HFO-1234ze</v>
          </cell>
          <cell r="DX142">
            <v>0</v>
          </cell>
          <cell r="DY142">
            <v>0</v>
          </cell>
          <cell r="DZ142">
            <v>0</v>
          </cell>
          <cell r="EA142">
            <v>0</v>
          </cell>
          <cell r="EB142">
            <v>0</v>
          </cell>
          <cell r="EC142">
            <v>0</v>
          </cell>
          <cell r="ED142">
            <v>0</v>
          </cell>
        </row>
        <row r="144">
          <cell r="B144">
            <v>1985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1.3201635200000001E-2</v>
          </cell>
          <cell r="AB144">
            <v>1.3201635200000001E-2</v>
          </cell>
          <cell r="AC144">
            <v>1.3201635200000001E-2</v>
          </cell>
          <cell r="AD144">
            <v>0</v>
          </cell>
          <cell r="AE144">
            <v>0</v>
          </cell>
          <cell r="AF144">
            <v>0</v>
          </cell>
          <cell r="AG144">
            <v>1.3201635200000001E-2</v>
          </cell>
          <cell r="AH144">
            <v>1.3201635200000001E-2</v>
          </cell>
          <cell r="AI144">
            <v>1.3201635200000001E-2</v>
          </cell>
          <cell r="AJ144">
            <v>0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O144">
            <v>0</v>
          </cell>
          <cell r="AP144">
            <v>0</v>
          </cell>
          <cell r="AQ144">
            <v>0</v>
          </cell>
          <cell r="AR144">
            <v>0</v>
          </cell>
          <cell r="AS144">
            <v>0</v>
          </cell>
          <cell r="AT144">
            <v>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0</v>
          </cell>
          <cell r="BB144">
            <v>0</v>
          </cell>
          <cell r="BC144">
            <v>0</v>
          </cell>
          <cell r="BD144">
            <v>0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0</v>
          </cell>
          <cell r="BN144">
            <v>0</v>
          </cell>
          <cell r="BO144">
            <v>0</v>
          </cell>
          <cell r="BP144">
            <v>0</v>
          </cell>
          <cell r="BQ144">
            <v>0</v>
          </cell>
          <cell r="BR144">
            <v>0</v>
          </cell>
          <cell r="BS144">
            <v>0</v>
          </cell>
          <cell r="BT144">
            <v>0</v>
          </cell>
          <cell r="BU144">
            <v>0</v>
          </cell>
          <cell r="BV144">
            <v>0</v>
          </cell>
          <cell r="BW144">
            <v>0</v>
          </cell>
          <cell r="BX144">
            <v>0</v>
          </cell>
          <cell r="BY144">
            <v>0</v>
          </cell>
          <cell r="BZ144">
            <v>0</v>
          </cell>
          <cell r="CA144">
            <v>0</v>
          </cell>
          <cell r="CB144">
            <v>0</v>
          </cell>
          <cell r="CC144">
            <v>0</v>
          </cell>
          <cell r="CD144">
            <v>0</v>
          </cell>
          <cell r="CE144">
            <v>0</v>
          </cell>
          <cell r="CF144">
            <v>0</v>
          </cell>
          <cell r="CG144">
            <v>0</v>
          </cell>
          <cell r="CH144">
            <v>0</v>
          </cell>
          <cell r="CI144">
            <v>0</v>
          </cell>
          <cell r="CJ144">
            <v>0</v>
          </cell>
          <cell r="CK144">
            <v>0</v>
          </cell>
          <cell r="CL144">
            <v>0</v>
          </cell>
          <cell r="CM144">
            <v>0</v>
          </cell>
          <cell r="CN144">
            <v>0</v>
          </cell>
          <cell r="CO144">
            <v>0</v>
          </cell>
          <cell r="CP144">
            <v>0</v>
          </cell>
          <cell r="CQ144">
            <v>0</v>
          </cell>
          <cell r="CR144">
            <v>0</v>
          </cell>
          <cell r="CS144">
            <v>0</v>
          </cell>
          <cell r="CT144">
            <v>0</v>
          </cell>
          <cell r="CU144">
            <v>0</v>
          </cell>
          <cell r="CV144">
            <v>0</v>
          </cell>
          <cell r="CW144">
            <v>0</v>
          </cell>
          <cell r="CX144">
            <v>0</v>
          </cell>
          <cell r="CY144">
            <v>0</v>
          </cell>
          <cell r="CZ144">
            <v>0</v>
          </cell>
          <cell r="DA144">
            <v>0</v>
          </cell>
          <cell r="DB144">
            <v>0</v>
          </cell>
          <cell r="DC144">
            <v>0</v>
          </cell>
          <cell r="DD144">
            <v>0</v>
          </cell>
          <cell r="DE144">
            <v>0</v>
          </cell>
          <cell r="DF144">
            <v>0</v>
          </cell>
          <cell r="DG144">
            <v>0</v>
          </cell>
          <cell r="DH144">
            <v>0</v>
          </cell>
          <cell r="DI144">
            <v>0</v>
          </cell>
          <cell r="DJ144">
            <v>0</v>
          </cell>
          <cell r="DK144">
            <v>0</v>
          </cell>
          <cell r="DL144">
            <v>0</v>
          </cell>
          <cell r="DM144">
            <v>0</v>
          </cell>
          <cell r="DN144">
            <v>0</v>
          </cell>
          <cell r="DO144">
            <v>0</v>
          </cell>
          <cell r="DP144">
            <v>0</v>
          </cell>
          <cell r="DQ144">
            <v>0</v>
          </cell>
          <cell r="DR144">
            <v>0</v>
          </cell>
          <cell r="DS144">
            <v>0</v>
          </cell>
          <cell r="DT144">
            <v>0</v>
          </cell>
          <cell r="DU144">
            <v>0</v>
          </cell>
          <cell r="DV144">
            <v>0</v>
          </cell>
          <cell r="DW144">
            <v>0</v>
          </cell>
          <cell r="DX144">
            <v>0</v>
          </cell>
          <cell r="DY144">
            <v>0</v>
          </cell>
          <cell r="DZ144">
            <v>0</v>
          </cell>
          <cell r="EA144">
            <v>0</v>
          </cell>
          <cell r="EB144">
            <v>0</v>
          </cell>
          <cell r="EC144">
            <v>0</v>
          </cell>
          <cell r="ED144">
            <v>0</v>
          </cell>
        </row>
        <row r="145">
          <cell r="B145">
            <v>1986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1.3607214399999996E-2</v>
          </cell>
          <cell r="AB145">
            <v>1.3607214399999996E-2</v>
          </cell>
          <cell r="AC145">
            <v>1.3607214399999996E-2</v>
          </cell>
          <cell r="AD145">
            <v>0</v>
          </cell>
          <cell r="AE145">
            <v>0</v>
          </cell>
          <cell r="AF145">
            <v>0</v>
          </cell>
          <cell r="AG145">
            <v>1.3607214399999996E-2</v>
          </cell>
          <cell r="AH145">
            <v>1.3607214399999996E-2</v>
          </cell>
          <cell r="AI145">
            <v>1.3607214399999996E-2</v>
          </cell>
          <cell r="AJ145">
            <v>0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O145">
            <v>0</v>
          </cell>
          <cell r="AP145">
            <v>0</v>
          </cell>
          <cell r="AQ145">
            <v>0</v>
          </cell>
          <cell r="AR145">
            <v>0</v>
          </cell>
          <cell r="AS145">
            <v>0</v>
          </cell>
          <cell r="AT145">
            <v>0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0</v>
          </cell>
          <cell r="BB145">
            <v>0</v>
          </cell>
          <cell r="BC145">
            <v>0</v>
          </cell>
          <cell r="BD145">
            <v>0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0</v>
          </cell>
          <cell r="BJ145">
            <v>0</v>
          </cell>
          <cell r="BK145">
            <v>0</v>
          </cell>
          <cell r="BL145">
            <v>0</v>
          </cell>
          <cell r="BM145">
            <v>0</v>
          </cell>
          <cell r="BN145">
            <v>0</v>
          </cell>
          <cell r="BO145">
            <v>0</v>
          </cell>
          <cell r="BP145">
            <v>0</v>
          </cell>
          <cell r="BQ145">
            <v>0</v>
          </cell>
          <cell r="BR145">
            <v>0</v>
          </cell>
          <cell r="BS145">
            <v>0</v>
          </cell>
          <cell r="BT145">
            <v>0</v>
          </cell>
          <cell r="BU145">
            <v>0</v>
          </cell>
          <cell r="BV145">
            <v>0</v>
          </cell>
          <cell r="BW145">
            <v>0</v>
          </cell>
          <cell r="BX145">
            <v>0</v>
          </cell>
          <cell r="BY145">
            <v>0</v>
          </cell>
          <cell r="BZ145">
            <v>0</v>
          </cell>
          <cell r="CA145">
            <v>0</v>
          </cell>
          <cell r="CB145">
            <v>0</v>
          </cell>
          <cell r="CC145">
            <v>0</v>
          </cell>
          <cell r="CD145">
            <v>0</v>
          </cell>
          <cell r="CE145">
            <v>0</v>
          </cell>
          <cell r="CF145">
            <v>0</v>
          </cell>
          <cell r="CG145">
            <v>0</v>
          </cell>
          <cell r="CH145">
            <v>0</v>
          </cell>
          <cell r="CI145">
            <v>0</v>
          </cell>
          <cell r="CJ145">
            <v>0</v>
          </cell>
          <cell r="CK145">
            <v>0</v>
          </cell>
          <cell r="CL145">
            <v>0</v>
          </cell>
          <cell r="CM145">
            <v>0</v>
          </cell>
          <cell r="CN145">
            <v>0</v>
          </cell>
          <cell r="CO145">
            <v>0</v>
          </cell>
          <cell r="CP145">
            <v>0</v>
          </cell>
          <cell r="CQ145">
            <v>0</v>
          </cell>
          <cell r="CR145">
            <v>0</v>
          </cell>
          <cell r="CS145">
            <v>0</v>
          </cell>
          <cell r="CT145">
            <v>0</v>
          </cell>
          <cell r="CU145">
            <v>0</v>
          </cell>
          <cell r="CV145">
            <v>0</v>
          </cell>
          <cell r="CW145">
            <v>0</v>
          </cell>
          <cell r="CX145">
            <v>0</v>
          </cell>
          <cell r="CY145">
            <v>0</v>
          </cell>
          <cell r="CZ145">
            <v>0</v>
          </cell>
          <cell r="DA145">
            <v>0</v>
          </cell>
          <cell r="DB145">
            <v>0</v>
          </cell>
          <cell r="DC145">
            <v>0</v>
          </cell>
          <cell r="DD145">
            <v>0</v>
          </cell>
          <cell r="DE145">
            <v>0</v>
          </cell>
          <cell r="DF145">
            <v>0</v>
          </cell>
          <cell r="DG145">
            <v>0</v>
          </cell>
          <cell r="DH145">
            <v>0</v>
          </cell>
          <cell r="DI145">
            <v>0</v>
          </cell>
          <cell r="DJ145">
            <v>0</v>
          </cell>
          <cell r="DK145">
            <v>0</v>
          </cell>
          <cell r="DL145">
            <v>0</v>
          </cell>
          <cell r="DM145">
            <v>0</v>
          </cell>
          <cell r="DN145">
            <v>0</v>
          </cell>
          <cell r="DO145">
            <v>0</v>
          </cell>
          <cell r="DP145">
            <v>0</v>
          </cell>
          <cell r="DQ145">
            <v>0</v>
          </cell>
          <cell r="DR145">
            <v>0</v>
          </cell>
          <cell r="DS145">
            <v>0</v>
          </cell>
          <cell r="DT145">
            <v>0</v>
          </cell>
          <cell r="DU145">
            <v>0</v>
          </cell>
          <cell r="DV145">
            <v>0</v>
          </cell>
          <cell r="DW145">
            <v>0</v>
          </cell>
          <cell r="DX145">
            <v>0</v>
          </cell>
          <cell r="DY145">
            <v>0</v>
          </cell>
          <cell r="DZ145">
            <v>0</v>
          </cell>
          <cell r="EA145">
            <v>0</v>
          </cell>
          <cell r="EB145">
            <v>0</v>
          </cell>
          <cell r="EC145">
            <v>0</v>
          </cell>
          <cell r="ED145">
            <v>0</v>
          </cell>
        </row>
        <row r="146">
          <cell r="B146">
            <v>1987</v>
          </cell>
          <cell r="C146">
            <v>0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1.4363564799999997E-2</v>
          </cell>
          <cell r="AB146">
            <v>1.4363564799999997E-2</v>
          </cell>
          <cell r="AC146">
            <v>1.4363564799999997E-2</v>
          </cell>
          <cell r="AD146">
            <v>0</v>
          </cell>
          <cell r="AE146">
            <v>0</v>
          </cell>
          <cell r="AF146">
            <v>0</v>
          </cell>
          <cell r="AG146">
            <v>1.4363564799999997E-2</v>
          </cell>
          <cell r="AH146">
            <v>1.4363564799999997E-2</v>
          </cell>
          <cell r="AI146">
            <v>1.4363564799999997E-2</v>
          </cell>
          <cell r="AJ146">
            <v>0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O146">
            <v>0</v>
          </cell>
          <cell r="AP146">
            <v>0</v>
          </cell>
          <cell r="AQ146">
            <v>0</v>
          </cell>
          <cell r="AR146">
            <v>0</v>
          </cell>
          <cell r="AS146">
            <v>0</v>
          </cell>
          <cell r="AT146">
            <v>0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0</v>
          </cell>
          <cell r="BB146">
            <v>0</v>
          </cell>
          <cell r="BC146">
            <v>0</v>
          </cell>
          <cell r="BD146">
            <v>0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0</v>
          </cell>
          <cell r="BJ146">
            <v>0</v>
          </cell>
          <cell r="BK146">
            <v>0</v>
          </cell>
          <cell r="BL146">
            <v>0</v>
          </cell>
          <cell r="BM146">
            <v>0</v>
          </cell>
          <cell r="BN146">
            <v>0</v>
          </cell>
          <cell r="BO146">
            <v>0</v>
          </cell>
          <cell r="BP146">
            <v>0</v>
          </cell>
          <cell r="BQ146">
            <v>0</v>
          </cell>
          <cell r="BR146">
            <v>0</v>
          </cell>
          <cell r="BS146">
            <v>0</v>
          </cell>
          <cell r="BT146">
            <v>0</v>
          </cell>
          <cell r="BU146">
            <v>0</v>
          </cell>
          <cell r="BV146">
            <v>0</v>
          </cell>
          <cell r="BW146">
            <v>0</v>
          </cell>
          <cell r="BX146">
            <v>0</v>
          </cell>
          <cell r="BY146">
            <v>0</v>
          </cell>
          <cell r="BZ146">
            <v>0</v>
          </cell>
          <cell r="CA146">
            <v>0</v>
          </cell>
          <cell r="CB146">
            <v>0</v>
          </cell>
          <cell r="CC146">
            <v>0</v>
          </cell>
          <cell r="CD146">
            <v>0</v>
          </cell>
          <cell r="CE146">
            <v>0</v>
          </cell>
          <cell r="CF146">
            <v>0</v>
          </cell>
          <cell r="CG146">
            <v>0</v>
          </cell>
          <cell r="CH146">
            <v>0</v>
          </cell>
          <cell r="CI146">
            <v>0</v>
          </cell>
          <cell r="CJ146">
            <v>0</v>
          </cell>
          <cell r="CK146">
            <v>0</v>
          </cell>
          <cell r="CL146">
            <v>0</v>
          </cell>
          <cell r="CM146">
            <v>0</v>
          </cell>
          <cell r="CN146">
            <v>0</v>
          </cell>
          <cell r="CO146">
            <v>0</v>
          </cell>
          <cell r="CP146">
            <v>0</v>
          </cell>
          <cell r="CQ146">
            <v>0</v>
          </cell>
          <cell r="CR146">
            <v>0</v>
          </cell>
          <cell r="CS146">
            <v>0</v>
          </cell>
          <cell r="CT146">
            <v>0</v>
          </cell>
          <cell r="CU146">
            <v>0</v>
          </cell>
          <cell r="CV146">
            <v>0</v>
          </cell>
          <cell r="CW146">
            <v>0</v>
          </cell>
          <cell r="CX146">
            <v>0</v>
          </cell>
          <cell r="CY146">
            <v>0</v>
          </cell>
          <cell r="CZ146">
            <v>0</v>
          </cell>
          <cell r="DA146">
            <v>0</v>
          </cell>
          <cell r="DB146">
            <v>0</v>
          </cell>
          <cell r="DC146">
            <v>0</v>
          </cell>
          <cell r="DD146">
            <v>0</v>
          </cell>
          <cell r="DE146">
            <v>0</v>
          </cell>
          <cell r="DF146">
            <v>0</v>
          </cell>
          <cell r="DG146">
            <v>0</v>
          </cell>
          <cell r="DH146">
            <v>0</v>
          </cell>
          <cell r="DI146">
            <v>0</v>
          </cell>
          <cell r="DJ146">
            <v>0</v>
          </cell>
          <cell r="DK146">
            <v>0</v>
          </cell>
          <cell r="DL146">
            <v>0</v>
          </cell>
          <cell r="DM146">
            <v>0</v>
          </cell>
          <cell r="DN146">
            <v>0</v>
          </cell>
          <cell r="DO146">
            <v>0</v>
          </cell>
          <cell r="DP146">
            <v>0</v>
          </cell>
          <cell r="DQ146">
            <v>0</v>
          </cell>
          <cell r="DR146">
            <v>0</v>
          </cell>
          <cell r="DS146">
            <v>0</v>
          </cell>
          <cell r="DT146">
            <v>0</v>
          </cell>
          <cell r="DU146">
            <v>0</v>
          </cell>
          <cell r="DV146">
            <v>0</v>
          </cell>
          <cell r="DW146">
            <v>0</v>
          </cell>
          <cell r="DX146">
            <v>0</v>
          </cell>
          <cell r="DY146">
            <v>0</v>
          </cell>
          <cell r="DZ146">
            <v>0</v>
          </cell>
          <cell r="EA146">
            <v>0</v>
          </cell>
          <cell r="EB146">
            <v>0</v>
          </cell>
          <cell r="EC146">
            <v>0</v>
          </cell>
          <cell r="ED146">
            <v>0</v>
          </cell>
        </row>
        <row r="147">
          <cell r="B147">
            <v>1988</v>
          </cell>
          <cell r="C147">
            <v>0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1.4786875999999999E-2</v>
          </cell>
          <cell r="AB147">
            <v>1.4786875999999999E-2</v>
          </cell>
          <cell r="AC147">
            <v>1.4786875999999999E-2</v>
          </cell>
          <cell r="AD147">
            <v>0</v>
          </cell>
          <cell r="AE147">
            <v>0</v>
          </cell>
          <cell r="AF147">
            <v>0</v>
          </cell>
          <cell r="AG147">
            <v>1.4786875999999999E-2</v>
          </cell>
          <cell r="AH147">
            <v>1.4786875999999999E-2</v>
          </cell>
          <cell r="AI147">
            <v>1.4786875999999999E-2</v>
          </cell>
          <cell r="AJ147">
            <v>0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O147">
            <v>0</v>
          </cell>
          <cell r="AP147">
            <v>0</v>
          </cell>
          <cell r="AQ147">
            <v>0</v>
          </cell>
          <cell r="AR147">
            <v>0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0</v>
          </cell>
          <cell r="BB147">
            <v>0</v>
          </cell>
          <cell r="BC147">
            <v>0</v>
          </cell>
          <cell r="BD147">
            <v>0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0</v>
          </cell>
          <cell r="BJ147">
            <v>0</v>
          </cell>
          <cell r="BK147">
            <v>0</v>
          </cell>
          <cell r="BL147">
            <v>0</v>
          </cell>
          <cell r="BM147">
            <v>0</v>
          </cell>
          <cell r="BN147">
            <v>0</v>
          </cell>
          <cell r="BO147">
            <v>0</v>
          </cell>
          <cell r="BP147">
            <v>0</v>
          </cell>
          <cell r="BQ147">
            <v>0</v>
          </cell>
          <cell r="BR147">
            <v>0</v>
          </cell>
          <cell r="BS147">
            <v>0</v>
          </cell>
          <cell r="BT147">
            <v>0</v>
          </cell>
          <cell r="BU147">
            <v>0</v>
          </cell>
          <cell r="BV147">
            <v>0</v>
          </cell>
          <cell r="BW147">
            <v>0</v>
          </cell>
          <cell r="BX147">
            <v>0</v>
          </cell>
          <cell r="BY147">
            <v>0</v>
          </cell>
          <cell r="BZ147">
            <v>0</v>
          </cell>
          <cell r="CA147">
            <v>0</v>
          </cell>
          <cell r="CB147">
            <v>0</v>
          </cell>
          <cell r="CC147">
            <v>0</v>
          </cell>
          <cell r="CD147">
            <v>0</v>
          </cell>
          <cell r="CE147">
            <v>0</v>
          </cell>
          <cell r="CF147">
            <v>0</v>
          </cell>
          <cell r="CG147">
            <v>0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</v>
          </cell>
          <cell r="CM147">
            <v>0</v>
          </cell>
          <cell r="CN147">
            <v>0</v>
          </cell>
          <cell r="CO147">
            <v>0</v>
          </cell>
          <cell r="CP147">
            <v>0</v>
          </cell>
          <cell r="CQ147">
            <v>0</v>
          </cell>
          <cell r="CR147">
            <v>0</v>
          </cell>
          <cell r="CS147">
            <v>0</v>
          </cell>
          <cell r="CT147">
            <v>0</v>
          </cell>
          <cell r="CU147">
            <v>0</v>
          </cell>
          <cell r="CV147">
            <v>0</v>
          </cell>
          <cell r="CW147">
            <v>0</v>
          </cell>
          <cell r="CX147">
            <v>0</v>
          </cell>
          <cell r="CY147">
            <v>0</v>
          </cell>
          <cell r="CZ147">
            <v>0</v>
          </cell>
          <cell r="DA147">
            <v>0</v>
          </cell>
          <cell r="DB147">
            <v>0</v>
          </cell>
          <cell r="DC147">
            <v>0</v>
          </cell>
          <cell r="DD147">
            <v>0</v>
          </cell>
          <cell r="DE147">
            <v>0</v>
          </cell>
          <cell r="DF147">
            <v>0</v>
          </cell>
          <cell r="DG147">
            <v>0</v>
          </cell>
          <cell r="DH147">
            <v>0</v>
          </cell>
          <cell r="DI147">
            <v>0</v>
          </cell>
          <cell r="DJ147">
            <v>0</v>
          </cell>
          <cell r="DK147">
            <v>0</v>
          </cell>
          <cell r="DL147">
            <v>0</v>
          </cell>
          <cell r="DM147">
            <v>0</v>
          </cell>
          <cell r="DN147">
            <v>0</v>
          </cell>
          <cell r="DO147">
            <v>0</v>
          </cell>
          <cell r="DP147">
            <v>0</v>
          </cell>
          <cell r="DQ147">
            <v>0</v>
          </cell>
          <cell r="DR147">
            <v>0</v>
          </cell>
          <cell r="DS147">
            <v>0</v>
          </cell>
          <cell r="DT147">
            <v>0</v>
          </cell>
          <cell r="DU147">
            <v>0</v>
          </cell>
          <cell r="DV147">
            <v>0</v>
          </cell>
          <cell r="DW147">
            <v>0</v>
          </cell>
          <cell r="DX147">
            <v>0</v>
          </cell>
          <cell r="DY147">
            <v>0</v>
          </cell>
          <cell r="DZ147">
            <v>0</v>
          </cell>
          <cell r="EA147">
            <v>0</v>
          </cell>
          <cell r="EB147">
            <v>0</v>
          </cell>
          <cell r="EC147">
            <v>0</v>
          </cell>
          <cell r="ED147">
            <v>0</v>
          </cell>
        </row>
        <row r="148">
          <cell r="B148">
            <v>1989</v>
          </cell>
          <cell r="C148">
            <v>0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1.5313677599999999E-2</v>
          </cell>
          <cell r="AB148">
            <v>1.5313677599999999E-2</v>
          </cell>
          <cell r="AC148">
            <v>1.5313677599999999E-2</v>
          </cell>
          <cell r="AD148">
            <v>0</v>
          </cell>
          <cell r="AE148">
            <v>0</v>
          </cell>
          <cell r="AF148">
            <v>0</v>
          </cell>
          <cell r="AG148">
            <v>1.5313677599999999E-2</v>
          </cell>
          <cell r="AH148">
            <v>1.5313677599999999E-2</v>
          </cell>
          <cell r="AI148">
            <v>1.5313677599999999E-2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0</v>
          </cell>
          <cell r="BB148">
            <v>0</v>
          </cell>
          <cell r="BC148">
            <v>0</v>
          </cell>
          <cell r="BD148">
            <v>0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  <cell r="BN148">
            <v>0</v>
          </cell>
          <cell r="BO148">
            <v>0</v>
          </cell>
          <cell r="BP148">
            <v>0</v>
          </cell>
          <cell r="BQ148">
            <v>0</v>
          </cell>
          <cell r="BR148">
            <v>0</v>
          </cell>
          <cell r="BS148">
            <v>0</v>
          </cell>
          <cell r="BT148">
            <v>0</v>
          </cell>
          <cell r="BU148">
            <v>0</v>
          </cell>
          <cell r="BV148">
            <v>0</v>
          </cell>
          <cell r="BW148">
            <v>0</v>
          </cell>
          <cell r="BX148">
            <v>0</v>
          </cell>
          <cell r="BY148">
            <v>0</v>
          </cell>
          <cell r="BZ148">
            <v>0</v>
          </cell>
          <cell r="CA148">
            <v>0</v>
          </cell>
          <cell r="CB148">
            <v>0</v>
          </cell>
          <cell r="CC148">
            <v>0</v>
          </cell>
          <cell r="CD148">
            <v>0</v>
          </cell>
          <cell r="CE148">
            <v>0</v>
          </cell>
          <cell r="CF148">
            <v>0</v>
          </cell>
          <cell r="CG148">
            <v>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</v>
          </cell>
          <cell r="CM148">
            <v>0</v>
          </cell>
          <cell r="CN148">
            <v>0</v>
          </cell>
          <cell r="CO148">
            <v>0</v>
          </cell>
          <cell r="CP148">
            <v>0</v>
          </cell>
          <cell r="CQ148">
            <v>0</v>
          </cell>
          <cell r="CR148">
            <v>0</v>
          </cell>
          <cell r="CS148">
            <v>0</v>
          </cell>
          <cell r="CT148">
            <v>0</v>
          </cell>
          <cell r="CU148">
            <v>0</v>
          </cell>
          <cell r="CV148">
            <v>0</v>
          </cell>
          <cell r="CW148">
            <v>0</v>
          </cell>
          <cell r="CX148">
            <v>0</v>
          </cell>
          <cell r="CY148">
            <v>0</v>
          </cell>
          <cell r="CZ148">
            <v>0</v>
          </cell>
          <cell r="DA148">
            <v>0</v>
          </cell>
          <cell r="DB148">
            <v>0</v>
          </cell>
          <cell r="DC148">
            <v>0</v>
          </cell>
          <cell r="DD148">
            <v>0</v>
          </cell>
          <cell r="DE148">
            <v>0</v>
          </cell>
          <cell r="DF148">
            <v>0</v>
          </cell>
          <cell r="DG148">
            <v>0</v>
          </cell>
          <cell r="DH148">
            <v>0</v>
          </cell>
          <cell r="DI148">
            <v>0</v>
          </cell>
          <cell r="DJ148">
            <v>0</v>
          </cell>
          <cell r="DK148">
            <v>0</v>
          </cell>
          <cell r="DL148">
            <v>0</v>
          </cell>
          <cell r="DM148">
            <v>0</v>
          </cell>
          <cell r="DN148">
            <v>0</v>
          </cell>
          <cell r="DO148">
            <v>0</v>
          </cell>
          <cell r="DP148">
            <v>0</v>
          </cell>
          <cell r="DQ148">
            <v>0</v>
          </cell>
          <cell r="DR148">
            <v>0</v>
          </cell>
          <cell r="DS148">
            <v>0</v>
          </cell>
          <cell r="DT148">
            <v>0</v>
          </cell>
          <cell r="DU148">
            <v>0</v>
          </cell>
          <cell r="DV148">
            <v>0</v>
          </cell>
          <cell r="DW148">
            <v>0</v>
          </cell>
          <cell r="DX148">
            <v>0</v>
          </cell>
          <cell r="DY148">
            <v>0</v>
          </cell>
          <cell r="DZ148">
            <v>0</v>
          </cell>
          <cell r="EA148">
            <v>0</v>
          </cell>
          <cell r="EB148">
            <v>0</v>
          </cell>
          <cell r="EC148">
            <v>0</v>
          </cell>
          <cell r="ED148">
            <v>0</v>
          </cell>
        </row>
        <row r="149">
          <cell r="B149">
            <v>1990</v>
          </cell>
          <cell r="C149">
            <v>0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1.58994784E-2</v>
          </cell>
          <cell r="AB149">
            <v>1.58994784E-2</v>
          </cell>
          <cell r="AC149">
            <v>1.58994784E-2</v>
          </cell>
          <cell r="AD149">
            <v>0</v>
          </cell>
          <cell r="AE149">
            <v>0</v>
          </cell>
          <cell r="AF149">
            <v>0</v>
          </cell>
          <cell r="AG149">
            <v>1.58994784E-2</v>
          </cell>
          <cell r="AH149">
            <v>1.58994784E-2</v>
          </cell>
          <cell r="AI149">
            <v>1.58994784E-2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0</v>
          </cell>
          <cell r="BB149">
            <v>0</v>
          </cell>
          <cell r="BC149">
            <v>0</v>
          </cell>
          <cell r="BD149">
            <v>0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>
            <v>0</v>
          </cell>
          <cell r="BO149">
            <v>0</v>
          </cell>
          <cell r="BP149">
            <v>0</v>
          </cell>
          <cell r="BQ149">
            <v>0</v>
          </cell>
          <cell r="BR149">
            <v>0</v>
          </cell>
          <cell r="BS149">
            <v>0</v>
          </cell>
          <cell r="BT149">
            <v>0</v>
          </cell>
          <cell r="BU149">
            <v>0</v>
          </cell>
          <cell r="BV149">
            <v>0</v>
          </cell>
          <cell r="BW149">
            <v>0</v>
          </cell>
          <cell r="BX149">
            <v>0</v>
          </cell>
          <cell r="BY149">
            <v>0</v>
          </cell>
          <cell r="BZ149">
            <v>0</v>
          </cell>
          <cell r="CA149">
            <v>0</v>
          </cell>
          <cell r="CB149">
            <v>0</v>
          </cell>
          <cell r="CC149">
            <v>0</v>
          </cell>
          <cell r="CD149">
            <v>0</v>
          </cell>
          <cell r="CE149">
            <v>0</v>
          </cell>
          <cell r="CF149">
            <v>0</v>
          </cell>
          <cell r="CG149">
            <v>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0</v>
          </cell>
          <cell r="CN149">
            <v>0</v>
          </cell>
          <cell r="CO149">
            <v>0</v>
          </cell>
          <cell r="CP149">
            <v>0</v>
          </cell>
          <cell r="CQ149">
            <v>0</v>
          </cell>
          <cell r="CR149">
            <v>0</v>
          </cell>
          <cell r="CS149">
            <v>0</v>
          </cell>
          <cell r="CT149">
            <v>0</v>
          </cell>
          <cell r="CU149">
            <v>0</v>
          </cell>
          <cell r="CV149">
            <v>0</v>
          </cell>
          <cell r="CW149">
            <v>0</v>
          </cell>
          <cell r="CX149">
            <v>0</v>
          </cell>
          <cell r="CY149">
            <v>0</v>
          </cell>
          <cell r="CZ149">
            <v>0</v>
          </cell>
          <cell r="DA149">
            <v>0</v>
          </cell>
          <cell r="DB149">
            <v>0</v>
          </cell>
          <cell r="DC149">
            <v>0</v>
          </cell>
          <cell r="DD149">
            <v>0</v>
          </cell>
          <cell r="DE149">
            <v>0</v>
          </cell>
          <cell r="DF149">
            <v>0</v>
          </cell>
          <cell r="DG149">
            <v>0</v>
          </cell>
          <cell r="DH149">
            <v>0</v>
          </cell>
          <cell r="DI149">
            <v>0</v>
          </cell>
          <cell r="DJ149">
            <v>0</v>
          </cell>
          <cell r="DK149">
            <v>0</v>
          </cell>
          <cell r="DL149">
            <v>0</v>
          </cell>
          <cell r="DM149">
            <v>0</v>
          </cell>
          <cell r="DN149">
            <v>0</v>
          </cell>
          <cell r="DO149">
            <v>0</v>
          </cell>
          <cell r="DP149">
            <v>0</v>
          </cell>
          <cell r="DQ149">
            <v>0</v>
          </cell>
          <cell r="DR149">
            <v>0</v>
          </cell>
          <cell r="DS149">
            <v>0</v>
          </cell>
          <cell r="DT149">
            <v>0</v>
          </cell>
          <cell r="DU149">
            <v>0</v>
          </cell>
          <cell r="DV149">
            <v>0</v>
          </cell>
          <cell r="DW149">
            <v>0</v>
          </cell>
          <cell r="DX149">
            <v>0</v>
          </cell>
          <cell r="DY149">
            <v>0</v>
          </cell>
          <cell r="DZ149">
            <v>0</v>
          </cell>
          <cell r="EA149">
            <v>0</v>
          </cell>
          <cell r="EB149">
            <v>0</v>
          </cell>
          <cell r="EC149">
            <v>0</v>
          </cell>
          <cell r="ED149">
            <v>0</v>
          </cell>
        </row>
        <row r="150">
          <cell r="B150">
            <v>1991</v>
          </cell>
          <cell r="C150">
            <v>0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1.62850688E-2</v>
          </cell>
          <cell r="AB150">
            <v>1.62850688E-2</v>
          </cell>
          <cell r="AC150">
            <v>1.62850688E-2</v>
          </cell>
          <cell r="AD150">
            <v>0</v>
          </cell>
          <cell r="AE150">
            <v>0</v>
          </cell>
          <cell r="AF150">
            <v>0</v>
          </cell>
          <cell r="AG150">
            <v>1.62850688E-2</v>
          </cell>
          <cell r="AH150">
            <v>1.62850688E-2</v>
          </cell>
          <cell r="AI150">
            <v>1.62850688E-2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0</v>
          </cell>
          <cell r="BB150">
            <v>0</v>
          </cell>
          <cell r="BC150">
            <v>0</v>
          </cell>
          <cell r="BD150">
            <v>0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0</v>
          </cell>
          <cell r="BN150">
            <v>0</v>
          </cell>
          <cell r="BO150">
            <v>0</v>
          </cell>
          <cell r="BP150">
            <v>0</v>
          </cell>
          <cell r="BQ150">
            <v>0</v>
          </cell>
          <cell r="BR150">
            <v>0</v>
          </cell>
          <cell r="BS150">
            <v>0</v>
          </cell>
          <cell r="BT150">
            <v>0</v>
          </cell>
          <cell r="BU150">
            <v>0</v>
          </cell>
          <cell r="BV150">
            <v>0</v>
          </cell>
          <cell r="BW150">
            <v>0</v>
          </cell>
          <cell r="BX150">
            <v>0</v>
          </cell>
          <cell r="BY150">
            <v>0</v>
          </cell>
          <cell r="BZ150">
            <v>0</v>
          </cell>
          <cell r="CA150">
            <v>0</v>
          </cell>
          <cell r="CB150">
            <v>0</v>
          </cell>
          <cell r="CC150">
            <v>0</v>
          </cell>
          <cell r="CD150">
            <v>0</v>
          </cell>
          <cell r="CE150">
            <v>0</v>
          </cell>
          <cell r="CF150">
            <v>0</v>
          </cell>
          <cell r="CG150">
            <v>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0</v>
          </cell>
          <cell r="CN150">
            <v>0</v>
          </cell>
          <cell r="CO150">
            <v>0</v>
          </cell>
          <cell r="CP150">
            <v>0</v>
          </cell>
          <cell r="CQ150">
            <v>0</v>
          </cell>
          <cell r="CR150">
            <v>0</v>
          </cell>
          <cell r="CS150">
            <v>0</v>
          </cell>
          <cell r="CT150">
            <v>0</v>
          </cell>
          <cell r="CU150">
            <v>0</v>
          </cell>
          <cell r="CV150">
            <v>0</v>
          </cell>
          <cell r="CW150">
            <v>0</v>
          </cell>
          <cell r="CX150">
            <v>0</v>
          </cell>
          <cell r="CY150">
            <v>0</v>
          </cell>
          <cell r="CZ150">
            <v>0</v>
          </cell>
          <cell r="DA150">
            <v>0</v>
          </cell>
          <cell r="DB150">
            <v>0</v>
          </cell>
          <cell r="DC150">
            <v>0</v>
          </cell>
          <cell r="DD150">
            <v>0</v>
          </cell>
          <cell r="DE150">
            <v>0</v>
          </cell>
          <cell r="DF150">
            <v>0</v>
          </cell>
          <cell r="DG150">
            <v>0</v>
          </cell>
          <cell r="DH150">
            <v>0</v>
          </cell>
          <cell r="DI150">
            <v>0</v>
          </cell>
          <cell r="DJ150">
            <v>0</v>
          </cell>
          <cell r="DK150">
            <v>0</v>
          </cell>
          <cell r="DL150">
            <v>0</v>
          </cell>
          <cell r="DM150">
            <v>0</v>
          </cell>
          <cell r="DN150">
            <v>0</v>
          </cell>
          <cell r="DO150">
            <v>0</v>
          </cell>
          <cell r="DP150">
            <v>0</v>
          </cell>
          <cell r="DQ150">
            <v>0</v>
          </cell>
          <cell r="DR150">
            <v>0</v>
          </cell>
          <cell r="DS150">
            <v>0</v>
          </cell>
          <cell r="DT150">
            <v>0</v>
          </cell>
          <cell r="DU150">
            <v>0</v>
          </cell>
          <cell r="DV150">
            <v>0</v>
          </cell>
          <cell r="DW150">
            <v>0</v>
          </cell>
          <cell r="DX150">
            <v>0</v>
          </cell>
          <cell r="DY150">
            <v>0</v>
          </cell>
          <cell r="DZ150">
            <v>0</v>
          </cell>
          <cell r="EA150">
            <v>0</v>
          </cell>
          <cell r="EB150">
            <v>0</v>
          </cell>
          <cell r="EC150">
            <v>0</v>
          </cell>
          <cell r="ED150">
            <v>0</v>
          </cell>
        </row>
        <row r="151">
          <cell r="B151">
            <v>1992</v>
          </cell>
          <cell r="C151">
            <v>0.72385169999999988</v>
          </cell>
          <cell r="D151">
            <v>0.72385169999999988</v>
          </cell>
          <cell r="E151">
            <v>0.72385169999999988</v>
          </cell>
          <cell r="F151">
            <v>0</v>
          </cell>
          <cell r="G151">
            <v>0</v>
          </cell>
          <cell r="H151">
            <v>0</v>
          </cell>
          <cell r="I151">
            <v>0.72385169999999988</v>
          </cell>
          <cell r="J151">
            <v>0.72385169999999988</v>
          </cell>
          <cell r="K151">
            <v>0.72385169999999988</v>
          </cell>
          <cell r="L151">
            <v>0</v>
          </cell>
          <cell r="M151">
            <v>0</v>
          </cell>
          <cell r="N151">
            <v>0</v>
          </cell>
          <cell r="O151">
            <v>7.5046399999999985E-2</v>
          </cell>
          <cell r="P151">
            <v>7.5046399999999985E-2</v>
          </cell>
          <cell r="Q151">
            <v>7.5046399999999985E-2</v>
          </cell>
          <cell r="R151">
            <v>0</v>
          </cell>
          <cell r="S151">
            <v>0</v>
          </cell>
          <cell r="T151">
            <v>0</v>
          </cell>
          <cell r="U151">
            <v>7.5046399999999985E-2</v>
          </cell>
          <cell r="V151">
            <v>7.5046399999999985E-2</v>
          </cell>
          <cell r="W151">
            <v>7.5046399999999985E-2</v>
          </cell>
          <cell r="X151">
            <v>0</v>
          </cell>
          <cell r="Y151">
            <v>0</v>
          </cell>
          <cell r="Z151">
            <v>0</v>
          </cell>
          <cell r="AA151">
            <v>6.3742078399999999E-2</v>
          </cell>
          <cell r="AB151">
            <v>6.3742078399999999E-2</v>
          </cell>
          <cell r="AC151">
            <v>6.3742078399999999E-2</v>
          </cell>
          <cell r="AD151">
            <v>0</v>
          </cell>
          <cell r="AE151">
            <v>0</v>
          </cell>
          <cell r="AF151">
            <v>0</v>
          </cell>
          <cell r="AG151">
            <v>6.3742078399999999E-2</v>
          </cell>
          <cell r="AH151">
            <v>6.3742078399999999E-2</v>
          </cell>
          <cell r="AI151">
            <v>6.3742078399999999E-2</v>
          </cell>
          <cell r="AJ151">
            <v>0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O151">
            <v>0</v>
          </cell>
          <cell r="AP151">
            <v>0</v>
          </cell>
          <cell r="AQ151">
            <v>0</v>
          </cell>
          <cell r="AR151">
            <v>0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A151">
            <v>0</v>
          </cell>
          <cell r="BB151">
            <v>0</v>
          </cell>
          <cell r="BC151">
            <v>0</v>
          </cell>
          <cell r="BD151">
            <v>0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0</v>
          </cell>
          <cell r="BJ151">
            <v>0</v>
          </cell>
          <cell r="BK151">
            <v>0</v>
          </cell>
          <cell r="BL151">
            <v>0</v>
          </cell>
          <cell r="BM151">
            <v>0</v>
          </cell>
          <cell r="BN151">
            <v>0</v>
          </cell>
          <cell r="BO151">
            <v>0</v>
          </cell>
          <cell r="BP151">
            <v>0</v>
          </cell>
          <cell r="BQ151">
            <v>0</v>
          </cell>
          <cell r="BR151">
            <v>0</v>
          </cell>
          <cell r="BS151">
            <v>0</v>
          </cell>
          <cell r="BT151">
            <v>0</v>
          </cell>
          <cell r="BU151">
            <v>0</v>
          </cell>
          <cell r="BV151">
            <v>0</v>
          </cell>
          <cell r="BW151">
            <v>0</v>
          </cell>
          <cell r="BX151">
            <v>0</v>
          </cell>
          <cell r="BY151">
            <v>0</v>
          </cell>
          <cell r="BZ151">
            <v>0</v>
          </cell>
          <cell r="CA151">
            <v>0</v>
          </cell>
          <cell r="CB151">
            <v>0</v>
          </cell>
          <cell r="CC151">
            <v>0</v>
          </cell>
          <cell r="CD151">
            <v>0</v>
          </cell>
          <cell r="CE151">
            <v>0</v>
          </cell>
          <cell r="CF151">
            <v>0</v>
          </cell>
          <cell r="CG151">
            <v>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</v>
          </cell>
          <cell r="CM151">
            <v>0</v>
          </cell>
          <cell r="CN151">
            <v>0</v>
          </cell>
          <cell r="CO151">
            <v>0</v>
          </cell>
          <cell r="CP151">
            <v>0</v>
          </cell>
          <cell r="CQ151">
            <v>0</v>
          </cell>
          <cell r="CR151">
            <v>0</v>
          </cell>
          <cell r="CS151">
            <v>0</v>
          </cell>
          <cell r="CT151">
            <v>0</v>
          </cell>
          <cell r="CU151">
            <v>0</v>
          </cell>
          <cell r="CV151">
            <v>0</v>
          </cell>
          <cell r="CW151">
            <v>0</v>
          </cell>
          <cell r="CX151">
            <v>0</v>
          </cell>
          <cell r="CY151">
            <v>0</v>
          </cell>
          <cell r="CZ151">
            <v>0</v>
          </cell>
          <cell r="DA151">
            <v>0</v>
          </cell>
          <cell r="DB151">
            <v>0</v>
          </cell>
          <cell r="DC151">
            <v>0</v>
          </cell>
          <cell r="DD151">
            <v>0</v>
          </cell>
          <cell r="DE151">
            <v>0</v>
          </cell>
          <cell r="DF151">
            <v>0</v>
          </cell>
          <cell r="DG151">
            <v>0</v>
          </cell>
          <cell r="DH151">
            <v>0</v>
          </cell>
          <cell r="DI151">
            <v>0</v>
          </cell>
          <cell r="DJ151">
            <v>0</v>
          </cell>
          <cell r="DK151">
            <v>0</v>
          </cell>
          <cell r="DL151">
            <v>0</v>
          </cell>
          <cell r="DM151">
            <v>0</v>
          </cell>
          <cell r="DN151">
            <v>0</v>
          </cell>
          <cell r="DO151">
            <v>0</v>
          </cell>
          <cell r="DP151">
            <v>0</v>
          </cell>
          <cell r="DQ151">
            <v>0</v>
          </cell>
          <cell r="DR151">
            <v>0</v>
          </cell>
          <cell r="DS151">
            <v>0</v>
          </cell>
          <cell r="DT151">
            <v>0</v>
          </cell>
          <cell r="DU151">
            <v>0</v>
          </cell>
          <cell r="DV151">
            <v>0</v>
          </cell>
          <cell r="DW151">
            <v>0</v>
          </cell>
          <cell r="DX151">
            <v>0</v>
          </cell>
          <cell r="DY151">
            <v>0</v>
          </cell>
          <cell r="DZ151">
            <v>0</v>
          </cell>
          <cell r="EA151">
            <v>0</v>
          </cell>
          <cell r="EB151">
            <v>0</v>
          </cell>
          <cell r="EC151">
            <v>0</v>
          </cell>
          <cell r="ED151">
            <v>0</v>
          </cell>
        </row>
        <row r="152">
          <cell r="B152">
            <v>1993</v>
          </cell>
          <cell r="C152">
            <v>1.4975818000000001</v>
          </cell>
          <cell r="D152">
            <v>1.4975818000000001</v>
          </cell>
          <cell r="E152">
            <v>1.4975818000000001</v>
          </cell>
          <cell r="F152">
            <v>0</v>
          </cell>
          <cell r="G152">
            <v>0</v>
          </cell>
          <cell r="H152">
            <v>0</v>
          </cell>
          <cell r="I152">
            <v>1.4975818000000001</v>
          </cell>
          <cell r="J152">
            <v>1.4975818000000001</v>
          </cell>
          <cell r="K152">
            <v>1.4975818000000001</v>
          </cell>
          <cell r="L152">
            <v>0</v>
          </cell>
          <cell r="M152">
            <v>0</v>
          </cell>
          <cell r="N152">
            <v>0</v>
          </cell>
          <cell r="O152">
            <v>0.32392360000000003</v>
          </cell>
          <cell r="P152">
            <v>0.32392360000000003</v>
          </cell>
          <cell r="Q152">
            <v>0.32392360000000003</v>
          </cell>
          <cell r="R152">
            <v>0</v>
          </cell>
          <cell r="S152">
            <v>0</v>
          </cell>
          <cell r="T152">
            <v>0</v>
          </cell>
          <cell r="U152">
            <v>0.32392360000000003</v>
          </cell>
          <cell r="V152">
            <v>0.32392360000000003</v>
          </cell>
          <cell r="W152">
            <v>0.32392360000000003</v>
          </cell>
          <cell r="X152">
            <v>0</v>
          </cell>
          <cell r="Y152">
            <v>0</v>
          </cell>
          <cell r="Z152">
            <v>0</v>
          </cell>
          <cell r="AA152">
            <v>0.11314683120000001</v>
          </cell>
          <cell r="AB152">
            <v>0.11314683120000001</v>
          </cell>
          <cell r="AC152">
            <v>0.11314683120000001</v>
          </cell>
          <cell r="AD152">
            <v>0</v>
          </cell>
          <cell r="AE152">
            <v>0</v>
          </cell>
          <cell r="AF152">
            <v>0</v>
          </cell>
          <cell r="AG152">
            <v>0.11314683120000001</v>
          </cell>
          <cell r="AH152">
            <v>0.11314683120000001</v>
          </cell>
          <cell r="AI152">
            <v>0.11314683120000001</v>
          </cell>
          <cell r="AJ152">
            <v>0</v>
          </cell>
          <cell r="AK152">
            <v>0</v>
          </cell>
          <cell r="AL152">
            <v>0</v>
          </cell>
          <cell r="AM152">
            <v>0.92567159999999993</v>
          </cell>
          <cell r="AN152">
            <v>0.92567159999999993</v>
          </cell>
          <cell r="AO152">
            <v>0.92567159999999993</v>
          </cell>
          <cell r="AP152">
            <v>0</v>
          </cell>
          <cell r="AQ152">
            <v>0</v>
          </cell>
          <cell r="AR152">
            <v>0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0</v>
          </cell>
          <cell r="BB152">
            <v>0</v>
          </cell>
          <cell r="BC152">
            <v>0</v>
          </cell>
          <cell r="BD152">
            <v>0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0</v>
          </cell>
          <cell r="BJ152">
            <v>0</v>
          </cell>
          <cell r="BK152">
            <v>0</v>
          </cell>
          <cell r="BL152">
            <v>0</v>
          </cell>
          <cell r="BM152">
            <v>0</v>
          </cell>
          <cell r="BN152">
            <v>0</v>
          </cell>
          <cell r="BO152">
            <v>0</v>
          </cell>
          <cell r="BP152">
            <v>0</v>
          </cell>
          <cell r="BQ152">
            <v>0</v>
          </cell>
          <cell r="BR152">
            <v>0</v>
          </cell>
          <cell r="BS152">
            <v>0</v>
          </cell>
          <cell r="BT152">
            <v>0</v>
          </cell>
          <cell r="BU152">
            <v>0</v>
          </cell>
          <cell r="BV152">
            <v>0</v>
          </cell>
          <cell r="BW152">
            <v>0</v>
          </cell>
          <cell r="BX152">
            <v>0</v>
          </cell>
          <cell r="BY152">
            <v>0</v>
          </cell>
          <cell r="BZ152">
            <v>0</v>
          </cell>
          <cell r="CA152">
            <v>0</v>
          </cell>
          <cell r="CB152">
            <v>0</v>
          </cell>
          <cell r="CC152">
            <v>0</v>
          </cell>
          <cell r="CD152">
            <v>0</v>
          </cell>
          <cell r="CE152">
            <v>0</v>
          </cell>
          <cell r="CF152">
            <v>0</v>
          </cell>
          <cell r="CG152">
            <v>0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0</v>
          </cell>
          <cell r="CN152">
            <v>0</v>
          </cell>
          <cell r="CO152">
            <v>0</v>
          </cell>
          <cell r="CP152">
            <v>0</v>
          </cell>
          <cell r="CQ152">
            <v>0</v>
          </cell>
          <cell r="CR152">
            <v>0</v>
          </cell>
          <cell r="CS152">
            <v>0</v>
          </cell>
          <cell r="CT152">
            <v>0</v>
          </cell>
          <cell r="CU152">
            <v>3.8117952000000004E-2</v>
          </cell>
          <cell r="CV152">
            <v>3.8117952000000004E-2</v>
          </cell>
          <cell r="CW152">
            <v>3.8117952000000004E-2</v>
          </cell>
          <cell r="CX152">
            <v>0</v>
          </cell>
          <cell r="CY152">
            <v>0</v>
          </cell>
          <cell r="CZ152">
            <v>0</v>
          </cell>
          <cell r="DA152">
            <v>3.8117952000000004E-2</v>
          </cell>
          <cell r="DB152">
            <v>3.8117952000000004E-2</v>
          </cell>
          <cell r="DC152">
            <v>3.8117952000000004E-2</v>
          </cell>
          <cell r="DD152">
            <v>0</v>
          </cell>
          <cell r="DE152">
            <v>0</v>
          </cell>
          <cell r="DF152">
            <v>0</v>
          </cell>
          <cell r="DG152">
            <v>0</v>
          </cell>
          <cell r="DH152">
            <v>0</v>
          </cell>
          <cell r="DI152">
            <v>0</v>
          </cell>
          <cell r="DJ152">
            <v>0</v>
          </cell>
          <cell r="DK152">
            <v>0</v>
          </cell>
          <cell r="DL152">
            <v>0</v>
          </cell>
          <cell r="DM152">
            <v>0</v>
          </cell>
          <cell r="DN152">
            <v>0</v>
          </cell>
          <cell r="DO152">
            <v>0</v>
          </cell>
          <cell r="DP152">
            <v>0</v>
          </cell>
          <cell r="DQ152">
            <v>0</v>
          </cell>
          <cell r="DR152">
            <v>0</v>
          </cell>
          <cell r="DS152">
            <v>0</v>
          </cell>
          <cell r="DT152">
            <v>0</v>
          </cell>
          <cell r="DU152">
            <v>0</v>
          </cell>
          <cell r="DV152">
            <v>0</v>
          </cell>
          <cell r="DW152">
            <v>0</v>
          </cell>
          <cell r="DX152">
            <v>0</v>
          </cell>
          <cell r="DY152">
            <v>0</v>
          </cell>
          <cell r="DZ152">
            <v>0</v>
          </cell>
          <cell r="EA152">
            <v>0</v>
          </cell>
          <cell r="EB152">
            <v>0</v>
          </cell>
          <cell r="EC152">
            <v>0</v>
          </cell>
          <cell r="ED152">
            <v>0</v>
          </cell>
        </row>
        <row r="153">
          <cell r="B153">
            <v>1994</v>
          </cell>
          <cell r="C153">
            <v>1.5629042000000002</v>
          </cell>
          <cell r="D153">
            <v>1.5629042000000002</v>
          </cell>
          <cell r="E153">
            <v>1.5629042000000002</v>
          </cell>
          <cell r="F153">
            <v>0</v>
          </cell>
          <cell r="G153">
            <v>0</v>
          </cell>
          <cell r="H153">
            <v>0</v>
          </cell>
          <cell r="I153">
            <v>1.5629042000000002</v>
          </cell>
          <cell r="J153">
            <v>1.5629042000000002</v>
          </cell>
          <cell r="K153">
            <v>1.5629042000000002</v>
          </cell>
          <cell r="L153">
            <v>0</v>
          </cell>
          <cell r="M153">
            <v>0</v>
          </cell>
          <cell r="N153">
            <v>0</v>
          </cell>
          <cell r="O153">
            <v>0.4114968</v>
          </cell>
          <cell r="P153">
            <v>0.4114968</v>
          </cell>
          <cell r="Q153">
            <v>0.4114968</v>
          </cell>
          <cell r="R153">
            <v>0</v>
          </cell>
          <cell r="S153">
            <v>0</v>
          </cell>
          <cell r="T153">
            <v>0</v>
          </cell>
          <cell r="U153">
            <v>0.4114968</v>
          </cell>
          <cell r="V153">
            <v>0.4114968</v>
          </cell>
          <cell r="W153">
            <v>0.4114968</v>
          </cell>
          <cell r="X153">
            <v>0</v>
          </cell>
          <cell r="Y153">
            <v>0</v>
          </cell>
          <cell r="Z153">
            <v>0</v>
          </cell>
          <cell r="AA153">
            <v>0.16564252639999999</v>
          </cell>
          <cell r="AB153">
            <v>0.16564252639999999</v>
          </cell>
          <cell r="AC153">
            <v>0.16564252639999999</v>
          </cell>
          <cell r="AD153">
            <v>0</v>
          </cell>
          <cell r="AE153">
            <v>0</v>
          </cell>
          <cell r="AF153">
            <v>0</v>
          </cell>
          <cell r="AG153">
            <v>0.16564252639999999</v>
          </cell>
          <cell r="AH153">
            <v>0.16564252639999999</v>
          </cell>
          <cell r="AI153">
            <v>0.16564252639999999</v>
          </cell>
          <cell r="AJ153">
            <v>0</v>
          </cell>
          <cell r="AK153">
            <v>0</v>
          </cell>
          <cell r="AL153">
            <v>0</v>
          </cell>
          <cell r="AM153">
            <v>1.9666106999999999</v>
          </cell>
          <cell r="AN153">
            <v>1.9666106999999999</v>
          </cell>
          <cell r="AO153">
            <v>1.9666106999999999</v>
          </cell>
          <cell r="AP153">
            <v>0</v>
          </cell>
          <cell r="AQ153">
            <v>0</v>
          </cell>
          <cell r="AR153">
            <v>0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0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>
            <v>0</v>
          </cell>
          <cell r="BD153">
            <v>0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0</v>
          </cell>
          <cell r="BJ153">
            <v>0</v>
          </cell>
          <cell r="BK153">
            <v>0.94101150000000011</v>
          </cell>
          <cell r="BL153">
            <v>0.94101150000000011</v>
          </cell>
          <cell r="BM153">
            <v>0.94101150000000011</v>
          </cell>
          <cell r="BN153">
            <v>0</v>
          </cell>
          <cell r="BO153">
            <v>0</v>
          </cell>
          <cell r="BP153">
            <v>0</v>
          </cell>
          <cell r="BQ153">
            <v>0.94101150000000011</v>
          </cell>
          <cell r="BR153">
            <v>0.94101150000000011</v>
          </cell>
          <cell r="BS153">
            <v>0.94101150000000011</v>
          </cell>
          <cell r="BT153">
            <v>0</v>
          </cell>
          <cell r="BU153">
            <v>0</v>
          </cell>
          <cell r="BV153">
            <v>0</v>
          </cell>
          <cell r="BW153">
            <v>4.3508663999999996E-2</v>
          </cell>
          <cell r="BX153">
            <v>4.3508663999999996E-2</v>
          </cell>
          <cell r="BY153">
            <v>4.3508663999999996E-2</v>
          </cell>
          <cell r="BZ153">
            <v>0</v>
          </cell>
          <cell r="CA153">
            <v>0</v>
          </cell>
          <cell r="CB153">
            <v>0</v>
          </cell>
          <cell r="CC153">
            <v>4.3508663999999996E-2</v>
          </cell>
          <cell r="CD153">
            <v>4.3508663999999996E-2</v>
          </cell>
          <cell r="CE153">
            <v>4.3508663999999996E-2</v>
          </cell>
          <cell r="CF153">
            <v>0</v>
          </cell>
          <cell r="CG153">
            <v>0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0</v>
          </cell>
          <cell r="CN153">
            <v>0</v>
          </cell>
          <cell r="CO153">
            <v>0</v>
          </cell>
          <cell r="CP153">
            <v>0</v>
          </cell>
          <cell r="CQ153">
            <v>0</v>
          </cell>
          <cell r="CR153">
            <v>0</v>
          </cell>
          <cell r="CS153">
            <v>0</v>
          </cell>
          <cell r="CT153">
            <v>0</v>
          </cell>
          <cell r="CU153">
            <v>0.10071303799999999</v>
          </cell>
          <cell r="CV153">
            <v>0.10071303799999999</v>
          </cell>
          <cell r="CW153">
            <v>0.10071303799999999</v>
          </cell>
          <cell r="CX153">
            <v>0</v>
          </cell>
          <cell r="CY153">
            <v>0</v>
          </cell>
          <cell r="CZ153">
            <v>0</v>
          </cell>
          <cell r="DA153">
            <v>0.10071303799999999</v>
          </cell>
          <cell r="DB153">
            <v>0.10071303799999999</v>
          </cell>
          <cell r="DC153">
            <v>0.10071303799999999</v>
          </cell>
          <cell r="DD153">
            <v>0</v>
          </cell>
          <cell r="DE153">
            <v>0</v>
          </cell>
          <cell r="DF153">
            <v>0</v>
          </cell>
          <cell r="DG153">
            <v>0</v>
          </cell>
          <cell r="DH153">
            <v>0</v>
          </cell>
          <cell r="DI153">
            <v>0</v>
          </cell>
          <cell r="DJ153">
            <v>0</v>
          </cell>
          <cell r="DK153">
            <v>0</v>
          </cell>
          <cell r="DL153">
            <v>0</v>
          </cell>
          <cell r="DM153">
            <v>0</v>
          </cell>
          <cell r="DN153">
            <v>0</v>
          </cell>
          <cell r="DO153">
            <v>0</v>
          </cell>
          <cell r="DP153">
            <v>0</v>
          </cell>
          <cell r="DQ153">
            <v>0</v>
          </cell>
          <cell r="DR153">
            <v>0</v>
          </cell>
          <cell r="DS153">
            <v>0</v>
          </cell>
          <cell r="DT153">
            <v>0</v>
          </cell>
          <cell r="DU153">
            <v>0</v>
          </cell>
          <cell r="DV153">
            <v>0</v>
          </cell>
          <cell r="DW153">
            <v>0</v>
          </cell>
          <cell r="DX153">
            <v>0</v>
          </cell>
          <cell r="DY153">
            <v>0</v>
          </cell>
          <cell r="DZ153">
            <v>0</v>
          </cell>
          <cell r="EA153">
            <v>0</v>
          </cell>
          <cell r="EB153">
            <v>0</v>
          </cell>
          <cell r="EC153">
            <v>0</v>
          </cell>
          <cell r="ED153">
            <v>0</v>
          </cell>
        </row>
        <row r="154">
          <cell r="B154">
            <v>1995</v>
          </cell>
          <cell r="C154">
            <v>1.5995836999999999</v>
          </cell>
          <cell r="D154">
            <v>1.5995836999999999</v>
          </cell>
          <cell r="E154">
            <v>1.5995836999999999</v>
          </cell>
          <cell r="F154">
            <v>0</v>
          </cell>
          <cell r="G154">
            <v>0</v>
          </cell>
          <cell r="H154">
            <v>0</v>
          </cell>
          <cell r="I154">
            <v>1.5995836999999999</v>
          </cell>
          <cell r="J154">
            <v>1.5995836999999999</v>
          </cell>
          <cell r="K154">
            <v>1.5995836999999999</v>
          </cell>
          <cell r="L154">
            <v>0</v>
          </cell>
          <cell r="M154">
            <v>0</v>
          </cell>
          <cell r="N154">
            <v>0</v>
          </cell>
          <cell r="O154">
            <v>0.41841800000000001</v>
          </cell>
          <cell r="P154">
            <v>0.41841800000000001</v>
          </cell>
          <cell r="Q154">
            <v>0.41841800000000001</v>
          </cell>
          <cell r="R154">
            <v>0</v>
          </cell>
          <cell r="S154">
            <v>0</v>
          </cell>
          <cell r="T154">
            <v>0</v>
          </cell>
          <cell r="U154">
            <v>0.41841800000000001</v>
          </cell>
          <cell r="V154">
            <v>0.41841800000000001</v>
          </cell>
          <cell r="W154">
            <v>0.41841800000000001</v>
          </cell>
          <cell r="X154">
            <v>0</v>
          </cell>
          <cell r="Y154">
            <v>0</v>
          </cell>
          <cell r="Z154">
            <v>0</v>
          </cell>
          <cell r="AA154">
            <v>0.1690358176</v>
          </cell>
          <cell r="AB154">
            <v>0.1690358176</v>
          </cell>
          <cell r="AC154">
            <v>0.1690358176</v>
          </cell>
          <cell r="AD154">
            <v>0</v>
          </cell>
          <cell r="AE154">
            <v>0</v>
          </cell>
          <cell r="AF154">
            <v>0</v>
          </cell>
          <cell r="AG154">
            <v>0.1690358176</v>
          </cell>
          <cell r="AH154">
            <v>0.1690358176</v>
          </cell>
          <cell r="AI154">
            <v>0.1690358176</v>
          </cell>
          <cell r="AJ154">
            <v>0</v>
          </cell>
          <cell r="AK154">
            <v>0</v>
          </cell>
          <cell r="AL154">
            <v>0</v>
          </cell>
          <cell r="AM154">
            <v>2.1116025</v>
          </cell>
          <cell r="AN154">
            <v>2.1116025</v>
          </cell>
          <cell r="AO154">
            <v>2.1116025</v>
          </cell>
          <cell r="AP154">
            <v>0</v>
          </cell>
          <cell r="AQ154">
            <v>0</v>
          </cell>
          <cell r="AR154">
            <v>0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0</v>
          </cell>
          <cell r="BB154">
            <v>0</v>
          </cell>
          <cell r="BC154">
            <v>0</v>
          </cell>
          <cell r="BD154">
            <v>0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1.9046885</v>
          </cell>
          <cell r="BL154">
            <v>1.9046885</v>
          </cell>
          <cell r="BM154">
            <v>1.9046885</v>
          </cell>
          <cell r="BN154">
            <v>0</v>
          </cell>
          <cell r="BO154">
            <v>0</v>
          </cell>
          <cell r="BP154">
            <v>0</v>
          </cell>
          <cell r="BQ154">
            <v>1.9046885</v>
          </cell>
          <cell r="BR154">
            <v>1.9046885</v>
          </cell>
          <cell r="BS154">
            <v>1.9046885</v>
          </cell>
          <cell r="BT154">
            <v>0</v>
          </cell>
          <cell r="BU154">
            <v>0</v>
          </cell>
          <cell r="BV154">
            <v>0</v>
          </cell>
          <cell r="BW154">
            <v>9.4932078000000003E-2</v>
          </cell>
          <cell r="BX154">
            <v>9.4932078000000003E-2</v>
          </cell>
          <cell r="BY154">
            <v>9.4932078000000003E-2</v>
          </cell>
          <cell r="BZ154">
            <v>0</v>
          </cell>
          <cell r="CA154">
            <v>0</v>
          </cell>
          <cell r="CB154">
            <v>0</v>
          </cell>
          <cell r="CC154">
            <v>9.4932078000000003E-2</v>
          </cell>
          <cell r="CD154">
            <v>9.4932078000000003E-2</v>
          </cell>
          <cell r="CE154">
            <v>9.4932078000000003E-2</v>
          </cell>
          <cell r="CF154">
            <v>0</v>
          </cell>
          <cell r="CG154">
            <v>0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0</v>
          </cell>
          <cell r="CN154">
            <v>0</v>
          </cell>
          <cell r="CO154">
            <v>0</v>
          </cell>
          <cell r="CP154">
            <v>0</v>
          </cell>
          <cell r="CQ154">
            <v>0</v>
          </cell>
          <cell r="CR154">
            <v>0</v>
          </cell>
          <cell r="CS154">
            <v>0</v>
          </cell>
          <cell r="CT154">
            <v>0</v>
          </cell>
          <cell r="CU154">
            <v>0.17363280199999997</v>
          </cell>
          <cell r="CV154">
            <v>0.17363280199999997</v>
          </cell>
          <cell r="CW154">
            <v>0.17363280199999997</v>
          </cell>
          <cell r="CX154">
            <v>0</v>
          </cell>
          <cell r="CY154">
            <v>0</v>
          </cell>
          <cell r="CZ154">
            <v>0</v>
          </cell>
          <cell r="DA154">
            <v>0.17363280199999997</v>
          </cell>
          <cell r="DB154">
            <v>0.17363280199999997</v>
          </cell>
          <cell r="DC154">
            <v>0.17363280199999997</v>
          </cell>
          <cell r="DD154">
            <v>0</v>
          </cell>
          <cell r="DE154">
            <v>0</v>
          </cell>
          <cell r="DF154">
            <v>0</v>
          </cell>
          <cell r="DG154">
            <v>0</v>
          </cell>
          <cell r="DH154">
            <v>0</v>
          </cell>
          <cell r="DI154">
            <v>0</v>
          </cell>
          <cell r="DJ154">
            <v>0</v>
          </cell>
          <cell r="DK154">
            <v>0</v>
          </cell>
          <cell r="DL154">
            <v>0</v>
          </cell>
          <cell r="DM154">
            <v>0</v>
          </cell>
          <cell r="DN154">
            <v>0</v>
          </cell>
          <cell r="DO154">
            <v>0</v>
          </cell>
          <cell r="DP154">
            <v>0</v>
          </cell>
          <cell r="DQ154">
            <v>0</v>
          </cell>
          <cell r="DR154">
            <v>0</v>
          </cell>
          <cell r="DS154">
            <v>0</v>
          </cell>
          <cell r="DT154">
            <v>0</v>
          </cell>
          <cell r="DU154">
            <v>0</v>
          </cell>
          <cell r="DV154">
            <v>0</v>
          </cell>
          <cell r="DW154">
            <v>0</v>
          </cell>
          <cell r="DX154">
            <v>0</v>
          </cell>
          <cell r="DY154">
            <v>0</v>
          </cell>
          <cell r="DZ154">
            <v>0</v>
          </cell>
          <cell r="EA154">
            <v>0</v>
          </cell>
          <cell r="EB154">
            <v>0</v>
          </cell>
          <cell r="EC154">
            <v>0</v>
          </cell>
          <cell r="ED154">
            <v>0</v>
          </cell>
        </row>
        <row r="155">
          <cell r="B155">
            <v>1996</v>
          </cell>
          <cell r="C155">
            <v>1.6364490999999999</v>
          </cell>
          <cell r="D155">
            <v>1.6364490999999999</v>
          </cell>
          <cell r="E155">
            <v>1.6364490999999999</v>
          </cell>
          <cell r="F155">
            <v>0</v>
          </cell>
          <cell r="G155">
            <v>0</v>
          </cell>
          <cell r="H155">
            <v>0</v>
          </cell>
          <cell r="I155">
            <v>1.6364490999999999</v>
          </cell>
          <cell r="J155">
            <v>1.6364490999999999</v>
          </cell>
          <cell r="K155">
            <v>1.6364490999999999</v>
          </cell>
          <cell r="L155">
            <v>0</v>
          </cell>
          <cell r="M155">
            <v>0</v>
          </cell>
          <cell r="N155">
            <v>0</v>
          </cell>
          <cell r="O155">
            <v>0.42448120000000006</v>
          </cell>
          <cell r="P155">
            <v>0.42448120000000006</v>
          </cell>
          <cell r="Q155">
            <v>0.42448120000000006</v>
          </cell>
          <cell r="R155">
            <v>0</v>
          </cell>
          <cell r="S155">
            <v>0</v>
          </cell>
          <cell r="T155">
            <v>0</v>
          </cell>
          <cell r="U155">
            <v>0.42448120000000006</v>
          </cell>
          <cell r="V155">
            <v>0.42448120000000006</v>
          </cell>
          <cell r="W155">
            <v>0.42448120000000006</v>
          </cell>
          <cell r="X155">
            <v>0</v>
          </cell>
          <cell r="Y155">
            <v>0</v>
          </cell>
          <cell r="Z155">
            <v>0</v>
          </cell>
          <cell r="AA155">
            <v>0.2836718768</v>
          </cell>
          <cell r="AB155">
            <v>0.2836718768</v>
          </cell>
          <cell r="AC155">
            <v>0.2836718768</v>
          </cell>
          <cell r="AD155">
            <v>0</v>
          </cell>
          <cell r="AE155">
            <v>0</v>
          </cell>
          <cell r="AF155">
            <v>0</v>
          </cell>
          <cell r="AG155">
            <v>0.2836718768</v>
          </cell>
          <cell r="AH155">
            <v>0.2836718768</v>
          </cell>
          <cell r="AI155">
            <v>0.2836718768</v>
          </cell>
          <cell r="AJ155">
            <v>0</v>
          </cell>
          <cell r="AK155">
            <v>0</v>
          </cell>
          <cell r="AL155">
            <v>0</v>
          </cell>
          <cell r="AM155">
            <v>2.2033259999999992</v>
          </cell>
          <cell r="AN155">
            <v>2.2033259999999992</v>
          </cell>
          <cell r="AO155">
            <v>2.2033259999999992</v>
          </cell>
          <cell r="AP155">
            <v>0</v>
          </cell>
          <cell r="AQ155">
            <v>0</v>
          </cell>
          <cell r="AR155">
            <v>0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0</v>
          </cell>
          <cell r="BB155">
            <v>0</v>
          </cell>
          <cell r="BC155">
            <v>0</v>
          </cell>
          <cell r="BD155">
            <v>0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1.9846684000000001</v>
          </cell>
          <cell r="BL155">
            <v>1.9846684000000001</v>
          </cell>
          <cell r="BM155">
            <v>1.9846684000000001</v>
          </cell>
          <cell r="BN155">
            <v>0</v>
          </cell>
          <cell r="BO155">
            <v>0</v>
          </cell>
          <cell r="BP155">
            <v>0</v>
          </cell>
          <cell r="BQ155">
            <v>1.9846684000000001</v>
          </cell>
          <cell r="BR155">
            <v>1.9846684000000001</v>
          </cell>
          <cell r="BS155">
            <v>1.9846684000000001</v>
          </cell>
          <cell r="BT155">
            <v>0</v>
          </cell>
          <cell r="BU155">
            <v>0</v>
          </cell>
          <cell r="BV155">
            <v>0</v>
          </cell>
          <cell r="BW155">
            <v>0.17151532199999997</v>
          </cell>
          <cell r="BX155">
            <v>0.17151532199999997</v>
          </cell>
          <cell r="BY155">
            <v>0.17151532199999997</v>
          </cell>
          <cell r="BZ155">
            <v>0</v>
          </cell>
          <cell r="CA155">
            <v>0</v>
          </cell>
          <cell r="CB155">
            <v>0</v>
          </cell>
          <cell r="CC155">
            <v>0.17151532199999997</v>
          </cell>
          <cell r="CD155">
            <v>0.17151532199999997</v>
          </cell>
          <cell r="CE155">
            <v>0.17151532199999997</v>
          </cell>
          <cell r="CF155">
            <v>0</v>
          </cell>
          <cell r="CG155">
            <v>0</v>
          </cell>
          <cell r="CH155">
            <v>0</v>
          </cell>
          <cell r="CI155">
            <v>4.252446E-3</v>
          </cell>
          <cell r="CJ155">
            <v>4.252446E-3</v>
          </cell>
          <cell r="CK155">
            <v>4.252446E-3</v>
          </cell>
          <cell r="CL155">
            <v>0</v>
          </cell>
          <cell r="CM155">
            <v>0</v>
          </cell>
          <cell r="CN155">
            <v>0</v>
          </cell>
          <cell r="CO155">
            <v>4.252446E-3</v>
          </cell>
          <cell r="CP155">
            <v>4.252446E-3</v>
          </cell>
          <cell r="CQ155">
            <v>4.252446E-3</v>
          </cell>
          <cell r="CR155">
            <v>0</v>
          </cell>
          <cell r="CS155">
            <v>0</v>
          </cell>
          <cell r="CT155">
            <v>0</v>
          </cell>
          <cell r="CU155">
            <v>0.26235045800000001</v>
          </cell>
          <cell r="CV155">
            <v>0.26235045800000001</v>
          </cell>
          <cell r="CW155">
            <v>0.26235045800000001</v>
          </cell>
          <cell r="CX155">
            <v>0</v>
          </cell>
          <cell r="CY155">
            <v>0</v>
          </cell>
          <cell r="CZ155">
            <v>0</v>
          </cell>
          <cell r="DA155">
            <v>0.26235045800000001</v>
          </cell>
          <cell r="DB155">
            <v>0.26235045800000001</v>
          </cell>
          <cell r="DC155">
            <v>0.26235045800000001</v>
          </cell>
          <cell r="DD155">
            <v>0</v>
          </cell>
          <cell r="DE155">
            <v>0</v>
          </cell>
          <cell r="DF155">
            <v>0</v>
          </cell>
          <cell r="DG155">
            <v>0</v>
          </cell>
          <cell r="DH155">
            <v>0</v>
          </cell>
          <cell r="DI155">
            <v>0</v>
          </cell>
          <cell r="DJ155">
            <v>0</v>
          </cell>
          <cell r="DK155">
            <v>0</v>
          </cell>
          <cell r="DL155">
            <v>0</v>
          </cell>
          <cell r="DM155">
            <v>0</v>
          </cell>
          <cell r="DN155">
            <v>0</v>
          </cell>
          <cell r="DO155">
            <v>0</v>
          </cell>
          <cell r="DP155">
            <v>0</v>
          </cell>
          <cell r="DQ155">
            <v>0</v>
          </cell>
          <cell r="DR155">
            <v>0</v>
          </cell>
          <cell r="DS155">
            <v>0</v>
          </cell>
          <cell r="DT155">
            <v>0</v>
          </cell>
          <cell r="DU155">
            <v>0</v>
          </cell>
          <cell r="DV155">
            <v>0</v>
          </cell>
          <cell r="DW155">
            <v>0</v>
          </cell>
          <cell r="DX155">
            <v>0</v>
          </cell>
          <cell r="DY155">
            <v>0</v>
          </cell>
          <cell r="DZ155">
            <v>0</v>
          </cell>
          <cell r="EA155">
            <v>0</v>
          </cell>
          <cell r="EB155">
            <v>0</v>
          </cell>
          <cell r="EC155">
            <v>0</v>
          </cell>
          <cell r="ED155">
            <v>0</v>
          </cell>
        </row>
        <row r="156">
          <cell r="B156">
            <v>1997</v>
          </cell>
          <cell r="C156">
            <v>1.6735146999999999</v>
          </cell>
          <cell r="D156">
            <v>1.6735146999999999</v>
          </cell>
          <cell r="E156">
            <v>1.6735146999999999</v>
          </cell>
          <cell r="F156">
            <v>0</v>
          </cell>
          <cell r="G156">
            <v>0</v>
          </cell>
          <cell r="H156">
            <v>0</v>
          </cell>
          <cell r="I156">
            <v>1.6735146999999999</v>
          </cell>
          <cell r="J156">
            <v>1.6735146999999999</v>
          </cell>
          <cell r="K156">
            <v>1.6735146999999999</v>
          </cell>
          <cell r="L156">
            <v>0</v>
          </cell>
          <cell r="M156">
            <v>0</v>
          </cell>
          <cell r="N156">
            <v>0</v>
          </cell>
          <cell r="O156">
            <v>0.42975789999999997</v>
          </cell>
          <cell r="P156">
            <v>0.42975789999999997</v>
          </cell>
          <cell r="Q156">
            <v>0.42975789999999997</v>
          </cell>
          <cell r="R156">
            <v>0</v>
          </cell>
          <cell r="S156">
            <v>0</v>
          </cell>
          <cell r="T156">
            <v>0</v>
          </cell>
          <cell r="U156">
            <v>0.42975789999999997</v>
          </cell>
          <cell r="V156">
            <v>0.42975789999999997</v>
          </cell>
          <cell r="W156">
            <v>0.42975789999999997</v>
          </cell>
          <cell r="X156">
            <v>0</v>
          </cell>
          <cell r="Y156">
            <v>0</v>
          </cell>
          <cell r="Z156">
            <v>0</v>
          </cell>
          <cell r="AA156">
            <v>0.29051836320000002</v>
          </cell>
          <cell r="AB156">
            <v>0.29051836320000002</v>
          </cell>
          <cell r="AC156">
            <v>0.29051836320000002</v>
          </cell>
          <cell r="AD156">
            <v>0</v>
          </cell>
          <cell r="AE156">
            <v>0</v>
          </cell>
          <cell r="AF156">
            <v>0</v>
          </cell>
          <cell r="AG156">
            <v>0.29051836320000002</v>
          </cell>
          <cell r="AH156">
            <v>0.29051836320000002</v>
          </cell>
          <cell r="AI156">
            <v>0.29051836320000002</v>
          </cell>
          <cell r="AJ156">
            <v>0</v>
          </cell>
          <cell r="AK156">
            <v>0</v>
          </cell>
          <cell r="AL156">
            <v>0</v>
          </cell>
          <cell r="AM156">
            <v>2.2952457000000002</v>
          </cell>
          <cell r="AN156">
            <v>2.2952457000000002</v>
          </cell>
          <cell r="AO156">
            <v>2.2952457000000002</v>
          </cell>
          <cell r="AP156">
            <v>0</v>
          </cell>
          <cell r="AQ156">
            <v>0</v>
          </cell>
          <cell r="AR156">
            <v>0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0</v>
          </cell>
          <cell r="BB156">
            <v>0</v>
          </cell>
          <cell r="BC156">
            <v>0</v>
          </cell>
          <cell r="BD156">
            <v>0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0</v>
          </cell>
          <cell r="BJ156">
            <v>0</v>
          </cell>
          <cell r="BK156">
            <v>1.9987539000000001</v>
          </cell>
          <cell r="BL156">
            <v>1.9987539000000001</v>
          </cell>
          <cell r="BM156">
            <v>1.9987539000000001</v>
          </cell>
          <cell r="BN156">
            <v>0</v>
          </cell>
          <cell r="BO156">
            <v>0</v>
          </cell>
          <cell r="BP156">
            <v>0</v>
          </cell>
          <cell r="BQ156">
            <v>1.9987539000000001</v>
          </cell>
          <cell r="BR156">
            <v>1.9987539000000001</v>
          </cell>
          <cell r="BS156">
            <v>1.9987539000000001</v>
          </cell>
          <cell r="BT156">
            <v>0</v>
          </cell>
          <cell r="BU156">
            <v>0</v>
          </cell>
          <cell r="BV156">
            <v>0</v>
          </cell>
          <cell r="BW156">
            <v>0.212937296</v>
          </cell>
          <cell r="BX156">
            <v>0.212937296</v>
          </cell>
          <cell r="BY156">
            <v>0.212937296</v>
          </cell>
          <cell r="BZ156">
            <v>0</v>
          </cell>
          <cell r="CA156">
            <v>0</v>
          </cell>
          <cell r="CB156">
            <v>0</v>
          </cell>
          <cell r="CC156">
            <v>0.212937296</v>
          </cell>
          <cell r="CD156">
            <v>0.212937296</v>
          </cell>
          <cell r="CE156">
            <v>0.212937296</v>
          </cell>
          <cell r="CF156">
            <v>0</v>
          </cell>
          <cell r="CG156">
            <v>0</v>
          </cell>
          <cell r="CH156">
            <v>0</v>
          </cell>
          <cell r="CI156">
            <v>9.2139500000000003E-3</v>
          </cell>
          <cell r="CJ156">
            <v>9.2139500000000003E-3</v>
          </cell>
          <cell r="CK156">
            <v>9.2139500000000003E-3</v>
          </cell>
          <cell r="CL156">
            <v>0</v>
          </cell>
          <cell r="CM156">
            <v>0</v>
          </cell>
          <cell r="CN156">
            <v>0</v>
          </cell>
          <cell r="CO156">
            <v>9.2139500000000003E-3</v>
          </cell>
          <cell r="CP156">
            <v>9.2139500000000003E-3</v>
          </cell>
          <cell r="CQ156">
            <v>9.2139500000000003E-3</v>
          </cell>
          <cell r="CR156">
            <v>0</v>
          </cell>
          <cell r="CS156">
            <v>0</v>
          </cell>
          <cell r="CT156">
            <v>0</v>
          </cell>
          <cell r="CU156">
            <v>0.30223539999999999</v>
          </cell>
          <cell r="CV156">
            <v>0.30223539999999999</v>
          </cell>
          <cell r="CW156">
            <v>0.30223539999999999</v>
          </cell>
          <cell r="CX156">
            <v>0</v>
          </cell>
          <cell r="CY156">
            <v>0</v>
          </cell>
          <cell r="CZ156">
            <v>0</v>
          </cell>
          <cell r="DA156">
            <v>0.30223539999999999</v>
          </cell>
          <cell r="DB156">
            <v>0.30223539999999999</v>
          </cell>
          <cell r="DC156">
            <v>0.30223539999999999</v>
          </cell>
          <cell r="DD156">
            <v>0</v>
          </cell>
          <cell r="DE156">
            <v>0</v>
          </cell>
          <cell r="DF156">
            <v>0</v>
          </cell>
          <cell r="DG156">
            <v>0</v>
          </cell>
          <cell r="DH156">
            <v>0</v>
          </cell>
          <cell r="DI156">
            <v>0</v>
          </cell>
          <cell r="DJ156">
            <v>0</v>
          </cell>
          <cell r="DK156">
            <v>0</v>
          </cell>
          <cell r="DL156">
            <v>0</v>
          </cell>
          <cell r="DM156">
            <v>0</v>
          </cell>
          <cell r="DN156">
            <v>0</v>
          </cell>
          <cell r="DO156">
            <v>0</v>
          </cell>
          <cell r="DP156">
            <v>0</v>
          </cell>
          <cell r="DQ156">
            <v>0</v>
          </cell>
          <cell r="DR156">
            <v>0</v>
          </cell>
          <cell r="DS156">
            <v>0</v>
          </cell>
          <cell r="DT156">
            <v>0</v>
          </cell>
          <cell r="DU156">
            <v>0</v>
          </cell>
          <cell r="DV156">
            <v>0</v>
          </cell>
          <cell r="DW156">
            <v>0</v>
          </cell>
          <cell r="DX156">
            <v>0</v>
          </cell>
          <cell r="DY156">
            <v>0</v>
          </cell>
          <cell r="DZ156">
            <v>0</v>
          </cell>
          <cell r="EA156">
            <v>0</v>
          </cell>
          <cell r="EB156">
            <v>0</v>
          </cell>
          <cell r="EC156">
            <v>0</v>
          </cell>
          <cell r="ED156">
            <v>0</v>
          </cell>
        </row>
        <row r="157">
          <cell r="B157">
            <v>1998</v>
          </cell>
          <cell r="C157">
            <v>1.7107518999999998</v>
          </cell>
          <cell r="D157">
            <v>1.7107518999999998</v>
          </cell>
          <cell r="E157">
            <v>1.7107518999999998</v>
          </cell>
          <cell r="F157">
            <v>0</v>
          </cell>
          <cell r="G157">
            <v>0</v>
          </cell>
          <cell r="H157">
            <v>0</v>
          </cell>
          <cell r="I157">
            <v>1.7107518999999998</v>
          </cell>
          <cell r="J157">
            <v>1.7107518999999998</v>
          </cell>
          <cell r="K157">
            <v>1.7107518999999998</v>
          </cell>
          <cell r="L157">
            <v>0</v>
          </cell>
          <cell r="M157">
            <v>0</v>
          </cell>
          <cell r="N157">
            <v>0</v>
          </cell>
          <cell r="O157">
            <v>0.43416229999999989</v>
          </cell>
          <cell r="P157">
            <v>0.43416229999999989</v>
          </cell>
          <cell r="Q157">
            <v>0.43416229999999989</v>
          </cell>
          <cell r="R157">
            <v>0</v>
          </cell>
          <cell r="S157">
            <v>0</v>
          </cell>
          <cell r="T157">
            <v>0</v>
          </cell>
          <cell r="U157">
            <v>0.43416229999999989</v>
          </cell>
          <cell r="V157">
            <v>0.43416229999999989</v>
          </cell>
          <cell r="W157">
            <v>0.43416229999999989</v>
          </cell>
          <cell r="X157">
            <v>0</v>
          </cell>
          <cell r="Y157">
            <v>0</v>
          </cell>
          <cell r="Z157">
            <v>0</v>
          </cell>
          <cell r="AA157">
            <v>0.29661715199999994</v>
          </cell>
          <cell r="AB157">
            <v>0.29661715199999994</v>
          </cell>
          <cell r="AC157">
            <v>0.29661715199999994</v>
          </cell>
          <cell r="AD157">
            <v>0</v>
          </cell>
          <cell r="AE157">
            <v>0</v>
          </cell>
          <cell r="AF157">
            <v>0</v>
          </cell>
          <cell r="AG157">
            <v>0.29661715199999994</v>
          </cell>
          <cell r="AH157">
            <v>0.29661715199999994</v>
          </cell>
          <cell r="AI157">
            <v>0.29661715199999994</v>
          </cell>
          <cell r="AJ157">
            <v>0</v>
          </cell>
          <cell r="AK157">
            <v>0</v>
          </cell>
          <cell r="AL157">
            <v>0</v>
          </cell>
          <cell r="AM157">
            <v>2.2520547</v>
          </cell>
          <cell r="AN157">
            <v>2.2520547</v>
          </cell>
          <cell r="AO157">
            <v>2.2520547</v>
          </cell>
          <cell r="AP157">
            <v>0</v>
          </cell>
          <cell r="AQ157">
            <v>0</v>
          </cell>
          <cell r="AR157">
            <v>0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0</v>
          </cell>
          <cell r="BB157">
            <v>0</v>
          </cell>
          <cell r="BC157">
            <v>0</v>
          </cell>
          <cell r="BD157">
            <v>0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0</v>
          </cell>
          <cell r="BJ157">
            <v>0</v>
          </cell>
          <cell r="BK157">
            <v>2.2198319000000004</v>
          </cell>
          <cell r="BL157">
            <v>2.2198319000000004</v>
          </cell>
          <cell r="BM157">
            <v>2.2198319000000004</v>
          </cell>
          <cell r="BN157">
            <v>0</v>
          </cell>
          <cell r="BO157">
            <v>0</v>
          </cell>
          <cell r="BP157">
            <v>0</v>
          </cell>
          <cell r="BQ157">
            <v>2.2198319000000004</v>
          </cell>
          <cell r="BR157">
            <v>2.2198319000000004</v>
          </cell>
          <cell r="BS157">
            <v>2.2198319000000004</v>
          </cell>
          <cell r="BT157">
            <v>0</v>
          </cell>
          <cell r="BU157">
            <v>0</v>
          </cell>
          <cell r="BV157">
            <v>0</v>
          </cell>
          <cell r="BW157">
            <v>0.25806078999999998</v>
          </cell>
          <cell r="BX157">
            <v>0.25806078999999998</v>
          </cell>
          <cell r="BY157">
            <v>0.25806078999999998</v>
          </cell>
          <cell r="BZ157">
            <v>0</v>
          </cell>
          <cell r="CA157">
            <v>0</v>
          </cell>
          <cell r="CB157">
            <v>0</v>
          </cell>
          <cell r="CC157">
            <v>0.25806078999999998</v>
          </cell>
          <cell r="CD157">
            <v>0.25806078999999998</v>
          </cell>
          <cell r="CE157">
            <v>0.25806078999999998</v>
          </cell>
          <cell r="CF157">
            <v>0</v>
          </cell>
          <cell r="CG157">
            <v>0</v>
          </cell>
          <cell r="CH157">
            <v>0</v>
          </cell>
          <cell r="CI157">
            <v>1.4962310000000001E-2</v>
          </cell>
          <cell r="CJ157">
            <v>1.4962310000000001E-2</v>
          </cell>
          <cell r="CK157">
            <v>1.4962310000000001E-2</v>
          </cell>
          <cell r="CL157">
            <v>0</v>
          </cell>
          <cell r="CM157">
            <v>0</v>
          </cell>
          <cell r="CN157">
            <v>0</v>
          </cell>
          <cell r="CO157">
            <v>1.4962310000000001E-2</v>
          </cell>
          <cell r="CP157">
            <v>1.4962310000000001E-2</v>
          </cell>
          <cell r="CQ157">
            <v>1.4962310000000001E-2</v>
          </cell>
          <cell r="CR157">
            <v>0</v>
          </cell>
          <cell r="CS157">
            <v>0</v>
          </cell>
          <cell r="CT157">
            <v>0</v>
          </cell>
          <cell r="CU157">
            <v>0.34393252000000002</v>
          </cell>
          <cell r="CV157">
            <v>0.34393252000000002</v>
          </cell>
          <cell r="CW157">
            <v>0.34393252000000002</v>
          </cell>
          <cell r="CX157">
            <v>0</v>
          </cell>
          <cell r="CY157">
            <v>0</v>
          </cell>
          <cell r="CZ157">
            <v>0</v>
          </cell>
          <cell r="DA157">
            <v>0.34393252000000002</v>
          </cell>
          <cell r="DB157">
            <v>0.34393252000000002</v>
          </cell>
          <cell r="DC157">
            <v>0.34393252000000002</v>
          </cell>
          <cell r="DD157">
            <v>0</v>
          </cell>
          <cell r="DE157">
            <v>0</v>
          </cell>
          <cell r="DF157">
            <v>0</v>
          </cell>
          <cell r="DG157">
            <v>0</v>
          </cell>
          <cell r="DH157">
            <v>0</v>
          </cell>
          <cell r="DI157">
            <v>0</v>
          </cell>
          <cell r="DJ157">
            <v>0</v>
          </cell>
          <cell r="DK157">
            <v>0</v>
          </cell>
          <cell r="DL157">
            <v>0</v>
          </cell>
          <cell r="DM157">
            <v>0</v>
          </cell>
          <cell r="DN157">
            <v>0</v>
          </cell>
          <cell r="DO157">
            <v>0</v>
          </cell>
          <cell r="DP157">
            <v>0</v>
          </cell>
          <cell r="DQ157">
            <v>0</v>
          </cell>
          <cell r="DR157">
            <v>0</v>
          </cell>
          <cell r="DS157">
            <v>0</v>
          </cell>
          <cell r="DT157">
            <v>0</v>
          </cell>
          <cell r="DU157">
            <v>0</v>
          </cell>
          <cell r="DV157">
            <v>0</v>
          </cell>
          <cell r="DW157">
            <v>0</v>
          </cell>
          <cell r="DX157">
            <v>0</v>
          </cell>
          <cell r="DY157">
            <v>0</v>
          </cell>
          <cell r="DZ157">
            <v>0</v>
          </cell>
          <cell r="EA157">
            <v>0</v>
          </cell>
          <cell r="EB157">
            <v>0</v>
          </cell>
          <cell r="EC157">
            <v>0</v>
          </cell>
          <cell r="ED157">
            <v>0</v>
          </cell>
        </row>
        <row r="158">
          <cell r="B158">
            <v>1999</v>
          </cell>
          <cell r="C158">
            <v>1.7481892999999999</v>
          </cell>
          <cell r="D158">
            <v>1.7481892999999999</v>
          </cell>
          <cell r="E158">
            <v>1.7481892999999999</v>
          </cell>
          <cell r="F158">
            <v>0</v>
          </cell>
          <cell r="G158">
            <v>0</v>
          </cell>
          <cell r="H158">
            <v>0</v>
          </cell>
          <cell r="I158">
            <v>1.7481892999999999</v>
          </cell>
          <cell r="J158">
            <v>1.7481892999999999</v>
          </cell>
          <cell r="K158">
            <v>1.7481892999999999</v>
          </cell>
          <cell r="L158">
            <v>0</v>
          </cell>
          <cell r="M158">
            <v>0</v>
          </cell>
          <cell r="N158">
            <v>0</v>
          </cell>
          <cell r="O158">
            <v>0.43773730000000005</v>
          </cell>
          <cell r="P158">
            <v>0.43773730000000005</v>
          </cell>
          <cell r="Q158">
            <v>0.43773730000000005</v>
          </cell>
          <cell r="R158">
            <v>0</v>
          </cell>
          <cell r="S158">
            <v>0</v>
          </cell>
          <cell r="T158">
            <v>0</v>
          </cell>
          <cell r="U158">
            <v>0.43773730000000005</v>
          </cell>
          <cell r="V158">
            <v>0.43773730000000005</v>
          </cell>
          <cell r="W158">
            <v>0.43773730000000005</v>
          </cell>
          <cell r="X158">
            <v>0</v>
          </cell>
          <cell r="Y158">
            <v>0</v>
          </cell>
          <cell r="Z158">
            <v>0</v>
          </cell>
          <cell r="AA158">
            <v>0.30198222079999992</v>
          </cell>
          <cell r="AB158">
            <v>0.30198222079999992</v>
          </cell>
          <cell r="AC158">
            <v>0.30198222079999992</v>
          </cell>
          <cell r="AD158">
            <v>0</v>
          </cell>
          <cell r="AE158">
            <v>0</v>
          </cell>
          <cell r="AF158">
            <v>0</v>
          </cell>
          <cell r="AG158">
            <v>0.30198222079999992</v>
          </cell>
          <cell r="AH158">
            <v>0.30198222079999992</v>
          </cell>
          <cell r="AI158">
            <v>0.30198222079999992</v>
          </cell>
          <cell r="AJ158">
            <v>0</v>
          </cell>
          <cell r="AK158">
            <v>0</v>
          </cell>
          <cell r="AL158">
            <v>0</v>
          </cell>
          <cell r="AM158">
            <v>2.2014732999999995</v>
          </cell>
          <cell r="AN158">
            <v>2.2014732999999995</v>
          </cell>
          <cell r="AO158">
            <v>2.2014732999999995</v>
          </cell>
          <cell r="AP158">
            <v>0</v>
          </cell>
          <cell r="AQ158">
            <v>0</v>
          </cell>
          <cell r="AR158">
            <v>0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0</v>
          </cell>
          <cell r="BB158">
            <v>0</v>
          </cell>
          <cell r="BC158">
            <v>0</v>
          </cell>
          <cell r="BD158">
            <v>0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0</v>
          </cell>
          <cell r="BJ158">
            <v>0</v>
          </cell>
          <cell r="BK158">
            <v>2.3796629999999999</v>
          </cell>
          <cell r="BL158">
            <v>2.3796629999999999</v>
          </cell>
          <cell r="BM158">
            <v>2.3796629999999999</v>
          </cell>
          <cell r="BN158">
            <v>0</v>
          </cell>
          <cell r="BO158">
            <v>0</v>
          </cell>
          <cell r="BP158">
            <v>0</v>
          </cell>
          <cell r="BQ158">
            <v>2.3796629999999999</v>
          </cell>
          <cell r="BR158">
            <v>2.3796629999999999</v>
          </cell>
          <cell r="BS158">
            <v>2.3796629999999999</v>
          </cell>
          <cell r="BT158">
            <v>0</v>
          </cell>
          <cell r="BU158">
            <v>0</v>
          </cell>
          <cell r="BV158">
            <v>0</v>
          </cell>
          <cell r="BW158">
            <v>0.30712109999999998</v>
          </cell>
          <cell r="BX158">
            <v>0.30712109999999998</v>
          </cell>
          <cell r="BY158">
            <v>0.30712109999999998</v>
          </cell>
          <cell r="BZ158">
            <v>0</v>
          </cell>
          <cell r="CA158">
            <v>0</v>
          </cell>
          <cell r="CB158">
            <v>0</v>
          </cell>
          <cell r="CC158">
            <v>0.30712109999999998</v>
          </cell>
          <cell r="CD158">
            <v>0.30712109999999998</v>
          </cell>
          <cell r="CE158">
            <v>0.30712109999999998</v>
          </cell>
          <cell r="CF158">
            <v>0</v>
          </cell>
          <cell r="CG158">
            <v>0</v>
          </cell>
          <cell r="CH158">
            <v>0</v>
          </cell>
          <cell r="CI158">
            <v>2.1537375999999997E-2</v>
          </cell>
          <cell r="CJ158">
            <v>2.1537375999999997E-2</v>
          </cell>
          <cell r="CK158">
            <v>2.1537375999999997E-2</v>
          </cell>
          <cell r="CL158">
            <v>0</v>
          </cell>
          <cell r="CM158">
            <v>0</v>
          </cell>
          <cell r="CN158">
            <v>0</v>
          </cell>
          <cell r="CO158">
            <v>2.1537375999999997E-2</v>
          </cell>
          <cell r="CP158">
            <v>2.1537375999999997E-2</v>
          </cell>
          <cell r="CQ158">
            <v>2.1537375999999997E-2</v>
          </cell>
          <cell r="CR158">
            <v>0</v>
          </cell>
          <cell r="CS158">
            <v>0</v>
          </cell>
          <cell r="CT158">
            <v>0</v>
          </cell>
          <cell r="CU158">
            <v>0.387439282</v>
          </cell>
          <cell r="CV158">
            <v>0.387439282</v>
          </cell>
          <cell r="CW158">
            <v>0.387439282</v>
          </cell>
          <cell r="CX158">
            <v>0</v>
          </cell>
          <cell r="CY158">
            <v>0</v>
          </cell>
          <cell r="CZ158">
            <v>0</v>
          </cell>
          <cell r="DA158">
            <v>0.387439282</v>
          </cell>
          <cell r="DB158">
            <v>0.387439282</v>
          </cell>
          <cell r="DC158">
            <v>0.387439282</v>
          </cell>
          <cell r="DD158">
            <v>0</v>
          </cell>
          <cell r="DE158">
            <v>0</v>
          </cell>
          <cell r="DF158">
            <v>0</v>
          </cell>
          <cell r="DG158">
            <v>0</v>
          </cell>
          <cell r="DH158">
            <v>0</v>
          </cell>
          <cell r="DI158">
            <v>0</v>
          </cell>
          <cell r="DJ158">
            <v>0</v>
          </cell>
          <cell r="DK158">
            <v>0</v>
          </cell>
          <cell r="DL158">
            <v>0</v>
          </cell>
          <cell r="DM158">
            <v>0</v>
          </cell>
          <cell r="DN158">
            <v>0</v>
          </cell>
          <cell r="DO158">
            <v>0</v>
          </cell>
          <cell r="DP158">
            <v>0</v>
          </cell>
          <cell r="DQ158">
            <v>0</v>
          </cell>
          <cell r="DR158">
            <v>0</v>
          </cell>
          <cell r="DS158">
            <v>0</v>
          </cell>
          <cell r="DT158">
            <v>0</v>
          </cell>
          <cell r="DU158">
            <v>0</v>
          </cell>
          <cell r="DV158">
            <v>0</v>
          </cell>
          <cell r="DW158">
            <v>0</v>
          </cell>
          <cell r="DX158">
            <v>0</v>
          </cell>
          <cell r="DY158">
            <v>0</v>
          </cell>
          <cell r="DZ158">
            <v>0</v>
          </cell>
          <cell r="EA158">
            <v>0</v>
          </cell>
          <cell r="EB158">
            <v>0</v>
          </cell>
          <cell r="EC158">
            <v>0</v>
          </cell>
          <cell r="ED158">
            <v>0</v>
          </cell>
        </row>
        <row r="159">
          <cell r="B159">
            <v>2000</v>
          </cell>
          <cell r="C159">
            <v>1.8442709999999998</v>
          </cell>
          <cell r="D159">
            <v>1.8442709999999998</v>
          </cell>
          <cell r="E159">
            <v>1.8442709999999998</v>
          </cell>
          <cell r="F159">
            <v>0</v>
          </cell>
          <cell r="G159">
            <v>0</v>
          </cell>
          <cell r="H159">
            <v>0</v>
          </cell>
          <cell r="I159">
            <v>1.8442709999999998</v>
          </cell>
          <cell r="J159">
            <v>1.8442709999999998</v>
          </cell>
          <cell r="K159">
            <v>1.8442709999999998</v>
          </cell>
          <cell r="L159">
            <v>0</v>
          </cell>
          <cell r="M159">
            <v>0</v>
          </cell>
          <cell r="N159">
            <v>0</v>
          </cell>
          <cell r="O159">
            <v>0.44711810000000002</v>
          </cell>
          <cell r="P159">
            <v>0.44711810000000002</v>
          </cell>
          <cell r="Q159">
            <v>0.44711810000000002</v>
          </cell>
          <cell r="R159">
            <v>0</v>
          </cell>
          <cell r="S159">
            <v>0</v>
          </cell>
          <cell r="T159">
            <v>0</v>
          </cell>
          <cell r="U159">
            <v>0.44711810000000002</v>
          </cell>
          <cell r="V159">
            <v>0.44711810000000002</v>
          </cell>
          <cell r="W159">
            <v>0.44711810000000002</v>
          </cell>
          <cell r="X159">
            <v>0</v>
          </cell>
          <cell r="Y159">
            <v>0</v>
          </cell>
          <cell r="Z159">
            <v>0</v>
          </cell>
          <cell r="AA159">
            <v>0.31087464719999996</v>
          </cell>
          <cell r="AB159">
            <v>0.31087464719999996</v>
          </cell>
          <cell r="AC159">
            <v>0.31087464719999996</v>
          </cell>
          <cell r="AD159">
            <v>0</v>
          </cell>
          <cell r="AE159">
            <v>0</v>
          </cell>
          <cell r="AF159">
            <v>0</v>
          </cell>
          <cell r="AG159">
            <v>0.31087464719999996</v>
          </cell>
          <cell r="AH159">
            <v>0.31087464719999996</v>
          </cell>
          <cell r="AI159">
            <v>0.31087464719999996</v>
          </cell>
          <cell r="AJ159">
            <v>0</v>
          </cell>
          <cell r="AK159">
            <v>0</v>
          </cell>
          <cell r="AL159">
            <v>0</v>
          </cell>
          <cell r="AM159">
            <v>2.1436282000000002</v>
          </cell>
          <cell r="AN159">
            <v>2.1436282000000002</v>
          </cell>
          <cell r="AO159">
            <v>2.1436282000000002</v>
          </cell>
          <cell r="AP159">
            <v>0</v>
          </cell>
          <cell r="AQ159">
            <v>0</v>
          </cell>
          <cell r="AR159">
            <v>0</v>
          </cell>
          <cell r="AS159">
            <v>6.69509945E-2</v>
          </cell>
          <cell r="AT159">
            <v>6.69509945E-2</v>
          </cell>
          <cell r="AU159">
            <v>6.69509945E-2</v>
          </cell>
          <cell r="AV159">
            <v>0</v>
          </cell>
          <cell r="AW159">
            <v>0</v>
          </cell>
          <cell r="AX159">
            <v>0</v>
          </cell>
          <cell r="AY159">
            <v>2.6123252999999996E-2</v>
          </cell>
          <cell r="AZ159">
            <v>2.6123252999999996E-2</v>
          </cell>
          <cell r="BA159">
            <v>2.6123252999999996E-2</v>
          </cell>
          <cell r="BB159">
            <v>0</v>
          </cell>
          <cell r="BC159">
            <v>0</v>
          </cell>
          <cell r="BD159">
            <v>0</v>
          </cell>
          <cell r="BE159">
            <v>6.1933169999999985E-3</v>
          </cell>
          <cell r="BF159">
            <v>6.1933169999999985E-3</v>
          </cell>
          <cell r="BG159">
            <v>6.1933169999999985E-3</v>
          </cell>
          <cell r="BH159">
            <v>0</v>
          </cell>
          <cell r="BI159">
            <v>0</v>
          </cell>
          <cell r="BJ159">
            <v>0</v>
          </cell>
          <cell r="BK159">
            <v>2.4175007999999996</v>
          </cell>
          <cell r="BL159">
            <v>2.4175007999999996</v>
          </cell>
          <cell r="BM159">
            <v>2.4175007999999996</v>
          </cell>
          <cell r="BN159">
            <v>0</v>
          </cell>
          <cell r="BO159">
            <v>0</v>
          </cell>
          <cell r="BP159">
            <v>0</v>
          </cell>
          <cell r="BQ159">
            <v>2.4175007999999996</v>
          </cell>
          <cell r="BR159">
            <v>2.4175007999999996</v>
          </cell>
          <cell r="BS159">
            <v>2.4175007999999996</v>
          </cell>
          <cell r="BT159">
            <v>0</v>
          </cell>
          <cell r="BU159">
            <v>0</v>
          </cell>
          <cell r="BV159">
            <v>0</v>
          </cell>
          <cell r="BW159">
            <v>0.36015870999999999</v>
          </cell>
          <cell r="BX159">
            <v>0.36015870999999999</v>
          </cell>
          <cell r="BY159">
            <v>0.36015870999999999</v>
          </cell>
          <cell r="BZ159">
            <v>0</v>
          </cell>
          <cell r="CA159">
            <v>0</v>
          </cell>
          <cell r="CB159">
            <v>0</v>
          </cell>
          <cell r="CC159">
            <v>0.36015870999999999</v>
          </cell>
          <cell r="CD159">
            <v>0.36015870999999999</v>
          </cell>
          <cell r="CE159">
            <v>0.36015870999999999</v>
          </cell>
          <cell r="CF159">
            <v>0</v>
          </cell>
          <cell r="CG159">
            <v>0</v>
          </cell>
          <cell r="CH159">
            <v>0</v>
          </cell>
          <cell r="CI159">
            <v>2.8979632000000005E-2</v>
          </cell>
          <cell r="CJ159">
            <v>2.8979632000000005E-2</v>
          </cell>
          <cell r="CK159">
            <v>2.8979632000000005E-2</v>
          </cell>
          <cell r="CL159">
            <v>0</v>
          </cell>
          <cell r="CM159">
            <v>0</v>
          </cell>
          <cell r="CN159">
            <v>0</v>
          </cell>
          <cell r="CO159">
            <v>2.8979632000000005E-2</v>
          </cell>
          <cell r="CP159">
            <v>2.8979632000000005E-2</v>
          </cell>
          <cell r="CQ159">
            <v>2.8979632000000005E-2</v>
          </cell>
          <cell r="CR159">
            <v>0</v>
          </cell>
          <cell r="CS159">
            <v>0</v>
          </cell>
          <cell r="CT159">
            <v>0</v>
          </cell>
          <cell r="CU159">
            <v>0.43287650399999994</v>
          </cell>
          <cell r="CV159">
            <v>0.43287650399999994</v>
          </cell>
          <cell r="CW159">
            <v>0.43287650399999994</v>
          </cell>
          <cell r="CX159">
            <v>0</v>
          </cell>
          <cell r="CY159">
            <v>0</v>
          </cell>
          <cell r="CZ159">
            <v>0</v>
          </cell>
          <cell r="DA159">
            <v>0.43287650399999994</v>
          </cell>
          <cell r="DB159">
            <v>0.43287650399999994</v>
          </cell>
          <cell r="DC159">
            <v>0.43287650399999994</v>
          </cell>
          <cell r="DD159">
            <v>0</v>
          </cell>
          <cell r="DE159">
            <v>0</v>
          </cell>
          <cell r="DF159">
            <v>0</v>
          </cell>
          <cell r="DG159">
            <v>0</v>
          </cell>
          <cell r="DH159">
            <v>0</v>
          </cell>
          <cell r="DI159">
            <v>0</v>
          </cell>
          <cell r="DJ159">
            <v>0</v>
          </cell>
          <cell r="DK159">
            <v>0</v>
          </cell>
          <cell r="DL159">
            <v>0</v>
          </cell>
          <cell r="DM159">
            <v>0</v>
          </cell>
          <cell r="DN159">
            <v>0</v>
          </cell>
          <cell r="DO159">
            <v>0</v>
          </cell>
          <cell r="DP159">
            <v>0</v>
          </cell>
          <cell r="DQ159">
            <v>0</v>
          </cell>
          <cell r="DR159">
            <v>0</v>
          </cell>
          <cell r="DS159">
            <v>0</v>
          </cell>
          <cell r="DT159">
            <v>0</v>
          </cell>
          <cell r="DU159">
            <v>0</v>
          </cell>
          <cell r="DV159">
            <v>0</v>
          </cell>
          <cell r="DW159">
            <v>0</v>
          </cell>
          <cell r="DX159">
            <v>0</v>
          </cell>
          <cell r="DY159">
            <v>0</v>
          </cell>
          <cell r="DZ159">
            <v>0</v>
          </cell>
          <cell r="EA159">
            <v>0</v>
          </cell>
          <cell r="EB159">
            <v>0</v>
          </cell>
          <cell r="EC159">
            <v>0</v>
          </cell>
          <cell r="ED159">
            <v>0</v>
          </cell>
        </row>
        <row r="160">
          <cell r="B160">
            <v>2001</v>
          </cell>
          <cell r="C160">
            <v>1.9422689</v>
          </cell>
          <cell r="D160">
            <v>1.9422689</v>
          </cell>
          <cell r="E160">
            <v>1.9422689</v>
          </cell>
          <cell r="F160">
            <v>0</v>
          </cell>
          <cell r="G160">
            <v>0</v>
          </cell>
          <cell r="H160">
            <v>0</v>
          </cell>
          <cell r="I160">
            <v>1.9422689</v>
          </cell>
          <cell r="J160">
            <v>1.9422689</v>
          </cell>
          <cell r="K160">
            <v>1.9422689</v>
          </cell>
          <cell r="L160">
            <v>0</v>
          </cell>
          <cell r="M160">
            <v>0</v>
          </cell>
          <cell r="N160">
            <v>0</v>
          </cell>
          <cell r="O160">
            <v>0.45585540000000002</v>
          </cell>
          <cell r="P160">
            <v>0.45585540000000002</v>
          </cell>
          <cell r="Q160">
            <v>0.45585540000000002</v>
          </cell>
          <cell r="R160">
            <v>0</v>
          </cell>
          <cell r="S160">
            <v>0</v>
          </cell>
          <cell r="T160">
            <v>0</v>
          </cell>
          <cell r="U160">
            <v>0.45585540000000002</v>
          </cell>
          <cell r="V160">
            <v>0.45585540000000002</v>
          </cell>
          <cell r="W160">
            <v>0.45585540000000002</v>
          </cell>
          <cell r="X160">
            <v>0</v>
          </cell>
          <cell r="Y160">
            <v>0</v>
          </cell>
          <cell r="Z160">
            <v>0</v>
          </cell>
          <cell r="AA160">
            <v>0.31916269839999994</v>
          </cell>
          <cell r="AB160">
            <v>0.31916269839999994</v>
          </cell>
          <cell r="AC160">
            <v>0.31916269839999994</v>
          </cell>
          <cell r="AD160">
            <v>0</v>
          </cell>
          <cell r="AE160">
            <v>0</v>
          </cell>
          <cell r="AF160">
            <v>0</v>
          </cell>
          <cell r="AG160">
            <v>0.31916269839999994</v>
          </cell>
          <cell r="AH160">
            <v>0.31916269839999994</v>
          </cell>
          <cell r="AI160">
            <v>0.31916269839999994</v>
          </cell>
          <cell r="AJ160">
            <v>0</v>
          </cell>
          <cell r="AK160">
            <v>0</v>
          </cell>
          <cell r="AL160">
            <v>0</v>
          </cell>
          <cell r="AM160">
            <v>2.0782802999999999</v>
          </cell>
          <cell r="AN160">
            <v>2.0782802999999999</v>
          </cell>
          <cell r="AO160">
            <v>2.0782802999999999</v>
          </cell>
          <cell r="AP160">
            <v>0</v>
          </cell>
          <cell r="AQ160">
            <v>0</v>
          </cell>
          <cell r="AR160">
            <v>0</v>
          </cell>
          <cell r="AS160">
            <v>0.13460902</v>
          </cell>
          <cell r="AT160">
            <v>0.13460902</v>
          </cell>
          <cell r="AU160">
            <v>0.13460902</v>
          </cell>
          <cell r="AV160">
            <v>0</v>
          </cell>
          <cell r="AW160">
            <v>0</v>
          </cell>
          <cell r="AX160">
            <v>0</v>
          </cell>
          <cell r="AY160">
            <v>5.239294449999999E-2</v>
          </cell>
          <cell r="AZ160">
            <v>5.239294449999999E-2</v>
          </cell>
          <cell r="BA160">
            <v>5.239294449999999E-2</v>
          </cell>
          <cell r="BB160">
            <v>0</v>
          </cell>
          <cell r="BC160">
            <v>0</v>
          </cell>
          <cell r="BD160">
            <v>0</v>
          </cell>
          <cell r="BE160">
            <v>1.24472725E-2</v>
          </cell>
          <cell r="BF160">
            <v>1.24472725E-2</v>
          </cell>
          <cell r="BG160">
            <v>1.24472725E-2</v>
          </cell>
          <cell r="BH160">
            <v>0</v>
          </cell>
          <cell r="BI160">
            <v>0</v>
          </cell>
          <cell r="BJ160">
            <v>0</v>
          </cell>
          <cell r="BK160">
            <v>2.5067471000000001</v>
          </cell>
          <cell r="BL160">
            <v>2.5067471000000001</v>
          </cell>
          <cell r="BM160">
            <v>2.5067471000000001</v>
          </cell>
          <cell r="BN160">
            <v>0</v>
          </cell>
          <cell r="BO160">
            <v>0</v>
          </cell>
          <cell r="BP160">
            <v>0</v>
          </cell>
          <cell r="BQ160">
            <v>2.5067471000000001</v>
          </cell>
          <cell r="BR160">
            <v>2.5067471000000001</v>
          </cell>
          <cell r="BS160">
            <v>2.5067471000000001</v>
          </cell>
          <cell r="BT160">
            <v>0</v>
          </cell>
          <cell r="BU160">
            <v>0</v>
          </cell>
          <cell r="BV160">
            <v>0</v>
          </cell>
          <cell r="BW160">
            <v>0.41748798199999992</v>
          </cell>
          <cell r="BX160">
            <v>0.41748798199999992</v>
          </cell>
          <cell r="BY160">
            <v>0.41748798199999992</v>
          </cell>
          <cell r="BZ160">
            <v>0</v>
          </cell>
          <cell r="CA160">
            <v>0</v>
          </cell>
          <cell r="CB160">
            <v>0</v>
          </cell>
          <cell r="CC160">
            <v>0.41748798199999992</v>
          </cell>
          <cell r="CD160">
            <v>0.41748798199999992</v>
          </cell>
          <cell r="CE160">
            <v>0.41748798199999992</v>
          </cell>
          <cell r="CF160">
            <v>0</v>
          </cell>
          <cell r="CG160">
            <v>0</v>
          </cell>
          <cell r="CH160">
            <v>0</v>
          </cell>
          <cell r="CI160">
            <v>3.7445308000000004E-2</v>
          </cell>
          <cell r="CJ160">
            <v>3.7445308000000004E-2</v>
          </cell>
          <cell r="CK160">
            <v>3.7445308000000004E-2</v>
          </cell>
          <cell r="CL160">
            <v>0</v>
          </cell>
          <cell r="CM160">
            <v>0</v>
          </cell>
          <cell r="CN160">
            <v>0</v>
          </cell>
          <cell r="CO160">
            <v>3.7445308000000004E-2</v>
          </cell>
          <cell r="CP160">
            <v>3.7445308000000004E-2</v>
          </cell>
          <cell r="CQ160">
            <v>3.7445308000000004E-2</v>
          </cell>
          <cell r="CR160">
            <v>0</v>
          </cell>
          <cell r="CS160">
            <v>0</v>
          </cell>
          <cell r="CT160">
            <v>0</v>
          </cell>
          <cell r="CU160">
            <v>0.48028213399999992</v>
          </cell>
          <cell r="CV160">
            <v>0.48028213399999992</v>
          </cell>
          <cell r="CW160">
            <v>0.48028213399999992</v>
          </cell>
          <cell r="CX160">
            <v>0</v>
          </cell>
          <cell r="CY160">
            <v>0</v>
          </cell>
          <cell r="CZ160">
            <v>0</v>
          </cell>
          <cell r="DA160">
            <v>0.48028213399999992</v>
          </cell>
          <cell r="DB160">
            <v>0.48028213399999992</v>
          </cell>
          <cell r="DC160">
            <v>0.48028213399999992</v>
          </cell>
          <cell r="DD160">
            <v>0</v>
          </cell>
          <cell r="DE160">
            <v>0</v>
          </cell>
          <cell r="DF160">
            <v>0</v>
          </cell>
          <cell r="DG160">
            <v>0</v>
          </cell>
          <cell r="DH160">
            <v>0</v>
          </cell>
          <cell r="DI160">
            <v>0</v>
          </cell>
          <cell r="DJ160">
            <v>0</v>
          </cell>
          <cell r="DK160">
            <v>0</v>
          </cell>
          <cell r="DL160">
            <v>0</v>
          </cell>
          <cell r="DM160">
            <v>0</v>
          </cell>
          <cell r="DN160">
            <v>0</v>
          </cell>
          <cell r="DO160">
            <v>0</v>
          </cell>
          <cell r="DP160">
            <v>0</v>
          </cell>
          <cell r="DQ160">
            <v>0</v>
          </cell>
          <cell r="DR160">
            <v>0</v>
          </cell>
          <cell r="DS160">
            <v>0</v>
          </cell>
          <cell r="DT160">
            <v>0</v>
          </cell>
          <cell r="DU160">
            <v>0</v>
          </cell>
          <cell r="DV160">
            <v>0</v>
          </cell>
          <cell r="DW160">
            <v>0</v>
          </cell>
          <cell r="DX160">
            <v>0</v>
          </cell>
          <cell r="DY160">
            <v>0</v>
          </cell>
          <cell r="DZ160">
            <v>0</v>
          </cell>
          <cell r="EA160">
            <v>0</v>
          </cell>
          <cell r="EB160">
            <v>0</v>
          </cell>
          <cell r="EC160">
            <v>0</v>
          </cell>
          <cell r="ED160">
            <v>0</v>
          </cell>
        </row>
        <row r="161">
          <cell r="B161">
            <v>2002</v>
          </cell>
          <cell r="C161">
            <v>2.0421973000000002</v>
          </cell>
          <cell r="D161">
            <v>2.0421973000000002</v>
          </cell>
          <cell r="E161">
            <v>2.0421973000000002</v>
          </cell>
          <cell r="F161">
            <v>0</v>
          </cell>
          <cell r="G161">
            <v>0</v>
          </cell>
          <cell r="H161">
            <v>0</v>
          </cell>
          <cell r="I161">
            <v>2.0421973000000002</v>
          </cell>
          <cell r="J161">
            <v>2.0421973000000002</v>
          </cell>
          <cell r="K161">
            <v>2.0421973000000002</v>
          </cell>
          <cell r="L161">
            <v>0</v>
          </cell>
          <cell r="M161">
            <v>0</v>
          </cell>
          <cell r="N161">
            <v>0</v>
          </cell>
          <cell r="O161">
            <v>0.46396349999999997</v>
          </cell>
          <cell r="P161">
            <v>0.46396349999999997</v>
          </cell>
          <cell r="Q161">
            <v>0.46396349999999997</v>
          </cell>
          <cell r="R161">
            <v>0</v>
          </cell>
          <cell r="S161">
            <v>0</v>
          </cell>
          <cell r="T161">
            <v>0</v>
          </cell>
          <cell r="U161">
            <v>0.46396349999999997</v>
          </cell>
          <cell r="V161">
            <v>0.46396349999999997</v>
          </cell>
          <cell r="W161">
            <v>0.46396349999999997</v>
          </cell>
          <cell r="X161">
            <v>0</v>
          </cell>
          <cell r="Y161">
            <v>0</v>
          </cell>
          <cell r="Z161">
            <v>0</v>
          </cell>
          <cell r="AA161">
            <v>0.32683175199999998</v>
          </cell>
          <cell r="AB161">
            <v>0.32683175199999998</v>
          </cell>
          <cell r="AC161">
            <v>0.32683175199999998</v>
          </cell>
          <cell r="AD161">
            <v>0</v>
          </cell>
          <cell r="AE161">
            <v>0</v>
          </cell>
          <cell r="AF161">
            <v>0</v>
          </cell>
          <cell r="AG161">
            <v>0.32683175199999998</v>
          </cell>
          <cell r="AH161">
            <v>0.32683175199999998</v>
          </cell>
          <cell r="AI161">
            <v>0.32683175199999998</v>
          </cell>
          <cell r="AJ161">
            <v>0</v>
          </cell>
          <cell r="AK161">
            <v>0</v>
          </cell>
          <cell r="AL161">
            <v>0</v>
          </cell>
          <cell r="AM161">
            <v>2.0054724999999998</v>
          </cell>
          <cell r="AN161">
            <v>2.0054724999999998</v>
          </cell>
          <cell r="AO161">
            <v>2.0054724999999998</v>
          </cell>
          <cell r="AP161">
            <v>0</v>
          </cell>
          <cell r="AQ161">
            <v>0</v>
          </cell>
          <cell r="AR161">
            <v>0</v>
          </cell>
          <cell r="AS161">
            <v>0.20289226099999999</v>
          </cell>
          <cell r="AT161">
            <v>0.20289226099999999</v>
          </cell>
          <cell r="AU161">
            <v>0.20289226099999999</v>
          </cell>
          <cell r="AV161">
            <v>0</v>
          </cell>
          <cell r="AW161">
            <v>0</v>
          </cell>
          <cell r="AX161">
            <v>0</v>
          </cell>
          <cell r="AY161">
            <v>7.8815951500000009E-2</v>
          </cell>
          <cell r="AZ161">
            <v>7.8815951500000009E-2</v>
          </cell>
          <cell r="BA161">
            <v>7.8815951500000009E-2</v>
          </cell>
          <cell r="BB161">
            <v>0</v>
          </cell>
          <cell r="BC161">
            <v>0</v>
          </cell>
          <cell r="BD161">
            <v>0</v>
          </cell>
          <cell r="BE161">
            <v>1.8847666500000002E-2</v>
          </cell>
          <cell r="BF161">
            <v>1.8847666500000002E-2</v>
          </cell>
          <cell r="BG161">
            <v>1.8847666500000002E-2</v>
          </cell>
          <cell r="BH161">
            <v>0</v>
          </cell>
          <cell r="BI161">
            <v>0</v>
          </cell>
          <cell r="BJ161">
            <v>0</v>
          </cell>
          <cell r="BK161">
            <v>2.6838096999999994</v>
          </cell>
          <cell r="BL161">
            <v>2.6838096999999994</v>
          </cell>
          <cell r="BM161">
            <v>2.6838096999999994</v>
          </cell>
          <cell r="BN161">
            <v>0</v>
          </cell>
          <cell r="BO161">
            <v>0</v>
          </cell>
          <cell r="BP161">
            <v>0</v>
          </cell>
          <cell r="BQ161">
            <v>2.6838096999999994</v>
          </cell>
          <cell r="BR161">
            <v>2.6838096999999994</v>
          </cell>
          <cell r="BS161">
            <v>2.6838096999999994</v>
          </cell>
          <cell r="BT161">
            <v>0</v>
          </cell>
          <cell r="BU161">
            <v>0</v>
          </cell>
          <cell r="BV161">
            <v>0</v>
          </cell>
          <cell r="BW161">
            <v>0.47926641399999997</v>
          </cell>
          <cell r="BX161">
            <v>0.47926641399999997</v>
          </cell>
          <cell r="BY161">
            <v>0.47926641399999997</v>
          </cell>
          <cell r="BZ161">
            <v>0</v>
          </cell>
          <cell r="CA161">
            <v>0</v>
          </cell>
          <cell r="CB161">
            <v>0</v>
          </cell>
          <cell r="CC161">
            <v>0.47926641399999997</v>
          </cell>
          <cell r="CD161">
            <v>0.47926641399999997</v>
          </cell>
          <cell r="CE161">
            <v>0.47926641399999997</v>
          </cell>
          <cell r="CF161">
            <v>0</v>
          </cell>
          <cell r="CG161">
            <v>0</v>
          </cell>
          <cell r="CH161">
            <v>0</v>
          </cell>
          <cell r="CI161">
            <v>4.6776906E-2</v>
          </cell>
          <cell r="CJ161">
            <v>4.6776906E-2</v>
          </cell>
          <cell r="CK161">
            <v>4.6776906E-2</v>
          </cell>
          <cell r="CL161">
            <v>0</v>
          </cell>
          <cell r="CM161">
            <v>0</v>
          </cell>
          <cell r="CN161">
            <v>0</v>
          </cell>
          <cell r="CO161">
            <v>4.6776906E-2</v>
          </cell>
          <cell r="CP161">
            <v>4.6776906E-2</v>
          </cell>
          <cell r="CQ161">
            <v>4.6776906E-2</v>
          </cell>
          <cell r="CR161">
            <v>0</v>
          </cell>
          <cell r="CS161">
            <v>0</v>
          </cell>
          <cell r="CT161">
            <v>0</v>
          </cell>
          <cell r="CU161">
            <v>0.52969475399999988</v>
          </cell>
          <cell r="CV161">
            <v>0.52969475399999988</v>
          </cell>
          <cell r="CW161">
            <v>0.52969475399999988</v>
          </cell>
          <cell r="CX161">
            <v>0</v>
          </cell>
          <cell r="CY161">
            <v>0</v>
          </cell>
          <cell r="CZ161">
            <v>0</v>
          </cell>
          <cell r="DA161">
            <v>0.52969475399999988</v>
          </cell>
          <cell r="DB161">
            <v>0.52969475399999988</v>
          </cell>
          <cell r="DC161">
            <v>0.52969475399999988</v>
          </cell>
          <cell r="DD161">
            <v>0</v>
          </cell>
          <cell r="DE161">
            <v>0</v>
          </cell>
          <cell r="DF161">
            <v>0</v>
          </cell>
          <cell r="DG161">
            <v>2.7706415399999997</v>
          </cell>
          <cell r="DH161">
            <v>2.7706415399999997</v>
          </cell>
          <cell r="DI161">
            <v>2.7706415399999997</v>
          </cell>
          <cell r="DJ161">
            <v>0</v>
          </cell>
          <cell r="DK161">
            <v>0</v>
          </cell>
          <cell r="DL161">
            <v>0</v>
          </cell>
          <cell r="DM161">
            <v>2.7706415399999997</v>
          </cell>
          <cell r="DN161">
            <v>2.7706415399999997</v>
          </cell>
          <cell r="DO161">
            <v>2.7706415399999997</v>
          </cell>
          <cell r="DP161">
            <v>0</v>
          </cell>
          <cell r="DQ161">
            <v>0</v>
          </cell>
          <cell r="DR161">
            <v>0</v>
          </cell>
          <cell r="DS161">
            <v>0</v>
          </cell>
          <cell r="DT161">
            <v>0</v>
          </cell>
          <cell r="DU161">
            <v>0</v>
          </cell>
          <cell r="DV161">
            <v>0</v>
          </cell>
          <cell r="DW161">
            <v>0</v>
          </cell>
          <cell r="DX161">
            <v>0</v>
          </cell>
          <cell r="DY161">
            <v>0</v>
          </cell>
          <cell r="DZ161">
            <v>0</v>
          </cell>
          <cell r="EA161">
            <v>0</v>
          </cell>
          <cell r="EB161">
            <v>0</v>
          </cell>
          <cell r="EC161">
            <v>0</v>
          </cell>
          <cell r="ED161">
            <v>0</v>
          </cell>
        </row>
        <row r="162">
          <cell r="B162">
            <v>2003</v>
          </cell>
          <cell r="C162">
            <v>2.1440990999999996</v>
          </cell>
          <cell r="D162">
            <v>2.1440990999999996</v>
          </cell>
          <cell r="E162">
            <v>2.1440990999999996</v>
          </cell>
          <cell r="F162">
            <v>0</v>
          </cell>
          <cell r="G162">
            <v>0</v>
          </cell>
          <cell r="H162">
            <v>0</v>
          </cell>
          <cell r="I162">
            <v>2.1440990999999996</v>
          </cell>
          <cell r="J162">
            <v>2.1440990999999996</v>
          </cell>
          <cell r="K162">
            <v>2.1440990999999996</v>
          </cell>
          <cell r="L162">
            <v>0</v>
          </cell>
          <cell r="M162">
            <v>0</v>
          </cell>
          <cell r="N162">
            <v>0</v>
          </cell>
          <cell r="O162">
            <v>0.47142810000000002</v>
          </cell>
          <cell r="P162">
            <v>0.47142810000000002</v>
          </cell>
          <cell r="Q162">
            <v>0.47142810000000002</v>
          </cell>
          <cell r="R162">
            <v>0</v>
          </cell>
          <cell r="S162">
            <v>0</v>
          </cell>
          <cell r="T162">
            <v>0</v>
          </cell>
          <cell r="U162">
            <v>0.47142810000000002</v>
          </cell>
          <cell r="V162">
            <v>0.47142810000000002</v>
          </cell>
          <cell r="W162">
            <v>0.47142810000000002</v>
          </cell>
          <cell r="X162">
            <v>0</v>
          </cell>
          <cell r="Y162">
            <v>0</v>
          </cell>
          <cell r="Z162">
            <v>0</v>
          </cell>
          <cell r="AA162">
            <v>0.33389578559999999</v>
          </cell>
          <cell r="AB162">
            <v>0.33389578559999999</v>
          </cell>
          <cell r="AC162">
            <v>0.33389578559999999</v>
          </cell>
          <cell r="AD162">
            <v>0</v>
          </cell>
          <cell r="AE162">
            <v>0</v>
          </cell>
          <cell r="AF162">
            <v>0</v>
          </cell>
          <cell r="AG162">
            <v>0.33389578559999999</v>
          </cell>
          <cell r="AH162">
            <v>0.33389578559999999</v>
          </cell>
          <cell r="AI162">
            <v>0.33389578559999999</v>
          </cell>
          <cell r="AJ162">
            <v>0</v>
          </cell>
          <cell r="AK162">
            <v>0</v>
          </cell>
          <cell r="AL162">
            <v>0</v>
          </cell>
          <cell r="AM162">
            <v>1.9252886</v>
          </cell>
          <cell r="AN162">
            <v>1.9252886</v>
          </cell>
          <cell r="AO162">
            <v>1.9252886</v>
          </cell>
          <cell r="AP162">
            <v>0</v>
          </cell>
          <cell r="AQ162">
            <v>0</v>
          </cell>
          <cell r="AR162">
            <v>0</v>
          </cell>
          <cell r="AS162">
            <v>0.27186479450000006</v>
          </cell>
          <cell r="AT162">
            <v>0.27186479450000006</v>
          </cell>
          <cell r="AU162">
            <v>0.27186479450000006</v>
          </cell>
          <cell r="AV162">
            <v>0</v>
          </cell>
          <cell r="AW162">
            <v>0</v>
          </cell>
          <cell r="AX162">
            <v>0</v>
          </cell>
          <cell r="AY162">
            <v>0.10531444299999999</v>
          </cell>
          <cell r="AZ162">
            <v>0.10531444299999999</v>
          </cell>
          <cell r="BA162">
            <v>0.10531444299999999</v>
          </cell>
          <cell r="BB162">
            <v>0</v>
          </cell>
          <cell r="BC162">
            <v>0</v>
          </cell>
          <cell r="BD162">
            <v>0</v>
          </cell>
          <cell r="BE162">
            <v>2.5305260499999999E-2</v>
          </cell>
          <cell r="BF162">
            <v>2.5305260499999999E-2</v>
          </cell>
          <cell r="BG162">
            <v>2.5305260499999999E-2</v>
          </cell>
          <cell r="BH162">
            <v>0</v>
          </cell>
          <cell r="BI162">
            <v>0</v>
          </cell>
          <cell r="BJ162">
            <v>0</v>
          </cell>
          <cell r="BK162">
            <v>2.7592279</v>
          </cell>
          <cell r="BL162">
            <v>2.7592279</v>
          </cell>
          <cell r="BM162">
            <v>2.7592279</v>
          </cell>
          <cell r="BN162">
            <v>0</v>
          </cell>
          <cell r="BO162">
            <v>0</v>
          </cell>
          <cell r="BP162">
            <v>0</v>
          </cell>
          <cell r="BQ162">
            <v>2.7592279</v>
          </cell>
          <cell r="BR162">
            <v>2.7592279</v>
          </cell>
          <cell r="BS162">
            <v>2.7592279</v>
          </cell>
          <cell r="BT162">
            <v>0</v>
          </cell>
          <cell r="BU162">
            <v>0</v>
          </cell>
          <cell r="BV162">
            <v>0</v>
          </cell>
          <cell r="BW162">
            <v>0.54565213800000001</v>
          </cell>
          <cell r="BX162">
            <v>0.54565213800000001</v>
          </cell>
          <cell r="BY162">
            <v>0.54565213800000001</v>
          </cell>
          <cell r="BZ162">
            <v>0</v>
          </cell>
          <cell r="CA162">
            <v>0</v>
          </cell>
          <cell r="CB162">
            <v>0</v>
          </cell>
          <cell r="CC162">
            <v>0.54565213800000001</v>
          </cell>
          <cell r="CD162">
            <v>0.54565213800000001</v>
          </cell>
          <cell r="CE162">
            <v>0.54565213800000001</v>
          </cell>
          <cell r="CF162">
            <v>0</v>
          </cell>
          <cell r="CG162">
            <v>0</v>
          </cell>
          <cell r="CH162">
            <v>0</v>
          </cell>
          <cell r="CI162">
            <v>5.7053491999999997E-2</v>
          </cell>
          <cell r="CJ162">
            <v>5.7053491999999997E-2</v>
          </cell>
          <cell r="CK162">
            <v>5.7053491999999997E-2</v>
          </cell>
          <cell r="CL162">
            <v>0</v>
          </cell>
          <cell r="CM162">
            <v>0</v>
          </cell>
          <cell r="CN162">
            <v>0</v>
          </cell>
          <cell r="CO162">
            <v>5.7053491999999997E-2</v>
          </cell>
          <cell r="CP162">
            <v>5.7053491999999997E-2</v>
          </cell>
          <cell r="CQ162">
            <v>5.7053491999999997E-2</v>
          </cell>
          <cell r="CR162">
            <v>0</v>
          </cell>
          <cell r="CS162">
            <v>0</v>
          </cell>
          <cell r="CT162">
            <v>0</v>
          </cell>
          <cell r="CU162">
            <v>0.58127376400000008</v>
          </cell>
          <cell r="CV162">
            <v>0.58127376400000008</v>
          </cell>
          <cell r="CW162">
            <v>0.58127376400000008</v>
          </cell>
          <cell r="CX162">
            <v>0</v>
          </cell>
          <cell r="CY162">
            <v>0</v>
          </cell>
          <cell r="CZ162">
            <v>0</v>
          </cell>
          <cell r="DA162">
            <v>0.58127376400000008</v>
          </cell>
          <cell r="DB162">
            <v>0.58127376400000008</v>
          </cell>
          <cell r="DC162">
            <v>0.58127376400000008</v>
          </cell>
          <cell r="DD162">
            <v>0</v>
          </cell>
          <cell r="DE162">
            <v>0</v>
          </cell>
          <cell r="DF162">
            <v>0</v>
          </cell>
          <cell r="DG162">
            <v>5.8737596499999993</v>
          </cell>
          <cell r="DH162">
            <v>5.8737596499999993</v>
          </cell>
          <cell r="DI162">
            <v>5.8737596499999993</v>
          </cell>
          <cell r="DJ162">
            <v>0</v>
          </cell>
          <cell r="DK162">
            <v>0</v>
          </cell>
          <cell r="DL162">
            <v>0</v>
          </cell>
          <cell r="DM162">
            <v>5.8737596499999993</v>
          </cell>
          <cell r="DN162">
            <v>5.8737596499999993</v>
          </cell>
          <cell r="DO162">
            <v>5.8737596499999993</v>
          </cell>
          <cell r="DP162">
            <v>0</v>
          </cell>
          <cell r="DQ162">
            <v>0</v>
          </cell>
          <cell r="DR162">
            <v>0</v>
          </cell>
          <cell r="DS162">
            <v>0</v>
          </cell>
          <cell r="DT162">
            <v>0</v>
          </cell>
          <cell r="DU162">
            <v>0</v>
          </cell>
          <cell r="DV162">
            <v>0</v>
          </cell>
          <cell r="DW162">
            <v>0</v>
          </cell>
          <cell r="DX162">
            <v>0</v>
          </cell>
          <cell r="DY162">
            <v>0</v>
          </cell>
          <cell r="DZ162">
            <v>0</v>
          </cell>
          <cell r="EA162">
            <v>0</v>
          </cell>
          <cell r="EB162">
            <v>0</v>
          </cell>
          <cell r="EC162">
            <v>0</v>
          </cell>
          <cell r="ED162">
            <v>0</v>
          </cell>
        </row>
        <row r="163">
          <cell r="B163">
            <v>2004</v>
          </cell>
          <cell r="C163">
            <v>2.24796</v>
          </cell>
          <cell r="D163">
            <v>2.24796</v>
          </cell>
          <cell r="E163">
            <v>2.24796</v>
          </cell>
          <cell r="F163">
            <v>0</v>
          </cell>
          <cell r="G163">
            <v>0</v>
          </cell>
          <cell r="H163">
            <v>0</v>
          </cell>
          <cell r="I163">
            <v>2.24796</v>
          </cell>
          <cell r="J163">
            <v>2.24796</v>
          </cell>
          <cell r="K163">
            <v>2.24796</v>
          </cell>
          <cell r="L163">
            <v>0</v>
          </cell>
          <cell r="M163">
            <v>0</v>
          </cell>
          <cell r="N163">
            <v>0</v>
          </cell>
          <cell r="O163">
            <v>0.47826350000000006</v>
          </cell>
          <cell r="P163">
            <v>0.47826350000000006</v>
          </cell>
          <cell r="Q163">
            <v>0.47826350000000006</v>
          </cell>
          <cell r="R163">
            <v>0</v>
          </cell>
          <cell r="S163">
            <v>0</v>
          </cell>
          <cell r="T163">
            <v>0</v>
          </cell>
          <cell r="U163">
            <v>0.47826350000000006</v>
          </cell>
          <cell r="V163">
            <v>0.47826350000000006</v>
          </cell>
          <cell r="W163">
            <v>0.47826350000000006</v>
          </cell>
          <cell r="X163">
            <v>0</v>
          </cell>
          <cell r="Y163">
            <v>0</v>
          </cell>
          <cell r="Z163">
            <v>0</v>
          </cell>
          <cell r="AA163">
            <v>0.34035512159999998</v>
          </cell>
          <cell r="AB163">
            <v>0.34035512159999998</v>
          </cell>
          <cell r="AC163">
            <v>0.34035512159999998</v>
          </cell>
          <cell r="AD163">
            <v>0</v>
          </cell>
          <cell r="AE163">
            <v>0</v>
          </cell>
          <cell r="AF163">
            <v>0</v>
          </cell>
          <cell r="AG163">
            <v>0.34035512159999998</v>
          </cell>
          <cell r="AH163">
            <v>0.34035512159999998</v>
          </cell>
          <cell r="AI163">
            <v>0.34035512159999998</v>
          </cell>
          <cell r="AJ163">
            <v>0</v>
          </cell>
          <cell r="AK163">
            <v>0</v>
          </cell>
          <cell r="AL163">
            <v>0</v>
          </cell>
          <cell r="AM163">
            <v>1.8376304999999997</v>
          </cell>
          <cell r="AN163">
            <v>1.8376304999999997</v>
          </cell>
          <cell r="AO163">
            <v>1.8376304999999997</v>
          </cell>
          <cell r="AP163">
            <v>0</v>
          </cell>
          <cell r="AQ163">
            <v>0</v>
          </cell>
          <cell r="AR163">
            <v>0</v>
          </cell>
          <cell r="AS163">
            <v>0.34311970549999998</v>
          </cell>
          <cell r="AT163">
            <v>0.34311970549999998</v>
          </cell>
          <cell r="AU163">
            <v>0.34311970549999998</v>
          </cell>
          <cell r="AV163">
            <v>0</v>
          </cell>
          <cell r="AW163">
            <v>0</v>
          </cell>
          <cell r="AX163">
            <v>0</v>
          </cell>
          <cell r="AY163">
            <v>0.13264468099999999</v>
          </cell>
          <cell r="AZ163">
            <v>0.13264468099999999</v>
          </cell>
          <cell r="BA163">
            <v>0.13264468099999999</v>
          </cell>
          <cell r="BB163">
            <v>0</v>
          </cell>
          <cell r="BC163">
            <v>0</v>
          </cell>
          <cell r="BD163">
            <v>0</v>
          </cell>
          <cell r="BE163">
            <v>3.1941331500000003E-2</v>
          </cell>
          <cell r="BF163">
            <v>3.1941331500000003E-2</v>
          </cell>
          <cell r="BG163">
            <v>3.1941331500000003E-2</v>
          </cell>
          <cell r="BH163">
            <v>0</v>
          </cell>
          <cell r="BI163">
            <v>0</v>
          </cell>
          <cell r="BJ163">
            <v>0</v>
          </cell>
          <cell r="BK163">
            <v>2.9642326999999997</v>
          </cell>
          <cell r="BL163">
            <v>2.9642326999999997</v>
          </cell>
          <cell r="BM163">
            <v>2.9642326999999997</v>
          </cell>
          <cell r="BN163">
            <v>0</v>
          </cell>
          <cell r="BO163">
            <v>0</v>
          </cell>
          <cell r="BP163">
            <v>0</v>
          </cell>
          <cell r="BQ163">
            <v>2.9642326999999997</v>
          </cell>
          <cell r="BR163">
            <v>2.9642326999999997</v>
          </cell>
          <cell r="BS163">
            <v>2.9642326999999997</v>
          </cell>
          <cell r="BT163">
            <v>0</v>
          </cell>
          <cell r="BU163">
            <v>0</v>
          </cell>
          <cell r="BV163">
            <v>0</v>
          </cell>
          <cell r="BW163">
            <v>0.61680201800000001</v>
          </cell>
          <cell r="BX163">
            <v>0.61680201800000001</v>
          </cell>
          <cell r="BY163">
            <v>0.61680201800000001</v>
          </cell>
          <cell r="BZ163">
            <v>0</v>
          </cell>
          <cell r="CA163">
            <v>0</v>
          </cell>
          <cell r="CB163">
            <v>0</v>
          </cell>
          <cell r="CC163">
            <v>0.61680201800000001</v>
          </cell>
          <cell r="CD163">
            <v>0.61680201800000001</v>
          </cell>
          <cell r="CE163">
            <v>0.61680201800000001</v>
          </cell>
          <cell r="CF163">
            <v>0</v>
          </cell>
          <cell r="CG163">
            <v>0</v>
          </cell>
          <cell r="CH163">
            <v>0</v>
          </cell>
          <cell r="CI163">
            <v>6.8393347999999993E-2</v>
          </cell>
          <cell r="CJ163">
            <v>6.8393347999999993E-2</v>
          </cell>
          <cell r="CK163">
            <v>6.8393347999999993E-2</v>
          </cell>
          <cell r="CL163">
            <v>0</v>
          </cell>
          <cell r="CM163">
            <v>0</v>
          </cell>
          <cell r="CN163">
            <v>0</v>
          </cell>
          <cell r="CO163">
            <v>6.8393347999999993E-2</v>
          </cell>
          <cell r="CP163">
            <v>6.8393347999999993E-2</v>
          </cell>
          <cell r="CQ163">
            <v>6.8393347999999993E-2</v>
          </cell>
          <cell r="CR163">
            <v>0</v>
          </cell>
          <cell r="CS163">
            <v>0</v>
          </cell>
          <cell r="CT163">
            <v>0</v>
          </cell>
          <cell r="CU163">
            <v>0.63501789599999992</v>
          </cell>
          <cell r="CV163">
            <v>0.63501789599999992</v>
          </cell>
          <cell r="CW163">
            <v>0.63501789599999992</v>
          </cell>
          <cell r="CX163">
            <v>0</v>
          </cell>
          <cell r="CY163">
            <v>0</v>
          </cell>
          <cell r="CZ163">
            <v>0</v>
          </cell>
          <cell r="DA163">
            <v>0.63501789599999992</v>
          </cell>
          <cell r="DB163">
            <v>0.63501789599999992</v>
          </cell>
          <cell r="DC163">
            <v>0.63501789599999992</v>
          </cell>
          <cell r="DD163">
            <v>0</v>
          </cell>
          <cell r="DE163">
            <v>0</v>
          </cell>
          <cell r="DF163">
            <v>0</v>
          </cell>
          <cell r="DG163">
            <v>6.2261846099999998</v>
          </cell>
          <cell r="DH163">
            <v>6.2261846099999998</v>
          </cell>
          <cell r="DI163">
            <v>6.2261846099999998</v>
          </cell>
          <cell r="DJ163">
            <v>0</v>
          </cell>
          <cell r="DK163">
            <v>0</v>
          </cell>
          <cell r="DL163">
            <v>0</v>
          </cell>
          <cell r="DM163">
            <v>6.2261846099999998</v>
          </cell>
          <cell r="DN163">
            <v>6.2261846099999998</v>
          </cell>
          <cell r="DO163">
            <v>6.2261846099999998</v>
          </cell>
          <cell r="DP163">
            <v>0</v>
          </cell>
          <cell r="DQ163">
            <v>0</v>
          </cell>
          <cell r="DR163">
            <v>0</v>
          </cell>
          <cell r="DS163">
            <v>0</v>
          </cell>
          <cell r="DT163">
            <v>0</v>
          </cell>
          <cell r="DU163">
            <v>0</v>
          </cell>
          <cell r="DV163">
            <v>0</v>
          </cell>
          <cell r="DW163">
            <v>0</v>
          </cell>
          <cell r="DX163">
            <v>0</v>
          </cell>
          <cell r="DY163">
            <v>0</v>
          </cell>
          <cell r="DZ163">
            <v>0</v>
          </cell>
          <cell r="EA163">
            <v>0</v>
          </cell>
          <cell r="EB163">
            <v>0</v>
          </cell>
          <cell r="EC163">
            <v>0</v>
          </cell>
          <cell r="ED163">
            <v>0</v>
          </cell>
        </row>
        <row r="164">
          <cell r="B164">
            <v>2005</v>
          </cell>
          <cell r="C164">
            <v>2.3538085999999998</v>
          </cell>
          <cell r="D164">
            <v>2.3538085999999998</v>
          </cell>
          <cell r="E164">
            <v>2.3538085999999998</v>
          </cell>
          <cell r="F164">
            <v>0</v>
          </cell>
          <cell r="G164">
            <v>0</v>
          </cell>
          <cell r="H164">
            <v>0</v>
          </cell>
          <cell r="I164">
            <v>2.3538085999999998</v>
          </cell>
          <cell r="J164">
            <v>2.3538085999999998</v>
          </cell>
          <cell r="K164">
            <v>2.3538085999999998</v>
          </cell>
          <cell r="L164">
            <v>0</v>
          </cell>
          <cell r="M164">
            <v>0</v>
          </cell>
          <cell r="N164">
            <v>0</v>
          </cell>
          <cell r="O164">
            <v>0.38642889999999996</v>
          </cell>
          <cell r="P164">
            <v>0.38642889999999996</v>
          </cell>
          <cell r="Q164">
            <v>0.38642889999999996</v>
          </cell>
          <cell r="R164">
            <v>0</v>
          </cell>
          <cell r="S164">
            <v>0</v>
          </cell>
          <cell r="T164">
            <v>0</v>
          </cell>
          <cell r="U164">
            <v>0.38642889999999996</v>
          </cell>
          <cell r="V164">
            <v>0.38642889999999996</v>
          </cell>
          <cell r="W164">
            <v>0.38642889999999996</v>
          </cell>
          <cell r="X164">
            <v>0</v>
          </cell>
          <cell r="Y164">
            <v>0</v>
          </cell>
          <cell r="Z164">
            <v>0</v>
          </cell>
          <cell r="AA164">
            <v>0.27083617600000004</v>
          </cell>
          <cell r="AB164">
            <v>0.27083617600000004</v>
          </cell>
          <cell r="AC164">
            <v>0.27083617600000004</v>
          </cell>
          <cell r="AD164">
            <v>0</v>
          </cell>
          <cell r="AE164">
            <v>0</v>
          </cell>
          <cell r="AF164">
            <v>0</v>
          </cell>
          <cell r="AG164">
            <v>0.27083617600000004</v>
          </cell>
          <cell r="AH164">
            <v>0.27083617600000004</v>
          </cell>
          <cell r="AI164">
            <v>0.27083617600000004</v>
          </cell>
          <cell r="AJ164">
            <v>0</v>
          </cell>
          <cell r="AK164">
            <v>0</v>
          </cell>
          <cell r="AL164">
            <v>0</v>
          </cell>
          <cell r="AM164">
            <v>1.7424001</v>
          </cell>
          <cell r="AN164">
            <v>1.7424001</v>
          </cell>
          <cell r="AO164">
            <v>1.7424001</v>
          </cell>
          <cell r="AP164">
            <v>0</v>
          </cell>
          <cell r="AQ164">
            <v>0</v>
          </cell>
          <cell r="AR164">
            <v>0</v>
          </cell>
          <cell r="AS164">
            <v>0.41581383999999993</v>
          </cell>
          <cell r="AT164">
            <v>0.41581383999999993</v>
          </cell>
          <cell r="AU164">
            <v>0.41581383999999993</v>
          </cell>
          <cell r="AV164">
            <v>0</v>
          </cell>
          <cell r="AW164">
            <v>0</v>
          </cell>
          <cell r="AX164">
            <v>0</v>
          </cell>
          <cell r="AY164">
            <v>0.16033241899999998</v>
          </cell>
          <cell r="AZ164">
            <v>0.16033241899999998</v>
          </cell>
          <cell r="BA164">
            <v>0.16033241899999998</v>
          </cell>
          <cell r="BB164">
            <v>0</v>
          </cell>
          <cell r="BC164">
            <v>0</v>
          </cell>
          <cell r="BD164">
            <v>0</v>
          </cell>
          <cell r="BE164">
            <v>3.8691802499999997E-2</v>
          </cell>
          <cell r="BF164">
            <v>3.8691802499999997E-2</v>
          </cell>
          <cell r="BG164">
            <v>3.8691802499999997E-2</v>
          </cell>
          <cell r="BH164">
            <v>0</v>
          </cell>
          <cell r="BI164">
            <v>0</v>
          </cell>
          <cell r="BJ164">
            <v>0</v>
          </cell>
          <cell r="BK164">
            <v>2.9650478000000002</v>
          </cell>
          <cell r="BL164">
            <v>2.9650478000000002</v>
          </cell>
          <cell r="BM164">
            <v>2.9650478000000002</v>
          </cell>
          <cell r="BN164">
            <v>0</v>
          </cell>
          <cell r="BO164">
            <v>0</v>
          </cell>
          <cell r="BP164">
            <v>0</v>
          </cell>
          <cell r="BQ164">
            <v>2.9650478000000002</v>
          </cell>
          <cell r="BR164">
            <v>2.9650478000000002</v>
          </cell>
          <cell r="BS164">
            <v>2.9650478000000002</v>
          </cell>
          <cell r="BT164">
            <v>0</v>
          </cell>
          <cell r="BU164">
            <v>0</v>
          </cell>
          <cell r="BV164">
            <v>0</v>
          </cell>
          <cell r="BW164">
            <v>0.69299119999999992</v>
          </cell>
          <cell r="BX164">
            <v>0.69299119999999992</v>
          </cell>
          <cell r="BY164">
            <v>0.69299119999999992</v>
          </cell>
          <cell r="BZ164">
            <v>0</v>
          </cell>
          <cell r="CA164">
            <v>0</v>
          </cell>
          <cell r="CB164">
            <v>0</v>
          </cell>
          <cell r="CC164">
            <v>0.69299119999999992</v>
          </cell>
          <cell r="CD164">
            <v>0.69299119999999992</v>
          </cell>
          <cell r="CE164">
            <v>0.69299119999999992</v>
          </cell>
          <cell r="CF164">
            <v>0</v>
          </cell>
          <cell r="CG164">
            <v>0</v>
          </cell>
          <cell r="CH164">
            <v>0</v>
          </cell>
          <cell r="CI164">
            <v>8.0914756000000004E-2</v>
          </cell>
          <cell r="CJ164">
            <v>8.0914756000000004E-2</v>
          </cell>
          <cell r="CK164">
            <v>8.0914756000000004E-2</v>
          </cell>
          <cell r="CL164">
            <v>0</v>
          </cell>
          <cell r="CM164">
            <v>0</v>
          </cell>
          <cell r="CN164">
            <v>0</v>
          </cell>
          <cell r="CO164">
            <v>8.0914756000000004E-2</v>
          </cell>
          <cell r="CP164">
            <v>8.0914756000000004E-2</v>
          </cell>
          <cell r="CQ164">
            <v>8.0914756000000004E-2</v>
          </cell>
          <cell r="CR164">
            <v>0</v>
          </cell>
          <cell r="CS164">
            <v>0</v>
          </cell>
          <cell r="CT164">
            <v>0</v>
          </cell>
          <cell r="CU164">
            <v>0.69104543200000013</v>
          </cell>
          <cell r="CV164">
            <v>0.69104543200000013</v>
          </cell>
          <cell r="CW164">
            <v>0.69104543200000013</v>
          </cell>
          <cell r="CX164">
            <v>0</v>
          </cell>
          <cell r="CY164">
            <v>0</v>
          </cell>
          <cell r="CZ164">
            <v>0</v>
          </cell>
          <cell r="DA164">
            <v>0.69104543200000013</v>
          </cell>
          <cell r="DB164">
            <v>0.69104543200000013</v>
          </cell>
          <cell r="DC164">
            <v>0.69104543200000013</v>
          </cell>
          <cell r="DD164">
            <v>0</v>
          </cell>
          <cell r="DE164">
            <v>0</v>
          </cell>
          <cell r="DF164">
            <v>0</v>
          </cell>
          <cell r="DG164">
            <v>6.5997583649999987</v>
          </cell>
          <cell r="DH164">
            <v>6.5997583649999987</v>
          </cell>
          <cell r="DI164">
            <v>6.5997583649999987</v>
          </cell>
          <cell r="DJ164">
            <v>0</v>
          </cell>
          <cell r="DK164">
            <v>0</v>
          </cell>
          <cell r="DL164">
            <v>0</v>
          </cell>
          <cell r="DM164">
            <v>6.5997583649999987</v>
          </cell>
          <cell r="DN164">
            <v>6.5997583649999987</v>
          </cell>
          <cell r="DO164">
            <v>6.5997583649999987</v>
          </cell>
          <cell r="DP164">
            <v>0</v>
          </cell>
          <cell r="DQ164">
            <v>0</v>
          </cell>
          <cell r="DR164">
            <v>0</v>
          </cell>
          <cell r="DS164">
            <v>0</v>
          </cell>
          <cell r="DT164">
            <v>0</v>
          </cell>
          <cell r="DU164">
            <v>0</v>
          </cell>
          <cell r="DV164">
            <v>0</v>
          </cell>
          <cell r="DW164">
            <v>0</v>
          </cell>
          <cell r="DX164">
            <v>0</v>
          </cell>
          <cell r="DY164">
            <v>0</v>
          </cell>
          <cell r="DZ164">
            <v>0</v>
          </cell>
          <cell r="EA164">
            <v>0</v>
          </cell>
          <cell r="EB164">
            <v>0</v>
          </cell>
          <cell r="EC164">
            <v>0</v>
          </cell>
          <cell r="ED164">
            <v>0</v>
          </cell>
        </row>
        <row r="165">
          <cell r="B165">
            <v>2006</v>
          </cell>
          <cell r="C165">
            <v>2.4616591999999997</v>
          </cell>
          <cell r="D165">
            <v>2.4616591999999997</v>
          </cell>
          <cell r="E165">
            <v>2.4616591999999997</v>
          </cell>
          <cell r="F165">
            <v>0</v>
          </cell>
          <cell r="G165">
            <v>0</v>
          </cell>
          <cell r="H165">
            <v>0</v>
          </cell>
          <cell r="I165">
            <v>2.4616591999999997</v>
          </cell>
          <cell r="J165">
            <v>2.4616591999999997</v>
          </cell>
          <cell r="K165">
            <v>2.4616591999999997</v>
          </cell>
          <cell r="L165">
            <v>0</v>
          </cell>
          <cell r="M165">
            <v>0</v>
          </cell>
          <cell r="N165">
            <v>0</v>
          </cell>
          <cell r="O165">
            <v>0.39545219999999998</v>
          </cell>
          <cell r="P165">
            <v>0.39545219999999998</v>
          </cell>
          <cell r="Q165">
            <v>0.39545219999999998</v>
          </cell>
          <cell r="R165">
            <v>0</v>
          </cell>
          <cell r="S165">
            <v>0</v>
          </cell>
          <cell r="T165">
            <v>0</v>
          </cell>
          <cell r="U165">
            <v>0.39545219999999998</v>
          </cell>
          <cell r="V165">
            <v>0.39545219999999998</v>
          </cell>
          <cell r="W165">
            <v>0.39545219999999998</v>
          </cell>
          <cell r="X165">
            <v>0</v>
          </cell>
          <cell r="Y165">
            <v>0</v>
          </cell>
          <cell r="Z165">
            <v>0</v>
          </cell>
          <cell r="AA165">
            <v>0.27608400559999996</v>
          </cell>
          <cell r="AB165">
            <v>0.27608400559999996</v>
          </cell>
          <cell r="AC165">
            <v>0.27608400559999996</v>
          </cell>
          <cell r="AD165">
            <v>0</v>
          </cell>
          <cell r="AE165">
            <v>0</v>
          </cell>
          <cell r="AF165">
            <v>0</v>
          </cell>
          <cell r="AG165">
            <v>0.27608400559999996</v>
          </cell>
          <cell r="AH165">
            <v>0.27608400559999996</v>
          </cell>
          <cell r="AI165">
            <v>0.27608400559999996</v>
          </cell>
          <cell r="AJ165">
            <v>0</v>
          </cell>
          <cell r="AK165">
            <v>0</v>
          </cell>
          <cell r="AL165">
            <v>0</v>
          </cell>
          <cell r="AM165">
            <v>1.6395974</v>
          </cell>
          <cell r="AN165">
            <v>1.6395974</v>
          </cell>
          <cell r="AO165">
            <v>1.6395974</v>
          </cell>
          <cell r="AP165">
            <v>0</v>
          </cell>
          <cell r="AQ165">
            <v>0</v>
          </cell>
          <cell r="AR165">
            <v>0</v>
          </cell>
          <cell r="AS165">
            <v>0.48979388249999994</v>
          </cell>
          <cell r="AT165">
            <v>0.48979388249999994</v>
          </cell>
          <cell r="AU165">
            <v>0.48979388249999994</v>
          </cell>
          <cell r="AV165">
            <v>0</v>
          </cell>
          <cell r="AW165">
            <v>0</v>
          </cell>
          <cell r="AX165">
            <v>0</v>
          </cell>
          <cell r="AY165">
            <v>0.18848408799999994</v>
          </cell>
          <cell r="AZ165">
            <v>0.18848408799999994</v>
          </cell>
          <cell r="BA165">
            <v>0.18848408799999994</v>
          </cell>
          <cell r="BB165">
            <v>0</v>
          </cell>
          <cell r="BC165">
            <v>0</v>
          </cell>
          <cell r="BD165">
            <v>0</v>
          </cell>
          <cell r="BE165">
            <v>4.5574412000000002E-2</v>
          </cell>
          <cell r="BF165">
            <v>4.5574412000000002E-2</v>
          </cell>
          <cell r="BG165">
            <v>4.5574412000000002E-2</v>
          </cell>
          <cell r="BH165">
            <v>0</v>
          </cell>
          <cell r="BI165">
            <v>0</v>
          </cell>
          <cell r="BJ165">
            <v>0</v>
          </cell>
          <cell r="BK165">
            <v>2.9565821999999997</v>
          </cell>
          <cell r="BL165">
            <v>2.9565821999999997</v>
          </cell>
          <cell r="BM165">
            <v>2.9565821999999997</v>
          </cell>
          <cell r="BN165">
            <v>0</v>
          </cell>
          <cell r="BO165">
            <v>0</v>
          </cell>
          <cell r="BP165">
            <v>0</v>
          </cell>
          <cell r="BQ165">
            <v>2.9565821999999997</v>
          </cell>
          <cell r="BR165">
            <v>2.9565821999999997</v>
          </cell>
          <cell r="BS165">
            <v>2.9565821999999997</v>
          </cell>
          <cell r="BT165">
            <v>0</v>
          </cell>
          <cell r="BU165">
            <v>0</v>
          </cell>
          <cell r="BV165">
            <v>0</v>
          </cell>
          <cell r="BW165">
            <v>0.77429938399999998</v>
          </cell>
          <cell r="BX165">
            <v>0.77429938399999998</v>
          </cell>
          <cell r="BY165">
            <v>0.77429938399999998</v>
          </cell>
          <cell r="BZ165">
            <v>0</v>
          </cell>
          <cell r="CA165">
            <v>0</v>
          </cell>
          <cell r="CB165">
            <v>0</v>
          </cell>
          <cell r="CC165">
            <v>0.77429938399999998</v>
          </cell>
          <cell r="CD165">
            <v>0.77429938399999998</v>
          </cell>
          <cell r="CE165">
            <v>0.77429938399999998</v>
          </cell>
          <cell r="CF165">
            <v>0</v>
          </cell>
          <cell r="CG165">
            <v>0</v>
          </cell>
          <cell r="CH165">
            <v>0</v>
          </cell>
          <cell r="CI165">
            <v>9.4538649999999988E-2</v>
          </cell>
          <cell r="CJ165">
            <v>9.4538649999999988E-2</v>
          </cell>
          <cell r="CK165">
            <v>9.4538649999999988E-2</v>
          </cell>
          <cell r="CL165">
            <v>0</v>
          </cell>
          <cell r="CM165">
            <v>0</v>
          </cell>
          <cell r="CN165">
            <v>0</v>
          </cell>
          <cell r="CO165">
            <v>9.4538649999999988E-2</v>
          </cell>
          <cell r="CP165">
            <v>9.4538649999999988E-2</v>
          </cell>
          <cell r="CQ165">
            <v>9.4538649999999988E-2</v>
          </cell>
          <cell r="CR165">
            <v>0</v>
          </cell>
          <cell r="CS165">
            <v>0</v>
          </cell>
          <cell r="CT165">
            <v>0</v>
          </cell>
          <cell r="CU165">
            <v>0.74939622199999989</v>
          </cell>
          <cell r="CV165">
            <v>0.74939622199999989</v>
          </cell>
          <cell r="CW165">
            <v>0.74939622199999989</v>
          </cell>
          <cell r="CX165">
            <v>0</v>
          </cell>
          <cell r="CY165">
            <v>0</v>
          </cell>
          <cell r="CZ165">
            <v>0</v>
          </cell>
          <cell r="DA165">
            <v>0.74939622199999989</v>
          </cell>
          <cell r="DB165">
            <v>0.74939622199999989</v>
          </cell>
          <cell r="DC165">
            <v>0.74939622199999989</v>
          </cell>
          <cell r="DD165">
            <v>0</v>
          </cell>
          <cell r="DE165">
            <v>0</v>
          </cell>
          <cell r="DF165">
            <v>0</v>
          </cell>
          <cell r="DG165">
            <v>6.9957379949999998</v>
          </cell>
          <cell r="DH165">
            <v>6.9957379949999998</v>
          </cell>
          <cell r="DI165">
            <v>6.9957379949999998</v>
          </cell>
          <cell r="DJ165">
            <v>0</v>
          </cell>
          <cell r="DK165">
            <v>0</v>
          </cell>
          <cell r="DL165">
            <v>0</v>
          </cell>
          <cell r="DM165">
            <v>6.9957379949999998</v>
          </cell>
          <cell r="DN165">
            <v>6.9957379949999998</v>
          </cell>
          <cell r="DO165">
            <v>6.9957379949999998</v>
          </cell>
          <cell r="DP165">
            <v>0</v>
          </cell>
          <cell r="DQ165">
            <v>0</v>
          </cell>
          <cell r="DR165">
            <v>0</v>
          </cell>
          <cell r="DS165">
            <v>0</v>
          </cell>
          <cell r="DT165">
            <v>0</v>
          </cell>
          <cell r="DU165">
            <v>0</v>
          </cell>
          <cell r="DV165">
            <v>0</v>
          </cell>
          <cell r="DW165">
            <v>0</v>
          </cell>
          <cell r="DX165">
            <v>0</v>
          </cell>
          <cell r="DY165">
            <v>0</v>
          </cell>
          <cell r="DZ165">
            <v>0</v>
          </cell>
          <cell r="EA165">
            <v>0</v>
          </cell>
          <cell r="EB165">
            <v>0</v>
          </cell>
          <cell r="EC165">
            <v>0</v>
          </cell>
          <cell r="ED165">
            <v>0</v>
          </cell>
        </row>
        <row r="166">
          <cell r="B166">
            <v>2007</v>
          </cell>
          <cell r="C166">
            <v>2.5715260999999998</v>
          </cell>
          <cell r="D166">
            <v>2.5715260999999998</v>
          </cell>
          <cell r="E166">
            <v>2.5715260999999998</v>
          </cell>
          <cell r="F166">
            <v>0</v>
          </cell>
          <cell r="G166">
            <v>0</v>
          </cell>
          <cell r="H166">
            <v>0</v>
          </cell>
          <cell r="I166">
            <v>2.5715260999999998</v>
          </cell>
          <cell r="J166">
            <v>2.5715260999999998</v>
          </cell>
          <cell r="K166">
            <v>2.5715260999999998</v>
          </cell>
          <cell r="L166">
            <v>0</v>
          </cell>
          <cell r="M166">
            <v>0</v>
          </cell>
          <cell r="N166">
            <v>0</v>
          </cell>
          <cell r="O166">
            <v>0.40470429999999996</v>
          </cell>
          <cell r="P166">
            <v>0.40470429999999996</v>
          </cell>
          <cell r="Q166">
            <v>0.40470429999999996</v>
          </cell>
          <cell r="R166">
            <v>0</v>
          </cell>
          <cell r="S166">
            <v>0</v>
          </cell>
          <cell r="T166">
            <v>0</v>
          </cell>
          <cell r="U166">
            <v>0.40470429999999996</v>
          </cell>
          <cell r="V166">
            <v>0.40470429999999996</v>
          </cell>
          <cell r="W166">
            <v>0.40470429999999996</v>
          </cell>
          <cell r="X166">
            <v>0</v>
          </cell>
          <cell r="Y166">
            <v>0</v>
          </cell>
          <cell r="Z166">
            <v>0</v>
          </cell>
          <cell r="AA166">
            <v>0.28148913519999996</v>
          </cell>
          <cell r="AB166">
            <v>0.28148913519999996</v>
          </cell>
          <cell r="AC166">
            <v>0.28148913519999996</v>
          </cell>
          <cell r="AD166">
            <v>0</v>
          </cell>
          <cell r="AE166">
            <v>0</v>
          </cell>
          <cell r="AF166">
            <v>0</v>
          </cell>
          <cell r="AG166">
            <v>0.28148913519999996</v>
          </cell>
          <cell r="AH166">
            <v>0.28148913519999996</v>
          </cell>
          <cell r="AI166">
            <v>0.28148913519999996</v>
          </cell>
          <cell r="AJ166">
            <v>0</v>
          </cell>
          <cell r="AK166">
            <v>0</v>
          </cell>
          <cell r="AL166">
            <v>0</v>
          </cell>
          <cell r="AM166">
            <v>1.5291386</v>
          </cell>
          <cell r="AN166">
            <v>1.5291386</v>
          </cell>
          <cell r="AO166">
            <v>1.5291386</v>
          </cell>
          <cell r="AP166">
            <v>0</v>
          </cell>
          <cell r="AQ166">
            <v>0</v>
          </cell>
          <cell r="AR166">
            <v>0</v>
          </cell>
          <cell r="AS166">
            <v>0.56520627150000013</v>
          </cell>
          <cell r="AT166">
            <v>0.56520627150000013</v>
          </cell>
          <cell r="AU166">
            <v>0.56520627150000013</v>
          </cell>
          <cell r="AV166">
            <v>0</v>
          </cell>
          <cell r="AW166">
            <v>0</v>
          </cell>
          <cell r="AX166">
            <v>0</v>
          </cell>
          <cell r="AY166">
            <v>0.21696121849999994</v>
          </cell>
          <cell r="AZ166">
            <v>0.21696121849999994</v>
          </cell>
          <cell r="BA166">
            <v>0.21696121849999994</v>
          </cell>
          <cell r="BB166">
            <v>0</v>
          </cell>
          <cell r="BC166">
            <v>0</v>
          </cell>
          <cell r="BD166">
            <v>0</v>
          </cell>
          <cell r="BE166">
            <v>5.2567982999999992E-2</v>
          </cell>
          <cell r="BF166">
            <v>5.2567982999999992E-2</v>
          </cell>
          <cell r="BG166">
            <v>5.2567982999999992E-2</v>
          </cell>
          <cell r="BH166">
            <v>0</v>
          </cell>
          <cell r="BI166">
            <v>0</v>
          </cell>
          <cell r="BJ166">
            <v>0</v>
          </cell>
          <cell r="BK166">
            <v>2.8003403999999996</v>
          </cell>
          <cell r="BL166">
            <v>2.8003403999999996</v>
          </cell>
          <cell r="BM166">
            <v>2.8003403999999996</v>
          </cell>
          <cell r="BN166">
            <v>0</v>
          </cell>
          <cell r="BO166">
            <v>0</v>
          </cell>
          <cell r="BP166">
            <v>0</v>
          </cell>
          <cell r="BQ166">
            <v>2.8003403999999996</v>
          </cell>
          <cell r="BR166">
            <v>2.8003403999999996</v>
          </cell>
          <cell r="BS166">
            <v>2.8003403999999996</v>
          </cell>
          <cell r="BT166">
            <v>0</v>
          </cell>
          <cell r="BU166">
            <v>0</v>
          </cell>
          <cell r="BV166">
            <v>0</v>
          </cell>
          <cell r="BW166">
            <v>0.86115984800000012</v>
          </cell>
          <cell r="BX166">
            <v>0.86115984800000012</v>
          </cell>
          <cell r="BY166">
            <v>0.86115984800000012</v>
          </cell>
          <cell r="BZ166">
            <v>0</v>
          </cell>
          <cell r="CA166">
            <v>0</v>
          </cell>
          <cell r="CB166">
            <v>0</v>
          </cell>
          <cell r="CC166">
            <v>0.86115984800000012</v>
          </cell>
          <cell r="CD166">
            <v>0.86115984800000012</v>
          </cell>
          <cell r="CE166">
            <v>0.86115984800000012</v>
          </cell>
          <cell r="CF166">
            <v>0</v>
          </cell>
          <cell r="CG166">
            <v>0</v>
          </cell>
          <cell r="CH166">
            <v>0</v>
          </cell>
          <cell r="CI166">
            <v>0.10922454599999999</v>
          </cell>
          <cell r="CJ166">
            <v>0.10922454599999999</v>
          </cell>
          <cell r="CK166">
            <v>0.10922454599999999</v>
          </cell>
          <cell r="CL166">
            <v>0</v>
          </cell>
          <cell r="CM166">
            <v>0</v>
          </cell>
          <cell r="CN166">
            <v>0</v>
          </cell>
          <cell r="CO166">
            <v>0.10922454599999999</v>
          </cell>
          <cell r="CP166">
            <v>0.10922454599999999</v>
          </cell>
          <cell r="CQ166">
            <v>0.10922454599999999</v>
          </cell>
          <cell r="CR166">
            <v>0</v>
          </cell>
          <cell r="CS166">
            <v>0</v>
          </cell>
          <cell r="CT166">
            <v>0</v>
          </cell>
          <cell r="CU166">
            <v>0.81006899799999998</v>
          </cell>
          <cell r="CV166">
            <v>0.81006899799999998</v>
          </cell>
          <cell r="CW166">
            <v>0.81006899799999998</v>
          </cell>
          <cell r="CX166">
            <v>0</v>
          </cell>
          <cell r="CY166">
            <v>0</v>
          </cell>
          <cell r="CZ166">
            <v>0</v>
          </cell>
          <cell r="DA166">
            <v>0.81006899799999998</v>
          </cell>
          <cell r="DB166">
            <v>0.81006899799999998</v>
          </cell>
          <cell r="DC166">
            <v>0.81006899799999998</v>
          </cell>
          <cell r="DD166">
            <v>0</v>
          </cell>
          <cell r="DE166">
            <v>0</v>
          </cell>
          <cell r="DF166">
            <v>0</v>
          </cell>
          <cell r="DG166">
            <v>7.4154887649999992</v>
          </cell>
          <cell r="DH166">
            <v>7.4154887649999992</v>
          </cell>
          <cell r="DI166">
            <v>7.4154887649999992</v>
          </cell>
          <cell r="DJ166">
            <v>0</v>
          </cell>
          <cell r="DK166">
            <v>0</v>
          </cell>
          <cell r="DL166">
            <v>0</v>
          </cell>
          <cell r="DM166">
            <v>7.4154887649999992</v>
          </cell>
          <cell r="DN166">
            <v>7.4154887649999992</v>
          </cell>
          <cell r="DO166">
            <v>7.4154887649999992</v>
          </cell>
          <cell r="DP166">
            <v>0</v>
          </cell>
          <cell r="DQ166">
            <v>0</v>
          </cell>
          <cell r="DR166">
            <v>0</v>
          </cell>
          <cell r="DS166">
            <v>0</v>
          </cell>
          <cell r="DT166">
            <v>0</v>
          </cell>
          <cell r="DU166">
            <v>0</v>
          </cell>
          <cell r="DV166">
            <v>0</v>
          </cell>
          <cell r="DW166">
            <v>0</v>
          </cell>
          <cell r="DX166">
            <v>0</v>
          </cell>
          <cell r="DY166">
            <v>0</v>
          </cell>
          <cell r="DZ166">
            <v>0</v>
          </cell>
          <cell r="EA166">
            <v>0</v>
          </cell>
          <cell r="EB166">
            <v>0</v>
          </cell>
          <cell r="EC166">
            <v>0</v>
          </cell>
          <cell r="ED166">
            <v>0</v>
          </cell>
        </row>
        <row r="167">
          <cell r="B167">
            <v>2008</v>
          </cell>
          <cell r="C167">
            <v>2.6834378999999999</v>
          </cell>
          <cell r="D167">
            <v>2.6834378999999999</v>
          </cell>
          <cell r="E167">
            <v>2.6834378999999999</v>
          </cell>
          <cell r="F167">
            <v>0</v>
          </cell>
          <cell r="G167">
            <v>0</v>
          </cell>
          <cell r="H167">
            <v>0</v>
          </cell>
          <cell r="I167">
            <v>2.6834378999999999</v>
          </cell>
          <cell r="J167">
            <v>2.6834378999999999</v>
          </cell>
          <cell r="K167">
            <v>2.6834378999999999</v>
          </cell>
          <cell r="L167">
            <v>0</v>
          </cell>
          <cell r="M167">
            <v>0</v>
          </cell>
          <cell r="N167">
            <v>0</v>
          </cell>
          <cell r="O167">
            <v>0.41418519999999992</v>
          </cell>
          <cell r="P167">
            <v>0.41418519999999992</v>
          </cell>
          <cell r="Q167">
            <v>0.41418519999999992</v>
          </cell>
          <cell r="R167">
            <v>0</v>
          </cell>
          <cell r="S167">
            <v>0</v>
          </cell>
          <cell r="T167">
            <v>0</v>
          </cell>
          <cell r="U167">
            <v>0.41418519999999992</v>
          </cell>
          <cell r="V167">
            <v>0.41418519999999992</v>
          </cell>
          <cell r="W167">
            <v>0.41418519999999992</v>
          </cell>
          <cell r="X167">
            <v>0</v>
          </cell>
          <cell r="Y167">
            <v>0</v>
          </cell>
          <cell r="Z167">
            <v>0</v>
          </cell>
          <cell r="AA167">
            <v>0.28703726479999997</v>
          </cell>
          <cell r="AB167">
            <v>0.28703726479999997</v>
          </cell>
          <cell r="AC167">
            <v>0.28703726479999997</v>
          </cell>
          <cell r="AD167">
            <v>0</v>
          </cell>
          <cell r="AE167">
            <v>0</v>
          </cell>
          <cell r="AF167">
            <v>0</v>
          </cell>
          <cell r="AG167">
            <v>0.28703726479999997</v>
          </cell>
          <cell r="AH167">
            <v>0.28703726479999997</v>
          </cell>
          <cell r="AI167">
            <v>0.28703726479999997</v>
          </cell>
          <cell r="AJ167">
            <v>0</v>
          </cell>
          <cell r="AK167">
            <v>0</v>
          </cell>
          <cell r="AL167">
            <v>0</v>
          </cell>
          <cell r="AM167">
            <v>1.4112199000000001</v>
          </cell>
          <cell r="AN167">
            <v>1.4112199000000001</v>
          </cell>
          <cell r="AO167">
            <v>1.4112199000000001</v>
          </cell>
          <cell r="AP167">
            <v>0</v>
          </cell>
          <cell r="AQ167">
            <v>0</v>
          </cell>
          <cell r="AR167">
            <v>0</v>
          </cell>
          <cell r="AS167">
            <v>0.64201498400000001</v>
          </cell>
          <cell r="AT167">
            <v>0.64201498400000001</v>
          </cell>
          <cell r="AU167">
            <v>0.64201498400000001</v>
          </cell>
          <cell r="AV167">
            <v>0</v>
          </cell>
          <cell r="AW167">
            <v>0</v>
          </cell>
          <cell r="AX167">
            <v>0</v>
          </cell>
          <cell r="AY167">
            <v>0.24589884149999999</v>
          </cell>
          <cell r="AZ167">
            <v>0.24589884149999999</v>
          </cell>
          <cell r="BA167">
            <v>0.24589884149999999</v>
          </cell>
          <cell r="BB167">
            <v>0</v>
          </cell>
          <cell r="BC167">
            <v>0</v>
          </cell>
          <cell r="BD167">
            <v>0</v>
          </cell>
          <cell r="BE167">
            <v>5.9671969499999984E-2</v>
          </cell>
          <cell r="BF167">
            <v>5.9671969499999984E-2</v>
          </cell>
          <cell r="BG167">
            <v>5.9671969499999984E-2</v>
          </cell>
          <cell r="BH167">
            <v>0</v>
          </cell>
          <cell r="BI167">
            <v>0</v>
          </cell>
          <cell r="BJ167">
            <v>0</v>
          </cell>
          <cell r="BK167">
            <v>2.2772749999999999</v>
          </cell>
          <cell r="BL167">
            <v>2.2772749999999999</v>
          </cell>
          <cell r="BM167">
            <v>2.2772749999999999</v>
          </cell>
          <cell r="BN167">
            <v>0</v>
          </cell>
          <cell r="BO167">
            <v>0</v>
          </cell>
          <cell r="BP167">
            <v>0</v>
          </cell>
          <cell r="BQ167">
            <v>2.2772749999999999</v>
          </cell>
          <cell r="BR167">
            <v>2.2772749999999999</v>
          </cell>
          <cell r="BS167">
            <v>2.2772749999999999</v>
          </cell>
          <cell r="BT167">
            <v>0</v>
          </cell>
          <cell r="BU167">
            <v>0</v>
          </cell>
          <cell r="BV167">
            <v>0</v>
          </cell>
          <cell r="BW167">
            <v>0.95353210799999999</v>
          </cell>
          <cell r="BX167">
            <v>0.95353210799999999</v>
          </cell>
          <cell r="BY167">
            <v>0.95353210799999999</v>
          </cell>
          <cell r="BZ167">
            <v>0</v>
          </cell>
          <cell r="CA167">
            <v>0</v>
          </cell>
          <cell r="CB167">
            <v>0</v>
          </cell>
          <cell r="CC167">
            <v>0.95353210799999999</v>
          </cell>
          <cell r="CD167">
            <v>0.95353210799999999</v>
          </cell>
          <cell r="CE167">
            <v>0.95353210799999999</v>
          </cell>
          <cell r="CF167">
            <v>0</v>
          </cell>
          <cell r="CG167">
            <v>0</v>
          </cell>
          <cell r="CH167">
            <v>0</v>
          </cell>
          <cell r="CI167">
            <v>0.12521091000000001</v>
          </cell>
          <cell r="CJ167">
            <v>0.12521091000000001</v>
          </cell>
          <cell r="CK167">
            <v>0.12521091000000001</v>
          </cell>
          <cell r="CL167">
            <v>0</v>
          </cell>
          <cell r="CM167">
            <v>0</v>
          </cell>
          <cell r="CN167">
            <v>0</v>
          </cell>
          <cell r="CO167">
            <v>0.12521091000000001</v>
          </cell>
          <cell r="CP167">
            <v>0.12521091000000001</v>
          </cell>
          <cell r="CQ167">
            <v>0.12521091000000001</v>
          </cell>
          <cell r="CR167">
            <v>0</v>
          </cell>
          <cell r="CS167">
            <v>0</v>
          </cell>
          <cell r="CT167">
            <v>0</v>
          </cell>
          <cell r="CU167">
            <v>0.87345908999999999</v>
          </cell>
          <cell r="CV167">
            <v>0.87345908999999999</v>
          </cell>
          <cell r="CW167">
            <v>0.87345908999999999</v>
          </cell>
          <cell r="CX167">
            <v>0</v>
          </cell>
          <cell r="CY167">
            <v>0</v>
          </cell>
          <cell r="CZ167">
            <v>0</v>
          </cell>
          <cell r="DA167">
            <v>0.87345908999999999</v>
          </cell>
          <cell r="DB167">
            <v>0.87345908999999999</v>
          </cell>
          <cell r="DC167">
            <v>0.87345908999999999</v>
          </cell>
          <cell r="DD167">
            <v>0</v>
          </cell>
          <cell r="DE167">
            <v>0</v>
          </cell>
          <cell r="DF167">
            <v>0</v>
          </cell>
          <cell r="DG167">
            <v>7.860422315000001</v>
          </cell>
          <cell r="DH167">
            <v>7.860422315000001</v>
          </cell>
          <cell r="DI167">
            <v>7.860422315000001</v>
          </cell>
          <cell r="DJ167">
            <v>0</v>
          </cell>
          <cell r="DK167">
            <v>0</v>
          </cell>
          <cell r="DL167">
            <v>0</v>
          </cell>
          <cell r="DM167">
            <v>7.860422315000001</v>
          </cell>
          <cell r="DN167">
            <v>7.860422315000001</v>
          </cell>
          <cell r="DO167">
            <v>7.860422315000001</v>
          </cell>
          <cell r="DP167">
            <v>0</v>
          </cell>
          <cell r="DQ167">
            <v>0</v>
          </cell>
          <cell r="DR167">
            <v>0</v>
          </cell>
          <cell r="DS167">
            <v>0</v>
          </cell>
          <cell r="DT167">
            <v>0</v>
          </cell>
          <cell r="DU167">
            <v>0</v>
          </cell>
          <cell r="DV167">
            <v>0</v>
          </cell>
          <cell r="DW167">
            <v>0</v>
          </cell>
          <cell r="DX167">
            <v>0</v>
          </cell>
          <cell r="DY167">
            <v>0</v>
          </cell>
          <cell r="DZ167">
            <v>0</v>
          </cell>
          <cell r="EA167">
            <v>0</v>
          </cell>
          <cell r="EB167">
            <v>0</v>
          </cell>
          <cell r="EC167">
            <v>0</v>
          </cell>
          <cell r="ED167">
            <v>0</v>
          </cell>
        </row>
        <row r="168">
          <cell r="B168">
            <v>2009</v>
          </cell>
          <cell r="C168">
            <v>2.7974088999999998</v>
          </cell>
          <cell r="D168">
            <v>2.7974088999999998</v>
          </cell>
          <cell r="E168">
            <v>2.7974088999999998</v>
          </cell>
          <cell r="F168">
            <v>0</v>
          </cell>
          <cell r="G168">
            <v>0</v>
          </cell>
          <cell r="H168">
            <v>0</v>
          </cell>
          <cell r="I168">
            <v>2.7974088999999998</v>
          </cell>
          <cell r="J168">
            <v>2.7974088999999998</v>
          </cell>
          <cell r="K168">
            <v>2.7974088999999998</v>
          </cell>
          <cell r="L168">
            <v>0</v>
          </cell>
          <cell r="M168">
            <v>0</v>
          </cell>
          <cell r="N168">
            <v>0</v>
          </cell>
          <cell r="O168">
            <v>0.42392349999999995</v>
          </cell>
          <cell r="P168">
            <v>0.42392349999999995</v>
          </cell>
          <cell r="Q168">
            <v>0.42392349999999995</v>
          </cell>
          <cell r="R168">
            <v>0</v>
          </cell>
          <cell r="S168">
            <v>0</v>
          </cell>
          <cell r="T168">
            <v>0</v>
          </cell>
          <cell r="U168">
            <v>0.42392349999999995</v>
          </cell>
          <cell r="V168">
            <v>0.42392349999999995</v>
          </cell>
          <cell r="W168">
            <v>0.42392349999999995</v>
          </cell>
          <cell r="X168">
            <v>0</v>
          </cell>
          <cell r="Y168">
            <v>0</v>
          </cell>
          <cell r="Z168">
            <v>0</v>
          </cell>
          <cell r="AA168">
            <v>0.29274269439999989</v>
          </cell>
          <cell r="AB168">
            <v>0.29274269439999989</v>
          </cell>
          <cell r="AC168">
            <v>0.29274269439999989</v>
          </cell>
          <cell r="AD168">
            <v>0</v>
          </cell>
          <cell r="AE168">
            <v>0</v>
          </cell>
          <cell r="AF168">
            <v>0</v>
          </cell>
          <cell r="AG168">
            <v>0.29274269439999989</v>
          </cell>
          <cell r="AH168">
            <v>0.29274269439999989</v>
          </cell>
          <cell r="AI168">
            <v>0.29274269439999989</v>
          </cell>
          <cell r="AJ168">
            <v>0</v>
          </cell>
          <cell r="AK168">
            <v>0</v>
          </cell>
          <cell r="AL168">
            <v>0</v>
          </cell>
          <cell r="AM168">
            <v>1.2855326999999999</v>
          </cell>
          <cell r="AN168">
            <v>1.2855326999999999</v>
          </cell>
          <cell r="AO168">
            <v>1.2855326999999999</v>
          </cell>
          <cell r="AP168">
            <v>0</v>
          </cell>
          <cell r="AQ168">
            <v>0</v>
          </cell>
          <cell r="AR168">
            <v>0</v>
          </cell>
          <cell r="AS168">
            <v>3.8252058584999999</v>
          </cell>
          <cell r="AT168">
            <v>3.8252058584999999</v>
          </cell>
          <cell r="AU168">
            <v>3.8252058584999999</v>
          </cell>
          <cell r="AV168">
            <v>0</v>
          </cell>
          <cell r="AW168">
            <v>0</v>
          </cell>
          <cell r="AX168">
            <v>0</v>
          </cell>
          <cell r="AY168">
            <v>1.4871687674999998</v>
          </cell>
          <cell r="AZ168">
            <v>1.4871687674999998</v>
          </cell>
          <cell r="BA168">
            <v>1.4871687674999998</v>
          </cell>
          <cell r="BB168">
            <v>0</v>
          </cell>
          <cell r="BC168">
            <v>0</v>
          </cell>
          <cell r="BD168">
            <v>0</v>
          </cell>
          <cell r="BE168">
            <v>0.34960933800000005</v>
          </cell>
          <cell r="BF168">
            <v>0.34960933800000005</v>
          </cell>
          <cell r="BG168">
            <v>0.34960933800000005</v>
          </cell>
          <cell r="BH168">
            <v>0</v>
          </cell>
          <cell r="BI168">
            <v>0</v>
          </cell>
          <cell r="BJ168">
            <v>0</v>
          </cell>
          <cell r="BK168">
            <v>1.7380077</v>
          </cell>
          <cell r="BL168">
            <v>1.7380077</v>
          </cell>
          <cell r="BM168">
            <v>1.7380077</v>
          </cell>
          <cell r="BN168">
            <v>0</v>
          </cell>
          <cell r="BO168">
            <v>0</v>
          </cell>
          <cell r="BP168">
            <v>0</v>
          </cell>
          <cell r="BQ168">
            <v>1.7380077</v>
          </cell>
          <cell r="BR168">
            <v>1.7380077</v>
          </cell>
          <cell r="BS168">
            <v>1.7380077</v>
          </cell>
          <cell r="BT168">
            <v>0</v>
          </cell>
          <cell r="BU168">
            <v>0</v>
          </cell>
          <cell r="BV168">
            <v>0</v>
          </cell>
          <cell r="BW168">
            <v>1.051771644</v>
          </cell>
          <cell r="BX168">
            <v>1.051771644</v>
          </cell>
          <cell r="BY168">
            <v>1.051771644</v>
          </cell>
          <cell r="BZ168">
            <v>0</v>
          </cell>
          <cell r="CA168">
            <v>0</v>
          </cell>
          <cell r="CB168">
            <v>0</v>
          </cell>
          <cell r="CC168">
            <v>1.051771644</v>
          </cell>
          <cell r="CD168">
            <v>1.051771644</v>
          </cell>
          <cell r="CE168">
            <v>1.051771644</v>
          </cell>
          <cell r="CF168">
            <v>0</v>
          </cell>
          <cell r="CG168">
            <v>0</v>
          </cell>
          <cell r="CH168">
            <v>0</v>
          </cell>
          <cell r="CI168">
            <v>0.50852182600000007</v>
          </cell>
          <cell r="CJ168">
            <v>0.50852182600000007</v>
          </cell>
          <cell r="CK168">
            <v>0.50852182600000007</v>
          </cell>
          <cell r="CL168">
            <v>0</v>
          </cell>
          <cell r="CM168">
            <v>0</v>
          </cell>
          <cell r="CN168">
            <v>0</v>
          </cell>
          <cell r="CO168">
            <v>0.50852182600000007</v>
          </cell>
          <cell r="CP168">
            <v>0.50852182600000007</v>
          </cell>
          <cell r="CQ168">
            <v>0.50852182600000007</v>
          </cell>
          <cell r="CR168">
            <v>0</v>
          </cell>
          <cell r="CS168">
            <v>0</v>
          </cell>
          <cell r="CT168">
            <v>0</v>
          </cell>
          <cell r="CU168">
            <v>0.93932930000000003</v>
          </cell>
          <cell r="CV168">
            <v>0.93932930000000003</v>
          </cell>
          <cell r="CW168">
            <v>0.93932930000000003</v>
          </cell>
          <cell r="CX168">
            <v>0</v>
          </cell>
          <cell r="CY168">
            <v>0</v>
          </cell>
          <cell r="CZ168">
            <v>0</v>
          </cell>
          <cell r="DA168">
            <v>0.93932930000000003</v>
          </cell>
          <cell r="DB168">
            <v>0.93932930000000003</v>
          </cell>
          <cell r="DC168">
            <v>0.93932930000000003</v>
          </cell>
          <cell r="DD168">
            <v>0</v>
          </cell>
          <cell r="DE168">
            <v>0</v>
          </cell>
          <cell r="DF168">
            <v>0</v>
          </cell>
          <cell r="DG168">
            <v>8.332043015</v>
          </cell>
          <cell r="DH168">
            <v>8.332043015</v>
          </cell>
          <cell r="DI168">
            <v>8.332043015</v>
          </cell>
          <cell r="DJ168">
            <v>0</v>
          </cell>
          <cell r="DK168">
            <v>0</v>
          </cell>
          <cell r="DL168">
            <v>0</v>
          </cell>
          <cell r="DM168">
            <v>8.332043015</v>
          </cell>
          <cell r="DN168">
            <v>8.332043015</v>
          </cell>
          <cell r="DO168">
            <v>8.332043015</v>
          </cell>
          <cell r="DP168">
            <v>0</v>
          </cell>
          <cell r="DQ168">
            <v>0</v>
          </cell>
          <cell r="DR168">
            <v>0</v>
          </cell>
          <cell r="DS168">
            <v>2.5398000000000004E-2</v>
          </cell>
          <cell r="DT168">
            <v>2.5398000000000004E-2</v>
          </cell>
          <cell r="DU168">
            <v>2.5398000000000004E-2</v>
          </cell>
          <cell r="DV168">
            <v>0</v>
          </cell>
          <cell r="DW168">
            <v>0</v>
          </cell>
          <cell r="DX168">
            <v>0</v>
          </cell>
          <cell r="DY168">
            <v>0</v>
          </cell>
          <cell r="DZ168">
            <v>0</v>
          </cell>
          <cell r="EA168">
            <v>0</v>
          </cell>
          <cell r="EB168">
            <v>0</v>
          </cell>
          <cell r="EC168">
            <v>0</v>
          </cell>
          <cell r="ED168">
            <v>0</v>
          </cell>
        </row>
        <row r="169">
          <cell r="B169">
            <v>2010</v>
          </cell>
          <cell r="C169">
            <v>2.9134534000000003</v>
          </cell>
          <cell r="D169">
            <v>2.9134534000000003</v>
          </cell>
          <cell r="E169">
            <v>2.9134534000000003</v>
          </cell>
          <cell r="F169">
            <v>0</v>
          </cell>
          <cell r="G169">
            <v>0</v>
          </cell>
          <cell r="H169">
            <v>0</v>
          </cell>
          <cell r="I169">
            <v>2.9134534000000003</v>
          </cell>
          <cell r="J169">
            <v>2.9134534000000003</v>
          </cell>
          <cell r="K169">
            <v>2.9134534000000003</v>
          </cell>
          <cell r="L169">
            <v>0</v>
          </cell>
          <cell r="M169">
            <v>0</v>
          </cell>
          <cell r="N169">
            <v>0</v>
          </cell>
          <cell r="O169">
            <v>0.43390489999999998</v>
          </cell>
          <cell r="P169">
            <v>0.43390489999999998</v>
          </cell>
          <cell r="Q169">
            <v>0.43390489999999998</v>
          </cell>
          <cell r="R169">
            <v>0</v>
          </cell>
          <cell r="S169">
            <v>0</v>
          </cell>
          <cell r="T169">
            <v>0</v>
          </cell>
          <cell r="U169">
            <v>0.43390489999999998</v>
          </cell>
          <cell r="V169">
            <v>0.43390489999999998</v>
          </cell>
          <cell r="W169">
            <v>0.43390489999999998</v>
          </cell>
          <cell r="X169">
            <v>0</v>
          </cell>
          <cell r="Y169">
            <v>0</v>
          </cell>
          <cell r="Z169">
            <v>0</v>
          </cell>
          <cell r="AA169">
            <v>0.29860542400000001</v>
          </cell>
          <cell r="AB169">
            <v>0.29860542400000001</v>
          </cell>
          <cell r="AC169">
            <v>0.29860542400000001</v>
          </cell>
          <cell r="AD169">
            <v>0</v>
          </cell>
          <cell r="AE169">
            <v>0</v>
          </cell>
          <cell r="AF169">
            <v>0</v>
          </cell>
          <cell r="AG169">
            <v>0.29860542400000001</v>
          </cell>
          <cell r="AH169">
            <v>0.29860542400000001</v>
          </cell>
          <cell r="AI169">
            <v>0.29860542400000001</v>
          </cell>
          <cell r="AJ169">
            <v>0</v>
          </cell>
          <cell r="AK169">
            <v>0</v>
          </cell>
          <cell r="AL169">
            <v>0</v>
          </cell>
          <cell r="AM169">
            <v>1.2907521999999998</v>
          </cell>
          <cell r="AN169">
            <v>1.2907521999999998</v>
          </cell>
          <cell r="AO169">
            <v>1.2907521999999998</v>
          </cell>
          <cell r="AP169">
            <v>0</v>
          </cell>
          <cell r="AQ169">
            <v>0</v>
          </cell>
          <cell r="AR169">
            <v>0</v>
          </cell>
          <cell r="AS169">
            <v>7.1841268140000007</v>
          </cell>
          <cell r="AT169">
            <v>7.1841268140000007</v>
          </cell>
          <cell r="AU169">
            <v>7.1841268140000007</v>
          </cell>
          <cell r="AV169">
            <v>0</v>
          </cell>
          <cell r="AW169">
            <v>0</v>
          </cell>
          <cell r="AX169">
            <v>0</v>
          </cell>
          <cell r="AY169">
            <v>2.7908897845</v>
          </cell>
          <cell r="AZ169">
            <v>2.7908897845</v>
          </cell>
          <cell r="BA169">
            <v>2.7908897845</v>
          </cell>
          <cell r="BB169">
            <v>0</v>
          </cell>
          <cell r="BC169">
            <v>0</v>
          </cell>
          <cell r="BD169">
            <v>0</v>
          </cell>
          <cell r="BE169">
            <v>0.65541429899999992</v>
          </cell>
          <cell r="BF169">
            <v>0.65541429899999992</v>
          </cell>
          <cell r="BG169">
            <v>0.65541429899999992</v>
          </cell>
          <cell r="BH169">
            <v>0</v>
          </cell>
          <cell r="BI169">
            <v>0</v>
          </cell>
          <cell r="BJ169">
            <v>0</v>
          </cell>
          <cell r="BK169">
            <v>1.7141267</v>
          </cell>
          <cell r="BL169">
            <v>1.7141267</v>
          </cell>
          <cell r="BM169">
            <v>1.7141267</v>
          </cell>
          <cell r="BN169">
            <v>0</v>
          </cell>
          <cell r="BO169">
            <v>0</v>
          </cell>
          <cell r="BP169">
            <v>0</v>
          </cell>
          <cell r="BQ169">
            <v>1.7141267</v>
          </cell>
          <cell r="BR169">
            <v>1.7141267</v>
          </cell>
          <cell r="BS169">
            <v>1.7141267</v>
          </cell>
          <cell r="BT169">
            <v>0</v>
          </cell>
          <cell r="BU169">
            <v>0</v>
          </cell>
          <cell r="BV169">
            <v>0</v>
          </cell>
          <cell r="BW169">
            <v>1.1422153460000002</v>
          </cell>
          <cell r="BX169">
            <v>1.1422153460000002</v>
          </cell>
          <cell r="BY169">
            <v>1.1422153460000002</v>
          </cell>
          <cell r="BZ169">
            <v>0</v>
          </cell>
          <cell r="CA169">
            <v>0</v>
          </cell>
          <cell r="CB169">
            <v>0</v>
          </cell>
          <cell r="CC169">
            <v>1.1422153460000002</v>
          </cell>
          <cell r="CD169">
            <v>1.1422153460000002</v>
          </cell>
          <cell r="CE169">
            <v>1.1422153460000002</v>
          </cell>
          <cell r="CF169">
            <v>0</v>
          </cell>
          <cell r="CG169">
            <v>0</v>
          </cell>
          <cell r="CH169">
            <v>0</v>
          </cell>
          <cell r="CI169">
            <v>0.92372577000000011</v>
          </cell>
          <cell r="CJ169">
            <v>0.92372577000000011</v>
          </cell>
          <cell r="CK169">
            <v>0.92372577000000011</v>
          </cell>
          <cell r="CL169">
            <v>0</v>
          </cell>
          <cell r="CM169">
            <v>0</v>
          </cell>
          <cell r="CN169">
            <v>0</v>
          </cell>
          <cell r="CO169">
            <v>0.92372577000000011</v>
          </cell>
          <cell r="CP169">
            <v>0.92372577000000011</v>
          </cell>
          <cell r="CQ169">
            <v>0.92372577000000011</v>
          </cell>
          <cell r="CR169">
            <v>0</v>
          </cell>
          <cell r="CS169">
            <v>0</v>
          </cell>
          <cell r="CT169">
            <v>0</v>
          </cell>
          <cell r="CU169">
            <v>0.99185202999999977</v>
          </cell>
          <cell r="CV169">
            <v>0.99185202999999977</v>
          </cell>
          <cell r="CW169">
            <v>0.99185202999999977</v>
          </cell>
          <cell r="CX169">
            <v>0</v>
          </cell>
          <cell r="CY169">
            <v>0</v>
          </cell>
          <cell r="CZ169">
            <v>0</v>
          </cell>
          <cell r="DA169">
            <v>0.99185202999999977</v>
          </cell>
          <cell r="DB169">
            <v>0.99185202999999977</v>
          </cell>
          <cell r="DC169">
            <v>0.99185202999999977</v>
          </cell>
          <cell r="DD169">
            <v>0</v>
          </cell>
          <cell r="DE169">
            <v>0</v>
          </cell>
          <cell r="DF169">
            <v>0</v>
          </cell>
          <cell r="DG169">
            <v>8.8319685849999985</v>
          </cell>
          <cell r="DH169">
            <v>8.8319685849999985</v>
          </cell>
          <cell r="DI169">
            <v>8.8319685849999985</v>
          </cell>
          <cell r="DJ169">
            <v>0</v>
          </cell>
          <cell r="DK169">
            <v>0</v>
          </cell>
          <cell r="DL169">
            <v>0</v>
          </cell>
          <cell r="DM169">
            <v>8.8319685849999985</v>
          </cell>
          <cell r="DN169">
            <v>8.8319685849999985</v>
          </cell>
          <cell r="DO169">
            <v>8.8319685849999985</v>
          </cell>
          <cell r="DP169">
            <v>0</v>
          </cell>
          <cell r="DQ169">
            <v>0</v>
          </cell>
          <cell r="DR169">
            <v>0</v>
          </cell>
          <cell r="DS169">
            <v>5.283438E-2</v>
          </cell>
          <cell r="DT169">
            <v>5.283438E-2</v>
          </cell>
          <cell r="DU169">
            <v>5.283438E-2</v>
          </cell>
          <cell r="DV169">
            <v>0</v>
          </cell>
          <cell r="DW169">
            <v>0</v>
          </cell>
          <cell r="DX169">
            <v>0</v>
          </cell>
          <cell r="DY169">
            <v>0</v>
          </cell>
          <cell r="DZ169">
            <v>0</v>
          </cell>
          <cell r="EA169">
            <v>0</v>
          </cell>
          <cell r="EB169">
            <v>0</v>
          </cell>
          <cell r="EC169">
            <v>0</v>
          </cell>
          <cell r="ED169">
            <v>0</v>
          </cell>
        </row>
        <row r="170">
          <cell r="B170">
            <v>2011</v>
          </cell>
          <cell r="C170">
            <v>2.9698096999999994</v>
          </cell>
          <cell r="D170">
            <v>2.9698096999999994</v>
          </cell>
          <cell r="E170">
            <v>2.9698096999999994</v>
          </cell>
          <cell r="F170">
            <v>0</v>
          </cell>
          <cell r="G170">
            <v>0</v>
          </cell>
          <cell r="H170">
            <v>0</v>
          </cell>
          <cell r="I170">
            <v>2.9698096999999994</v>
          </cell>
          <cell r="J170">
            <v>2.9698096999999994</v>
          </cell>
          <cell r="K170">
            <v>2.9698096999999994</v>
          </cell>
          <cell r="L170">
            <v>0</v>
          </cell>
          <cell r="M170">
            <v>0</v>
          </cell>
          <cell r="N170">
            <v>0</v>
          </cell>
          <cell r="O170">
            <v>0.43710809999999989</v>
          </cell>
          <cell r="P170">
            <v>0.43710809999999989</v>
          </cell>
          <cell r="Q170">
            <v>0.43710809999999989</v>
          </cell>
          <cell r="R170">
            <v>0</v>
          </cell>
          <cell r="S170">
            <v>0</v>
          </cell>
          <cell r="T170">
            <v>0</v>
          </cell>
          <cell r="U170">
            <v>0.43710809999999989</v>
          </cell>
          <cell r="V170">
            <v>0.43710809999999989</v>
          </cell>
          <cell r="W170">
            <v>0.43710809999999989</v>
          </cell>
          <cell r="X170">
            <v>0</v>
          </cell>
          <cell r="Y170">
            <v>0</v>
          </cell>
          <cell r="Z170">
            <v>0</v>
          </cell>
          <cell r="AA170">
            <v>0.30014955359999995</v>
          </cell>
          <cell r="AB170">
            <v>0.30014955359999995</v>
          </cell>
          <cell r="AC170">
            <v>0.30014955359999995</v>
          </cell>
          <cell r="AD170">
            <v>0</v>
          </cell>
          <cell r="AE170">
            <v>0</v>
          </cell>
          <cell r="AF170">
            <v>0</v>
          </cell>
          <cell r="AG170">
            <v>0.30014955359999995</v>
          </cell>
          <cell r="AH170">
            <v>0.30014955359999995</v>
          </cell>
          <cell r="AI170">
            <v>0.30014955359999995</v>
          </cell>
          <cell r="AJ170">
            <v>0</v>
          </cell>
          <cell r="AK170">
            <v>0</v>
          </cell>
          <cell r="AL170">
            <v>0</v>
          </cell>
          <cell r="AM170">
            <v>1.2959859999999999</v>
          </cell>
          <cell r="AN170">
            <v>1.2959859999999999</v>
          </cell>
          <cell r="AO170">
            <v>1.2959859999999999</v>
          </cell>
          <cell r="AP170">
            <v>0</v>
          </cell>
          <cell r="AQ170">
            <v>0</v>
          </cell>
          <cell r="AR170">
            <v>0</v>
          </cell>
          <cell r="AS170">
            <v>7.4729173414999996</v>
          </cell>
          <cell r="AT170">
            <v>7.4729173414999996</v>
          </cell>
          <cell r="AU170">
            <v>7.4729173414999996</v>
          </cell>
          <cell r="AV170">
            <v>0</v>
          </cell>
          <cell r="AW170">
            <v>0</v>
          </cell>
          <cell r="AX170">
            <v>0</v>
          </cell>
          <cell r="AY170">
            <v>2.8899276170000006</v>
          </cell>
          <cell r="AZ170">
            <v>2.8899276170000006</v>
          </cell>
          <cell r="BA170">
            <v>2.8899276170000006</v>
          </cell>
          <cell r="BB170">
            <v>0</v>
          </cell>
          <cell r="BC170">
            <v>0</v>
          </cell>
          <cell r="BD170">
            <v>0</v>
          </cell>
          <cell r="BE170">
            <v>0.68316703849999982</v>
          </cell>
          <cell r="BF170">
            <v>0.68316703849999982</v>
          </cell>
          <cell r="BG170">
            <v>0.68316703849999982</v>
          </cell>
          <cell r="BH170">
            <v>0</v>
          </cell>
          <cell r="BI170">
            <v>0</v>
          </cell>
          <cell r="BJ170">
            <v>0</v>
          </cell>
          <cell r="BK170">
            <v>1.7288699999999999</v>
          </cell>
          <cell r="BL170">
            <v>1.7288699999999999</v>
          </cell>
          <cell r="BM170">
            <v>1.7288699999999999</v>
          </cell>
          <cell r="BN170">
            <v>0</v>
          </cell>
          <cell r="BO170">
            <v>0</v>
          </cell>
          <cell r="BP170">
            <v>0</v>
          </cell>
          <cell r="BQ170">
            <v>1.7288699999999999</v>
          </cell>
          <cell r="BR170">
            <v>1.7288699999999999</v>
          </cell>
          <cell r="BS170">
            <v>1.7288699999999999</v>
          </cell>
          <cell r="BT170">
            <v>0</v>
          </cell>
          <cell r="BU170">
            <v>0</v>
          </cell>
          <cell r="BV170">
            <v>0</v>
          </cell>
          <cell r="BW170">
            <v>1.2139553680000001</v>
          </cell>
          <cell r="BX170">
            <v>1.2139553680000001</v>
          </cell>
          <cell r="BY170">
            <v>1.2139553680000001</v>
          </cell>
          <cell r="BZ170">
            <v>0</v>
          </cell>
          <cell r="CA170">
            <v>0</v>
          </cell>
          <cell r="CB170">
            <v>0</v>
          </cell>
          <cell r="CC170">
            <v>1.2139553680000001</v>
          </cell>
          <cell r="CD170">
            <v>1.2139553680000001</v>
          </cell>
          <cell r="CE170">
            <v>1.2139553680000001</v>
          </cell>
          <cell r="CF170">
            <v>0</v>
          </cell>
          <cell r="CG170">
            <v>0</v>
          </cell>
          <cell r="CH170">
            <v>0</v>
          </cell>
          <cell r="CI170">
            <v>1.023107008</v>
          </cell>
          <cell r="CJ170">
            <v>1.023107008</v>
          </cell>
          <cell r="CK170">
            <v>1.023107008</v>
          </cell>
          <cell r="CL170">
            <v>0</v>
          </cell>
          <cell r="CM170">
            <v>0</v>
          </cell>
          <cell r="CN170">
            <v>0</v>
          </cell>
          <cell r="CO170">
            <v>1.023107008</v>
          </cell>
          <cell r="CP170">
            <v>1.023107008</v>
          </cell>
          <cell r="CQ170">
            <v>1.023107008</v>
          </cell>
          <cell r="CR170">
            <v>0</v>
          </cell>
          <cell r="CS170">
            <v>0</v>
          </cell>
          <cell r="CT170">
            <v>0</v>
          </cell>
          <cell r="CU170">
            <v>1.0396903040000001</v>
          </cell>
          <cell r="CV170">
            <v>1.0396903040000001</v>
          </cell>
          <cell r="CW170">
            <v>1.0396903040000001</v>
          </cell>
          <cell r="CX170">
            <v>0</v>
          </cell>
          <cell r="CY170">
            <v>0</v>
          </cell>
          <cell r="CZ170">
            <v>0</v>
          </cell>
          <cell r="DA170">
            <v>1.0396903040000001</v>
          </cell>
          <cell r="DB170">
            <v>1.0396903040000001</v>
          </cell>
          <cell r="DC170">
            <v>1.0396903040000001</v>
          </cell>
          <cell r="DD170">
            <v>0</v>
          </cell>
          <cell r="DE170">
            <v>0</v>
          </cell>
          <cell r="DF170">
            <v>0</v>
          </cell>
          <cell r="DG170">
            <v>9.3618888649999992</v>
          </cell>
          <cell r="DH170">
            <v>9.3618888649999992</v>
          </cell>
          <cell r="DI170">
            <v>9.3618888649999992</v>
          </cell>
          <cell r="DJ170">
            <v>0</v>
          </cell>
          <cell r="DK170">
            <v>0</v>
          </cell>
          <cell r="DL170">
            <v>0</v>
          </cell>
          <cell r="DM170">
            <v>9.3618888649999992</v>
          </cell>
          <cell r="DN170">
            <v>9.3618888649999992</v>
          </cell>
          <cell r="DO170">
            <v>9.3618888649999992</v>
          </cell>
          <cell r="DP170">
            <v>0</v>
          </cell>
          <cell r="DQ170">
            <v>0</v>
          </cell>
          <cell r="DR170">
            <v>0</v>
          </cell>
          <cell r="DS170">
            <v>5.494922E-2</v>
          </cell>
          <cell r="DT170">
            <v>5.494922E-2</v>
          </cell>
          <cell r="DU170">
            <v>5.494922E-2</v>
          </cell>
          <cell r="DV170">
            <v>0</v>
          </cell>
          <cell r="DW170">
            <v>0</v>
          </cell>
          <cell r="DX170">
            <v>0</v>
          </cell>
          <cell r="DY170">
            <v>0</v>
          </cell>
          <cell r="DZ170">
            <v>0</v>
          </cell>
          <cell r="EA170">
            <v>0</v>
          </cell>
          <cell r="EB170">
            <v>0</v>
          </cell>
          <cell r="EC170">
            <v>0</v>
          </cell>
          <cell r="ED170">
            <v>0</v>
          </cell>
        </row>
        <row r="171">
          <cell r="B171">
            <v>2012</v>
          </cell>
          <cell r="C171">
            <v>3.0264805999999997</v>
          </cell>
          <cell r="D171">
            <v>3.0264805999999997</v>
          </cell>
          <cell r="E171">
            <v>3.0264805999999997</v>
          </cell>
          <cell r="F171">
            <v>0</v>
          </cell>
          <cell r="G171">
            <v>0</v>
          </cell>
          <cell r="H171">
            <v>0</v>
          </cell>
          <cell r="I171">
            <v>3.0264805999999997</v>
          </cell>
          <cell r="J171">
            <v>3.0264805999999997</v>
          </cell>
          <cell r="K171">
            <v>3.0264805999999997</v>
          </cell>
          <cell r="L171">
            <v>0</v>
          </cell>
          <cell r="M171">
            <v>0</v>
          </cell>
          <cell r="N171">
            <v>0</v>
          </cell>
          <cell r="O171">
            <v>0.43948189999999993</v>
          </cell>
          <cell r="P171">
            <v>0.43948189999999993</v>
          </cell>
          <cell r="Q171">
            <v>0.43948189999999993</v>
          </cell>
          <cell r="R171">
            <v>0</v>
          </cell>
          <cell r="S171">
            <v>0</v>
          </cell>
          <cell r="T171">
            <v>0</v>
          </cell>
          <cell r="U171">
            <v>0.43948189999999993</v>
          </cell>
          <cell r="V171">
            <v>0.43948189999999993</v>
          </cell>
          <cell r="W171">
            <v>0.43948189999999993</v>
          </cell>
          <cell r="X171">
            <v>0</v>
          </cell>
          <cell r="Y171">
            <v>0</v>
          </cell>
          <cell r="Z171">
            <v>0</v>
          </cell>
          <cell r="AA171">
            <v>0.29449778799999998</v>
          </cell>
          <cell r="AB171">
            <v>0.29449778799999998</v>
          </cell>
          <cell r="AC171">
            <v>0.29449778799999998</v>
          </cell>
          <cell r="AD171">
            <v>0</v>
          </cell>
          <cell r="AE171">
            <v>0</v>
          </cell>
          <cell r="AF171">
            <v>0</v>
          </cell>
          <cell r="AG171">
            <v>0.29449778799999998</v>
          </cell>
          <cell r="AH171">
            <v>0.29449778799999998</v>
          </cell>
          <cell r="AI171">
            <v>0.29449778799999998</v>
          </cell>
          <cell r="AJ171">
            <v>0</v>
          </cell>
          <cell r="AK171">
            <v>0</v>
          </cell>
          <cell r="AL171">
            <v>0</v>
          </cell>
          <cell r="AM171">
            <v>1.3012197999999999</v>
          </cell>
          <cell r="AN171">
            <v>1.3012197999999999</v>
          </cell>
          <cell r="AO171">
            <v>1.3012197999999999</v>
          </cell>
          <cell r="AP171">
            <v>0</v>
          </cell>
          <cell r="AQ171">
            <v>0</v>
          </cell>
          <cell r="AR171">
            <v>0</v>
          </cell>
          <cell r="AS171">
            <v>7.7658549889999993</v>
          </cell>
          <cell r="AT171">
            <v>7.7658549889999993</v>
          </cell>
          <cell r="AU171">
            <v>7.7658549889999993</v>
          </cell>
          <cell r="AV171">
            <v>0</v>
          </cell>
          <cell r="AW171">
            <v>0</v>
          </cell>
          <cell r="AX171">
            <v>0</v>
          </cell>
          <cell r="AY171">
            <v>2.9901555219999998</v>
          </cell>
          <cell r="AZ171">
            <v>2.9901555219999998</v>
          </cell>
          <cell r="BA171">
            <v>2.9901555219999998</v>
          </cell>
          <cell r="BB171">
            <v>0</v>
          </cell>
          <cell r="BC171">
            <v>0</v>
          </cell>
          <cell r="BD171">
            <v>0</v>
          </cell>
          <cell r="BE171">
            <v>0.71126259500000011</v>
          </cell>
          <cell r="BF171">
            <v>0.71126259500000011</v>
          </cell>
          <cell r="BG171">
            <v>0.71126259500000011</v>
          </cell>
          <cell r="BH171">
            <v>0</v>
          </cell>
          <cell r="BI171">
            <v>0</v>
          </cell>
          <cell r="BJ171">
            <v>0</v>
          </cell>
          <cell r="BK171">
            <v>1.6223064</v>
          </cell>
          <cell r="BL171">
            <v>1.6223064</v>
          </cell>
          <cell r="BM171">
            <v>1.6223064</v>
          </cell>
          <cell r="BN171">
            <v>0</v>
          </cell>
          <cell r="BO171">
            <v>0</v>
          </cell>
          <cell r="BP171">
            <v>0</v>
          </cell>
          <cell r="BQ171">
            <v>1.6223064</v>
          </cell>
          <cell r="BR171">
            <v>1.6223064</v>
          </cell>
          <cell r="BS171">
            <v>1.6223064</v>
          </cell>
          <cell r="BT171">
            <v>0</v>
          </cell>
          <cell r="BU171">
            <v>0</v>
          </cell>
          <cell r="BV171">
            <v>0</v>
          </cell>
          <cell r="BW171">
            <v>1.2874278680000002</v>
          </cell>
          <cell r="BX171">
            <v>1.2874278680000002</v>
          </cell>
          <cell r="BY171">
            <v>1.2874278680000002</v>
          </cell>
          <cell r="BZ171">
            <v>0</v>
          </cell>
          <cell r="CA171">
            <v>0</v>
          </cell>
          <cell r="CB171">
            <v>0</v>
          </cell>
          <cell r="CC171">
            <v>1.2874278680000002</v>
          </cell>
          <cell r="CD171">
            <v>1.2874278680000002</v>
          </cell>
          <cell r="CE171">
            <v>1.2874278680000002</v>
          </cell>
          <cell r="CF171">
            <v>0</v>
          </cell>
          <cell r="CG171">
            <v>0</v>
          </cell>
          <cell r="CH171">
            <v>0</v>
          </cell>
          <cell r="CI171">
            <v>1.125048064</v>
          </cell>
          <cell r="CJ171">
            <v>1.125048064</v>
          </cell>
          <cell r="CK171">
            <v>1.125048064</v>
          </cell>
          <cell r="CL171">
            <v>0</v>
          </cell>
          <cell r="CM171">
            <v>0</v>
          </cell>
          <cell r="CN171">
            <v>0</v>
          </cell>
          <cell r="CO171">
            <v>1.125048064</v>
          </cell>
          <cell r="CP171">
            <v>1.125048064</v>
          </cell>
          <cell r="CQ171">
            <v>1.125048064</v>
          </cell>
          <cell r="CR171">
            <v>0</v>
          </cell>
          <cell r="CS171">
            <v>0</v>
          </cell>
          <cell r="CT171">
            <v>0</v>
          </cell>
          <cell r="CU171">
            <v>1.0887094959999997</v>
          </cell>
          <cell r="CV171">
            <v>1.0887094959999997</v>
          </cell>
          <cell r="CW171">
            <v>1.0887094959999997</v>
          </cell>
          <cell r="CX171">
            <v>0</v>
          </cell>
          <cell r="CY171">
            <v>0</v>
          </cell>
          <cell r="CZ171">
            <v>0</v>
          </cell>
          <cell r="DA171">
            <v>1.0887094959999997</v>
          </cell>
          <cell r="DB171">
            <v>1.0887094959999997</v>
          </cell>
          <cell r="DC171">
            <v>1.0887094959999997</v>
          </cell>
          <cell r="DD171">
            <v>0</v>
          </cell>
          <cell r="DE171">
            <v>0</v>
          </cell>
          <cell r="DF171">
            <v>0</v>
          </cell>
          <cell r="DG171">
            <v>9.9235967349999985</v>
          </cell>
          <cell r="DH171">
            <v>9.9235967349999985</v>
          </cell>
          <cell r="DI171">
            <v>9.9235967349999985</v>
          </cell>
          <cell r="DJ171">
            <v>0</v>
          </cell>
          <cell r="DK171">
            <v>0</v>
          </cell>
          <cell r="DL171">
            <v>0</v>
          </cell>
          <cell r="DM171">
            <v>9.9235967349999985</v>
          </cell>
          <cell r="DN171">
            <v>9.9235967349999985</v>
          </cell>
          <cell r="DO171">
            <v>9.9235967349999985</v>
          </cell>
          <cell r="DP171">
            <v>0</v>
          </cell>
          <cell r="DQ171">
            <v>0</v>
          </cell>
          <cell r="DR171">
            <v>0</v>
          </cell>
          <cell r="DS171">
            <v>5.7153580000000002E-2</v>
          </cell>
          <cell r="DT171">
            <v>5.7153580000000002E-2</v>
          </cell>
          <cell r="DU171">
            <v>5.7153580000000002E-2</v>
          </cell>
          <cell r="DV171">
            <v>0</v>
          </cell>
          <cell r="DW171">
            <v>0</v>
          </cell>
          <cell r="DX171">
            <v>0</v>
          </cell>
          <cell r="DY171">
            <v>0</v>
          </cell>
          <cell r="DZ171">
            <v>0</v>
          </cell>
          <cell r="EA171">
            <v>0</v>
          </cell>
          <cell r="EB171">
            <v>0</v>
          </cell>
          <cell r="EC171">
            <v>0</v>
          </cell>
          <cell r="ED171">
            <v>0</v>
          </cell>
        </row>
        <row r="172">
          <cell r="B172">
            <v>2013</v>
          </cell>
          <cell r="C172">
            <v>3.0834231999999999</v>
          </cell>
          <cell r="D172">
            <v>3.0834231999999999</v>
          </cell>
          <cell r="E172">
            <v>3.0834231999999999</v>
          </cell>
          <cell r="F172">
            <v>0</v>
          </cell>
          <cell r="G172">
            <v>0</v>
          </cell>
          <cell r="H172">
            <v>0</v>
          </cell>
          <cell r="I172">
            <v>3.0834231999999999</v>
          </cell>
          <cell r="J172">
            <v>3.0834231999999999</v>
          </cell>
          <cell r="K172">
            <v>3.0834231999999999</v>
          </cell>
          <cell r="L172">
            <v>0</v>
          </cell>
          <cell r="M172">
            <v>0</v>
          </cell>
          <cell r="N172">
            <v>0</v>
          </cell>
          <cell r="O172">
            <v>0.43838079999999996</v>
          </cell>
          <cell r="P172">
            <v>0.43838079999999996</v>
          </cell>
          <cell r="Q172">
            <v>0.43838079999999996</v>
          </cell>
          <cell r="R172">
            <v>0</v>
          </cell>
          <cell r="S172">
            <v>0</v>
          </cell>
          <cell r="T172">
            <v>0</v>
          </cell>
          <cell r="U172">
            <v>0.43838079999999996</v>
          </cell>
          <cell r="V172">
            <v>0.43838079999999996</v>
          </cell>
          <cell r="W172">
            <v>0.43838079999999996</v>
          </cell>
          <cell r="X172">
            <v>0</v>
          </cell>
          <cell r="Y172">
            <v>0</v>
          </cell>
          <cell r="Z172">
            <v>0</v>
          </cell>
          <cell r="AA172">
            <v>0.2923312495999999</v>
          </cell>
          <cell r="AB172">
            <v>0.2923312495999999</v>
          </cell>
          <cell r="AC172">
            <v>0.2923312495999999</v>
          </cell>
          <cell r="AD172">
            <v>0</v>
          </cell>
          <cell r="AE172">
            <v>0</v>
          </cell>
          <cell r="AF172">
            <v>0</v>
          </cell>
          <cell r="AG172">
            <v>0.2923312495999999</v>
          </cell>
          <cell r="AH172">
            <v>0.2923312495999999</v>
          </cell>
          <cell r="AI172">
            <v>0.2923312495999999</v>
          </cell>
          <cell r="AJ172">
            <v>0</v>
          </cell>
          <cell r="AK172">
            <v>0</v>
          </cell>
          <cell r="AL172">
            <v>0</v>
          </cell>
          <cell r="AM172">
            <v>0.46643760000000006</v>
          </cell>
          <cell r="AN172">
            <v>0.46643760000000006</v>
          </cell>
          <cell r="AO172">
            <v>0.46643760000000006</v>
          </cell>
          <cell r="AP172">
            <v>0</v>
          </cell>
          <cell r="AQ172">
            <v>0</v>
          </cell>
          <cell r="AR172">
            <v>0</v>
          </cell>
          <cell r="AS172">
            <v>8.0630581874999994</v>
          </cell>
          <cell r="AT172">
            <v>8.0630581874999994</v>
          </cell>
          <cell r="AU172">
            <v>8.0630581874999994</v>
          </cell>
          <cell r="AV172">
            <v>0</v>
          </cell>
          <cell r="AW172">
            <v>0</v>
          </cell>
          <cell r="AX172">
            <v>0</v>
          </cell>
          <cell r="AY172">
            <v>3.091606444</v>
          </cell>
          <cell r="AZ172">
            <v>3.091606444</v>
          </cell>
          <cell r="BA172">
            <v>3.091606444</v>
          </cell>
          <cell r="BB172">
            <v>0</v>
          </cell>
          <cell r="BC172">
            <v>0</v>
          </cell>
          <cell r="BD172">
            <v>0</v>
          </cell>
          <cell r="BE172">
            <v>0.73970440700000006</v>
          </cell>
          <cell r="BF172">
            <v>0.73970440700000006</v>
          </cell>
          <cell r="BG172">
            <v>0.73970440700000006</v>
          </cell>
          <cell r="BH172">
            <v>0</v>
          </cell>
          <cell r="BI172">
            <v>0</v>
          </cell>
          <cell r="BJ172">
            <v>0</v>
          </cell>
          <cell r="BK172">
            <v>1.5511781999999998</v>
          </cell>
          <cell r="BL172">
            <v>1.5511781999999998</v>
          </cell>
          <cell r="BM172">
            <v>1.5511781999999998</v>
          </cell>
          <cell r="BN172">
            <v>0</v>
          </cell>
          <cell r="BO172">
            <v>0</v>
          </cell>
          <cell r="BP172">
            <v>0</v>
          </cell>
          <cell r="BQ172">
            <v>1.5511781999999998</v>
          </cell>
          <cell r="BR172">
            <v>1.5511781999999998</v>
          </cell>
          <cell r="BS172">
            <v>1.5511781999999998</v>
          </cell>
          <cell r="BT172">
            <v>0</v>
          </cell>
          <cell r="BU172">
            <v>0</v>
          </cell>
          <cell r="BV172">
            <v>0</v>
          </cell>
          <cell r="BW172">
            <v>1.3628694100000001</v>
          </cell>
          <cell r="BX172">
            <v>1.3628694100000001</v>
          </cell>
          <cell r="BY172">
            <v>1.3628694100000001</v>
          </cell>
          <cell r="BZ172">
            <v>0</v>
          </cell>
          <cell r="CA172">
            <v>0</v>
          </cell>
          <cell r="CB172">
            <v>0</v>
          </cell>
          <cell r="CC172">
            <v>1.3628694100000001</v>
          </cell>
          <cell r="CD172">
            <v>1.3628694100000001</v>
          </cell>
          <cell r="CE172">
            <v>1.3628694100000001</v>
          </cell>
          <cell r="CF172">
            <v>0</v>
          </cell>
          <cell r="CG172">
            <v>0</v>
          </cell>
          <cell r="CH172">
            <v>0</v>
          </cell>
          <cell r="CI172">
            <v>1.2294692379999999</v>
          </cell>
          <cell r="CJ172">
            <v>1.2294692379999999</v>
          </cell>
          <cell r="CK172">
            <v>1.2294692379999999</v>
          </cell>
          <cell r="CL172">
            <v>0</v>
          </cell>
          <cell r="CM172">
            <v>0</v>
          </cell>
          <cell r="CN172">
            <v>0</v>
          </cell>
          <cell r="CO172">
            <v>1.2294692379999999</v>
          </cell>
          <cell r="CP172">
            <v>1.2294692379999999</v>
          </cell>
          <cell r="CQ172">
            <v>1.2294692379999999</v>
          </cell>
          <cell r="CR172">
            <v>0</v>
          </cell>
          <cell r="CS172">
            <v>0</v>
          </cell>
          <cell r="CT172">
            <v>0</v>
          </cell>
          <cell r="CU172">
            <v>1.138988672</v>
          </cell>
          <cell r="CV172">
            <v>1.138988672</v>
          </cell>
          <cell r="CW172">
            <v>1.138988672</v>
          </cell>
          <cell r="CX172">
            <v>0</v>
          </cell>
          <cell r="CY172">
            <v>0</v>
          </cell>
          <cell r="CZ172">
            <v>0</v>
          </cell>
          <cell r="DA172">
            <v>1.138988672</v>
          </cell>
          <cell r="DB172">
            <v>1.138988672</v>
          </cell>
          <cell r="DC172">
            <v>1.138988672</v>
          </cell>
          <cell r="DD172">
            <v>0</v>
          </cell>
          <cell r="DE172">
            <v>0</v>
          </cell>
          <cell r="DF172">
            <v>0</v>
          </cell>
          <cell r="DG172">
            <v>10.519013880000001</v>
          </cell>
          <cell r="DH172">
            <v>10.519013880000001</v>
          </cell>
          <cell r="DI172">
            <v>10.519013880000001</v>
          </cell>
          <cell r="DJ172">
            <v>0</v>
          </cell>
          <cell r="DK172">
            <v>0</v>
          </cell>
          <cell r="DL172">
            <v>0</v>
          </cell>
          <cell r="DM172">
            <v>10.519013880000001</v>
          </cell>
          <cell r="DN172">
            <v>10.519013880000001</v>
          </cell>
          <cell r="DO172">
            <v>10.519013880000001</v>
          </cell>
          <cell r="DP172">
            <v>0</v>
          </cell>
          <cell r="DQ172">
            <v>0</v>
          </cell>
          <cell r="DR172">
            <v>0</v>
          </cell>
          <cell r="DS172">
            <v>5.9433159999999992E-2</v>
          </cell>
          <cell r="DT172">
            <v>5.9433159999999992E-2</v>
          </cell>
          <cell r="DU172">
            <v>5.9433159999999992E-2</v>
          </cell>
          <cell r="DV172">
            <v>0</v>
          </cell>
          <cell r="DW172">
            <v>0</v>
          </cell>
          <cell r="DX172">
            <v>0</v>
          </cell>
          <cell r="DY172">
            <v>0</v>
          </cell>
          <cell r="DZ172">
            <v>0</v>
          </cell>
          <cell r="EA172">
            <v>0</v>
          </cell>
          <cell r="EB172">
            <v>0</v>
          </cell>
          <cell r="EC172">
            <v>0</v>
          </cell>
          <cell r="ED172">
            <v>0</v>
          </cell>
        </row>
        <row r="173">
          <cell r="B173">
            <v>2014</v>
          </cell>
          <cell r="C173">
            <v>3.1406375</v>
          </cell>
          <cell r="D173">
            <v>3.1406375</v>
          </cell>
          <cell r="E173">
            <v>3.1406375</v>
          </cell>
          <cell r="F173">
            <v>0</v>
          </cell>
          <cell r="G173">
            <v>0</v>
          </cell>
          <cell r="H173">
            <v>0</v>
          </cell>
          <cell r="I173">
            <v>3.1406375</v>
          </cell>
          <cell r="J173">
            <v>3.1406375</v>
          </cell>
          <cell r="K173">
            <v>3.1406375</v>
          </cell>
          <cell r="L173">
            <v>0</v>
          </cell>
          <cell r="M173">
            <v>0</v>
          </cell>
          <cell r="N173">
            <v>0</v>
          </cell>
          <cell r="O173">
            <v>0.4325464</v>
          </cell>
          <cell r="P173">
            <v>0.4325464</v>
          </cell>
          <cell r="Q173">
            <v>0.4325464</v>
          </cell>
          <cell r="R173">
            <v>0</v>
          </cell>
          <cell r="S173">
            <v>0</v>
          </cell>
          <cell r="T173">
            <v>0</v>
          </cell>
          <cell r="U173">
            <v>0.4325464</v>
          </cell>
          <cell r="V173">
            <v>0.4325464</v>
          </cell>
          <cell r="W173">
            <v>0.4325464</v>
          </cell>
          <cell r="X173">
            <v>0</v>
          </cell>
          <cell r="Y173">
            <v>0</v>
          </cell>
          <cell r="Z173">
            <v>0</v>
          </cell>
          <cell r="AA173">
            <v>0.28692463280000002</v>
          </cell>
          <cell r="AB173">
            <v>0.28692463280000002</v>
          </cell>
          <cell r="AC173">
            <v>0.28692463280000002</v>
          </cell>
          <cell r="AD173">
            <v>0</v>
          </cell>
          <cell r="AE173">
            <v>0</v>
          </cell>
          <cell r="AF173">
            <v>0</v>
          </cell>
          <cell r="AG173">
            <v>0.28692463280000002</v>
          </cell>
          <cell r="AH173">
            <v>0.28692463280000002</v>
          </cell>
          <cell r="AI173">
            <v>0.28692463280000002</v>
          </cell>
          <cell r="AJ173">
            <v>0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O173">
            <v>0</v>
          </cell>
          <cell r="AP173">
            <v>0</v>
          </cell>
          <cell r="AQ173">
            <v>0</v>
          </cell>
          <cell r="AR173">
            <v>0</v>
          </cell>
          <cell r="AS173">
            <v>8.3644125369999998</v>
          </cell>
          <cell r="AT173">
            <v>8.3644125369999998</v>
          </cell>
          <cell r="AU173">
            <v>8.3644125369999998</v>
          </cell>
          <cell r="AV173">
            <v>0</v>
          </cell>
          <cell r="AW173">
            <v>0</v>
          </cell>
          <cell r="AX173">
            <v>0</v>
          </cell>
          <cell r="AY173">
            <v>3.1943315424999992</v>
          </cell>
          <cell r="AZ173">
            <v>3.1943315424999992</v>
          </cell>
          <cell r="BA173">
            <v>3.1943315424999992</v>
          </cell>
          <cell r="BB173">
            <v>0</v>
          </cell>
          <cell r="BC173">
            <v>0</v>
          </cell>
          <cell r="BD173">
            <v>0</v>
          </cell>
          <cell r="BE173">
            <v>0.76847588600000005</v>
          </cell>
          <cell r="BF173">
            <v>0.76847588600000005</v>
          </cell>
          <cell r="BG173">
            <v>0.76847588600000005</v>
          </cell>
          <cell r="BH173">
            <v>0</v>
          </cell>
          <cell r="BI173">
            <v>0</v>
          </cell>
          <cell r="BJ173">
            <v>0</v>
          </cell>
          <cell r="BK173">
            <v>1.5512782999999997</v>
          </cell>
          <cell r="BL173">
            <v>1.5512782999999997</v>
          </cell>
          <cell r="BM173">
            <v>1.5512782999999997</v>
          </cell>
          <cell r="BN173">
            <v>0</v>
          </cell>
          <cell r="BO173">
            <v>0</v>
          </cell>
          <cell r="BP173">
            <v>0</v>
          </cell>
          <cell r="BQ173">
            <v>1.5512782999999997</v>
          </cell>
          <cell r="BR173">
            <v>1.5512782999999997</v>
          </cell>
          <cell r="BS173">
            <v>1.5512782999999997</v>
          </cell>
          <cell r="BT173">
            <v>0</v>
          </cell>
          <cell r="BU173">
            <v>0</v>
          </cell>
          <cell r="BV173">
            <v>0</v>
          </cell>
          <cell r="BW173">
            <v>1.400433</v>
          </cell>
          <cell r="BX173">
            <v>1.400433</v>
          </cell>
          <cell r="BY173">
            <v>1.400433</v>
          </cell>
          <cell r="BZ173">
            <v>0</v>
          </cell>
          <cell r="CA173">
            <v>0</v>
          </cell>
          <cell r="CB173">
            <v>0</v>
          </cell>
          <cell r="CC173">
            <v>1.400433</v>
          </cell>
          <cell r="CD173">
            <v>1.400433</v>
          </cell>
          <cell r="CE173">
            <v>1.400433</v>
          </cell>
          <cell r="CF173">
            <v>0</v>
          </cell>
          <cell r="CG173">
            <v>0</v>
          </cell>
          <cell r="CH173">
            <v>0</v>
          </cell>
          <cell r="CI173">
            <v>1.3365280279999998</v>
          </cell>
          <cell r="CJ173">
            <v>1.3365280279999998</v>
          </cell>
          <cell r="CK173">
            <v>1.3365280279999998</v>
          </cell>
          <cell r="CL173">
            <v>0</v>
          </cell>
          <cell r="CM173">
            <v>0</v>
          </cell>
          <cell r="CN173">
            <v>0</v>
          </cell>
          <cell r="CO173">
            <v>1.3365280279999998</v>
          </cell>
          <cell r="CP173">
            <v>1.3365280279999998</v>
          </cell>
          <cell r="CQ173">
            <v>1.3365280279999998</v>
          </cell>
          <cell r="CR173">
            <v>0</v>
          </cell>
          <cell r="CS173">
            <v>0</v>
          </cell>
          <cell r="CT173">
            <v>0</v>
          </cell>
          <cell r="CU173">
            <v>1.1904886159999999</v>
          </cell>
          <cell r="CV173">
            <v>1.1904886159999999</v>
          </cell>
          <cell r="CW173">
            <v>1.1904886159999999</v>
          </cell>
          <cell r="CX173">
            <v>0</v>
          </cell>
          <cell r="CY173">
            <v>0</v>
          </cell>
          <cell r="CZ173">
            <v>0</v>
          </cell>
          <cell r="DA173">
            <v>1.1904886159999999</v>
          </cell>
          <cell r="DB173">
            <v>1.1904886159999999</v>
          </cell>
          <cell r="DC173">
            <v>1.1904886159999999</v>
          </cell>
          <cell r="DD173">
            <v>0</v>
          </cell>
          <cell r="DE173">
            <v>0</v>
          </cell>
          <cell r="DF173">
            <v>0</v>
          </cell>
          <cell r="DG173">
            <v>11.150149560000001</v>
          </cell>
          <cell r="DH173">
            <v>11.150149560000001</v>
          </cell>
          <cell r="DI173">
            <v>11.150149560000001</v>
          </cell>
          <cell r="DJ173">
            <v>0</v>
          </cell>
          <cell r="DK173">
            <v>0</v>
          </cell>
          <cell r="DL173">
            <v>0</v>
          </cell>
          <cell r="DM173">
            <v>11.150149560000001</v>
          </cell>
          <cell r="DN173">
            <v>11.150149560000001</v>
          </cell>
          <cell r="DO173">
            <v>11.150149560000001</v>
          </cell>
          <cell r="DP173">
            <v>0</v>
          </cell>
          <cell r="DQ173">
            <v>0</v>
          </cell>
          <cell r="DR173">
            <v>0</v>
          </cell>
          <cell r="DS173">
            <v>6.1804740000000004E-2</v>
          </cell>
          <cell r="DT173">
            <v>6.1804740000000004E-2</v>
          </cell>
          <cell r="DU173">
            <v>6.1804740000000004E-2</v>
          </cell>
          <cell r="DV173">
            <v>0</v>
          </cell>
          <cell r="DW173">
            <v>0</v>
          </cell>
          <cell r="DX173">
            <v>0</v>
          </cell>
          <cell r="DY173">
            <v>0</v>
          </cell>
          <cell r="DZ173">
            <v>0</v>
          </cell>
          <cell r="EA173">
            <v>0</v>
          </cell>
          <cell r="EB173">
            <v>0</v>
          </cell>
          <cell r="EC173">
            <v>0</v>
          </cell>
          <cell r="ED173">
            <v>0</v>
          </cell>
        </row>
        <row r="174">
          <cell r="B174">
            <v>2015</v>
          </cell>
          <cell r="C174">
            <v>3.1981521000000006</v>
          </cell>
          <cell r="D174">
            <v>3.1981521000000006</v>
          </cell>
          <cell r="E174">
            <v>3.1981521000000006</v>
          </cell>
          <cell r="F174">
            <v>0</v>
          </cell>
          <cell r="G174">
            <v>0</v>
          </cell>
          <cell r="H174">
            <v>0</v>
          </cell>
          <cell r="I174">
            <v>3.1981521000000006</v>
          </cell>
          <cell r="J174">
            <v>3.1981521000000006</v>
          </cell>
          <cell r="K174">
            <v>3.1981521000000006</v>
          </cell>
          <cell r="L174">
            <v>0</v>
          </cell>
          <cell r="M174">
            <v>0</v>
          </cell>
          <cell r="N174">
            <v>0</v>
          </cell>
          <cell r="O174">
            <v>0.43177420000000005</v>
          </cell>
          <cell r="P174">
            <v>0.43177420000000005</v>
          </cell>
          <cell r="Q174">
            <v>0.43177420000000005</v>
          </cell>
          <cell r="R174">
            <v>0</v>
          </cell>
          <cell r="S174">
            <v>0</v>
          </cell>
          <cell r="T174">
            <v>0</v>
          </cell>
          <cell r="U174">
            <v>0.43177420000000005</v>
          </cell>
          <cell r="V174">
            <v>0.43177420000000005</v>
          </cell>
          <cell r="W174">
            <v>0.43177420000000005</v>
          </cell>
          <cell r="X174">
            <v>0</v>
          </cell>
          <cell r="Y174">
            <v>0</v>
          </cell>
          <cell r="Z174">
            <v>0</v>
          </cell>
          <cell r="AA174">
            <v>0.28468843519999992</v>
          </cell>
          <cell r="AB174">
            <v>0.28468843519999992</v>
          </cell>
          <cell r="AC174">
            <v>0.28468843519999992</v>
          </cell>
          <cell r="AD174">
            <v>0</v>
          </cell>
          <cell r="AE174">
            <v>0</v>
          </cell>
          <cell r="AF174">
            <v>0</v>
          </cell>
          <cell r="AG174">
            <v>0.28468843519999992</v>
          </cell>
          <cell r="AH174">
            <v>0.28468843519999992</v>
          </cell>
          <cell r="AI174">
            <v>0.28468843519999992</v>
          </cell>
          <cell r="AJ174">
            <v>0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O174">
            <v>0</v>
          </cell>
          <cell r="AP174">
            <v>0</v>
          </cell>
          <cell r="AQ174">
            <v>0</v>
          </cell>
          <cell r="AR174">
            <v>0</v>
          </cell>
          <cell r="AS174">
            <v>8.6700464820000001</v>
          </cell>
          <cell r="AT174">
            <v>8.6700464820000001</v>
          </cell>
          <cell r="AU174">
            <v>8.6700464820000001</v>
          </cell>
          <cell r="AV174">
            <v>0</v>
          </cell>
          <cell r="AW174">
            <v>0</v>
          </cell>
          <cell r="AX174">
            <v>0</v>
          </cell>
          <cell r="AY174">
            <v>3.2981969945</v>
          </cell>
          <cell r="AZ174">
            <v>3.2981969945</v>
          </cell>
          <cell r="BA174">
            <v>3.2981969945</v>
          </cell>
          <cell r="BB174">
            <v>0</v>
          </cell>
          <cell r="BC174">
            <v>0</v>
          </cell>
          <cell r="BD174">
            <v>0</v>
          </cell>
          <cell r="BE174">
            <v>0.79760019549999983</v>
          </cell>
          <cell r="BF174">
            <v>0.79760019549999983</v>
          </cell>
          <cell r="BG174">
            <v>0.79760019549999983</v>
          </cell>
          <cell r="BH174">
            <v>0</v>
          </cell>
          <cell r="BI174">
            <v>0</v>
          </cell>
          <cell r="BJ174">
            <v>0</v>
          </cell>
          <cell r="BK174">
            <v>1.5213198000000001</v>
          </cell>
          <cell r="BL174">
            <v>1.5213198000000001</v>
          </cell>
          <cell r="BM174">
            <v>1.5213198000000001</v>
          </cell>
          <cell r="BN174">
            <v>0</v>
          </cell>
          <cell r="BO174">
            <v>0</v>
          </cell>
          <cell r="BP174">
            <v>0</v>
          </cell>
          <cell r="BQ174">
            <v>1.5213198000000001</v>
          </cell>
          <cell r="BR174">
            <v>1.5213198000000001</v>
          </cell>
          <cell r="BS174">
            <v>1.5213198000000001</v>
          </cell>
          <cell r="BT174">
            <v>0</v>
          </cell>
          <cell r="BU174">
            <v>0</v>
          </cell>
          <cell r="BV174">
            <v>0</v>
          </cell>
          <cell r="BW174">
            <v>1.4322083799999998</v>
          </cell>
          <cell r="BX174">
            <v>1.4322083799999998</v>
          </cell>
          <cell r="BY174">
            <v>1.4322083799999998</v>
          </cell>
          <cell r="BZ174">
            <v>0</v>
          </cell>
          <cell r="CA174">
            <v>0</v>
          </cell>
          <cell r="CB174">
            <v>0</v>
          </cell>
          <cell r="CC174">
            <v>1.4322083799999998</v>
          </cell>
          <cell r="CD174">
            <v>1.4322083799999998</v>
          </cell>
          <cell r="CE174">
            <v>1.4322083799999998</v>
          </cell>
          <cell r="CF174">
            <v>0</v>
          </cell>
          <cell r="CG174">
            <v>0</v>
          </cell>
          <cell r="CH174">
            <v>0</v>
          </cell>
          <cell r="CI174">
            <v>1.446225702</v>
          </cell>
          <cell r="CJ174">
            <v>1.446225702</v>
          </cell>
          <cell r="CK174">
            <v>1.446225702</v>
          </cell>
          <cell r="CL174">
            <v>0</v>
          </cell>
          <cell r="CM174">
            <v>0</v>
          </cell>
          <cell r="CN174">
            <v>0</v>
          </cell>
          <cell r="CO174">
            <v>1.446225702</v>
          </cell>
          <cell r="CP174">
            <v>1.446225702</v>
          </cell>
          <cell r="CQ174">
            <v>1.446225702</v>
          </cell>
          <cell r="CR174">
            <v>0</v>
          </cell>
          <cell r="CS174">
            <v>0</v>
          </cell>
          <cell r="CT174">
            <v>0</v>
          </cell>
          <cell r="CU174">
            <v>1.2432485440000001</v>
          </cell>
          <cell r="CV174">
            <v>1.2432485440000001</v>
          </cell>
          <cell r="CW174">
            <v>1.2432485440000001</v>
          </cell>
          <cell r="CX174">
            <v>0</v>
          </cell>
          <cell r="CY174">
            <v>0</v>
          </cell>
          <cell r="CZ174">
            <v>0</v>
          </cell>
          <cell r="DA174">
            <v>1.2432485440000001</v>
          </cell>
          <cell r="DB174">
            <v>1.2432485440000001</v>
          </cell>
          <cell r="DC174">
            <v>1.2432485440000001</v>
          </cell>
          <cell r="DD174">
            <v>0</v>
          </cell>
          <cell r="DE174">
            <v>0</v>
          </cell>
          <cell r="DF174">
            <v>0</v>
          </cell>
          <cell r="DG174">
            <v>11.819162449999999</v>
          </cell>
          <cell r="DH174">
            <v>11.819162449999999</v>
          </cell>
          <cell r="DI174">
            <v>11.819162449999999</v>
          </cell>
          <cell r="DJ174">
            <v>0</v>
          </cell>
          <cell r="DK174">
            <v>0</v>
          </cell>
          <cell r="DL174">
            <v>0</v>
          </cell>
          <cell r="DM174">
            <v>11.819162449999999</v>
          </cell>
          <cell r="DN174">
            <v>11.819162449999999</v>
          </cell>
          <cell r="DO174">
            <v>11.819162449999999</v>
          </cell>
          <cell r="DP174">
            <v>0</v>
          </cell>
          <cell r="DQ174">
            <v>0</v>
          </cell>
          <cell r="DR174">
            <v>0</v>
          </cell>
          <cell r="DS174">
            <v>6.4281379999999999E-2</v>
          </cell>
          <cell r="DT174">
            <v>6.4281379999999999E-2</v>
          </cell>
          <cell r="DU174">
            <v>6.4281379999999999E-2</v>
          </cell>
          <cell r="DV174">
            <v>0</v>
          </cell>
          <cell r="DW174">
            <v>0</v>
          </cell>
          <cell r="DX174">
            <v>0</v>
          </cell>
          <cell r="DY174">
            <v>0</v>
          </cell>
          <cell r="DZ174">
            <v>0</v>
          </cell>
          <cell r="EA174">
            <v>0</v>
          </cell>
          <cell r="EB174">
            <v>0</v>
          </cell>
          <cell r="EC174">
            <v>0</v>
          </cell>
          <cell r="ED174">
            <v>0</v>
          </cell>
        </row>
        <row r="175">
          <cell r="B175">
            <v>2016</v>
          </cell>
          <cell r="C175">
            <v>3.2559526999999995</v>
          </cell>
          <cell r="D175">
            <v>3.2559526999999995</v>
          </cell>
          <cell r="E175">
            <v>3.2559526999999995</v>
          </cell>
          <cell r="F175">
            <v>0</v>
          </cell>
          <cell r="G175">
            <v>0</v>
          </cell>
          <cell r="H175">
            <v>0</v>
          </cell>
          <cell r="I175">
            <v>3.2559526999999995</v>
          </cell>
          <cell r="J175">
            <v>3.2559526999999995</v>
          </cell>
          <cell r="K175">
            <v>3.2559526999999995</v>
          </cell>
          <cell r="L175">
            <v>0</v>
          </cell>
          <cell r="M175">
            <v>0</v>
          </cell>
          <cell r="N175">
            <v>0</v>
          </cell>
          <cell r="O175">
            <v>0.42974359999999995</v>
          </cell>
          <cell r="P175">
            <v>0.42974359999999995</v>
          </cell>
          <cell r="Q175">
            <v>0.42974359999999995</v>
          </cell>
          <cell r="R175">
            <v>0</v>
          </cell>
          <cell r="S175">
            <v>0</v>
          </cell>
          <cell r="T175">
            <v>0</v>
          </cell>
          <cell r="U175">
            <v>0.42974359999999995</v>
          </cell>
          <cell r="V175">
            <v>0.42974359999999995</v>
          </cell>
          <cell r="W175">
            <v>0.42974359999999995</v>
          </cell>
          <cell r="X175">
            <v>0</v>
          </cell>
          <cell r="Y175">
            <v>0</v>
          </cell>
          <cell r="Z175">
            <v>0</v>
          </cell>
          <cell r="AA175">
            <v>0.28155545599999998</v>
          </cell>
          <cell r="AB175">
            <v>0.28155545599999998</v>
          </cell>
          <cell r="AC175">
            <v>0.28155545599999998</v>
          </cell>
          <cell r="AD175">
            <v>0</v>
          </cell>
          <cell r="AE175">
            <v>0</v>
          </cell>
          <cell r="AF175">
            <v>0</v>
          </cell>
          <cell r="AG175">
            <v>0.28155545599999998</v>
          </cell>
          <cell r="AH175">
            <v>0.28155545599999998</v>
          </cell>
          <cell r="AI175">
            <v>0.28155545599999998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8.98005414</v>
          </cell>
          <cell r="AT175">
            <v>8.98005414</v>
          </cell>
          <cell r="AU175">
            <v>8.98005414</v>
          </cell>
          <cell r="AV175">
            <v>0</v>
          </cell>
          <cell r="AW175">
            <v>0</v>
          </cell>
          <cell r="AX175">
            <v>0</v>
          </cell>
          <cell r="AY175">
            <v>3.4033778269999995</v>
          </cell>
          <cell r="AZ175">
            <v>3.4033778269999995</v>
          </cell>
          <cell r="BA175">
            <v>3.4033778269999995</v>
          </cell>
          <cell r="BB175">
            <v>0</v>
          </cell>
          <cell r="BC175">
            <v>0</v>
          </cell>
          <cell r="BD175">
            <v>0</v>
          </cell>
          <cell r="BE175">
            <v>0.82712337200000008</v>
          </cell>
          <cell r="BF175">
            <v>0.82712337200000008</v>
          </cell>
          <cell r="BG175">
            <v>0.82712337200000008</v>
          </cell>
          <cell r="BH175">
            <v>0</v>
          </cell>
          <cell r="BI175">
            <v>0</v>
          </cell>
          <cell r="BJ175">
            <v>0</v>
          </cell>
          <cell r="BK175">
            <v>1.4397382999999997</v>
          </cell>
          <cell r="BL175">
            <v>1.4397382999999997</v>
          </cell>
          <cell r="BM175">
            <v>1.4397382999999997</v>
          </cell>
          <cell r="BN175">
            <v>0</v>
          </cell>
          <cell r="BO175">
            <v>0</v>
          </cell>
          <cell r="BP175">
            <v>0</v>
          </cell>
          <cell r="BQ175">
            <v>1.4397382999999997</v>
          </cell>
          <cell r="BR175">
            <v>1.4397382999999997</v>
          </cell>
          <cell r="BS175">
            <v>1.4397382999999997</v>
          </cell>
          <cell r="BT175">
            <v>0</v>
          </cell>
          <cell r="BU175">
            <v>0</v>
          </cell>
          <cell r="BV175">
            <v>0</v>
          </cell>
          <cell r="BW175">
            <v>1.4424058999999998</v>
          </cell>
          <cell r="BX175">
            <v>1.4424058999999998</v>
          </cell>
          <cell r="BY175">
            <v>1.4424058999999998</v>
          </cell>
          <cell r="BZ175">
            <v>0</v>
          </cell>
          <cell r="CA175">
            <v>0</v>
          </cell>
          <cell r="CB175">
            <v>0</v>
          </cell>
          <cell r="CC175">
            <v>1.4424058999999998</v>
          </cell>
          <cell r="CD175">
            <v>1.4424058999999998</v>
          </cell>
          <cell r="CE175">
            <v>1.4424058999999998</v>
          </cell>
          <cell r="CF175">
            <v>0</v>
          </cell>
          <cell r="CG175">
            <v>0</v>
          </cell>
          <cell r="CH175">
            <v>0</v>
          </cell>
          <cell r="CI175">
            <v>1.5586792739999999</v>
          </cell>
          <cell r="CJ175">
            <v>1.5586792739999999</v>
          </cell>
          <cell r="CK175">
            <v>1.5586792739999999</v>
          </cell>
          <cell r="CL175">
            <v>0</v>
          </cell>
          <cell r="CM175">
            <v>0</v>
          </cell>
          <cell r="CN175">
            <v>0</v>
          </cell>
          <cell r="CO175">
            <v>1.5586792739999999</v>
          </cell>
          <cell r="CP175">
            <v>1.5586792739999999</v>
          </cell>
          <cell r="CQ175">
            <v>1.5586792739999999</v>
          </cell>
          <cell r="CR175">
            <v>0</v>
          </cell>
          <cell r="CS175">
            <v>0</v>
          </cell>
          <cell r="CT175">
            <v>0</v>
          </cell>
          <cell r="CU175">
            <v>1.2973861040000001</v>
          </cell>
          <cell r="CV175">
            <v>1.2973861040000001</v>
          </cell>
          <cell r="CW175">
            <v>1.2973861040000001</v>
          </cell>
          <cell r="CX175">
            <v>0</v>
          </cell>
          <cell r="CY175">
            <v>0</v>
          </cell>
          <cell r="CZ175">
            <v>0</v>
          </cell>
          <cell r="DA175">
            <v>1.2973861040000001</v>
          </cell>
          <cell r="DB175">
            <v>1.2973861040000001</v>
          </cell>
          <cell r="DC175">
            <v>1.2973861040000001</v>
          </cell>
          <cell r="DD175">
            <v>0</v>
          </cell>
          <cell r="DE175">
            <v>0</v>
          </cell>
          <cell r="DF175">
            <v>0</v>
          </cell>
          <cell r="DG175">
            <v>12.528314255</v>
          </cell>
          <cell r="DH175">
            <v>12.528314255</v>
          </cell>
          <cell r="DI175">
            <v>12.528314255</v>
          </cell>
          <cell r="DJ175">
            <v>0</v>
          </cell>
          <cell r="DK175">
            <v>0</v>
          </cell>
          <cell r="DL175">
            <v>0</v>
          </cell>
          <cell r="DM175">
            <v>12.528314255</v>
          </cell>
          <cell r="DN175">
            <v>12.528314255</v>
          </cell>
          <cell r="DO175">
            <v>12.528314255</v>
          </cell>
          <cell r="DP175">
            <v>0</v>
          </cell>
          <cell r="DQ175">
            <v>0</v>
          </cell>
          <cell r="DR175">
            <v>0</v>
          </cell>
          <cell r="DS175">
            <v>6.6847540000000011E-2</v>
          </cell>
          <cell r="DT175">
            <v>6.6847540000000011E-2</v>
          </cell>
          <cell r="DU175">
            <v>6.6847540000000011E-2</v>
          </cell>
          <cell r="DV175">
            <v>0</v>
          </cell>
          <cell r="DW175">
            <v>0</v>
          </cell>
          <cell r="DX175">
            <v>0</v>
          </cell>
          <cell r="DY175">
            <v>0</v>
          </cell>
          <cell r="DZ175">
            <v>0</v>
          </cell>
          <cell r="EA175">
            <v>0</v>
          </cell>
          <cell r="EB175">
            <v>0</v>
          </cell>
          <cell r="EC175">
            <v>0</v>
          </cell>
          <cell r="ED175">
            <v>0</v>
          </cell>
        </row>
        <row r="176">
          <cell r="B176">
            <v>2017</v>
          </cell>
          <cell r="C176">
            <v>2.6611727999999992</v>
          </cell>
          <cell r="D176">
            <v>2.6611727999999992</v>
          </cell>
          <cell r="E176">
            <v>2.6611727999999992</v>
          </cell>
          <cell r="F176">
            <v>0</v>
          </cell>
          <cell r="G176">
            <v>0</v>
          </cell>
          <cell r="H176">
            <v>0</v>
          </cell>
          <cell r="I176">
            <v>2.6611727999999992</v>
          </cell>
          <cell r="J176">
            <v>2.6611727999999992</v>
          </cell>
          <cell r="K176">
            <v>2.6611727999999992</v>
          </cell>
          <cell r="L176">
            <v>0</v>
          </cell>
          <cell r="M176">
            <v>0</v>
          </cell>
          <cell r="N176">
            <v>0</v>
          </cell>
          <cell r="O176">
            <v>0.42706949999999994</v>
          </cell>
          <cell r="P176">
            <v>0.42706949999999994</v>
          </cell>
          <cell r="Q176">
            <v>0.42706949999999994</v>
          </cell>
          <cell r="R176">
            <v>0</v>
          </cell>
          <cell r="S176">
            <v>0</v>
          </cell>
          <cell r="T176">
            <v>0</v>
          </cell>
          <cell r="U176">
            <v>0.42706949999999994</v>
          </cell>
          <cell r="V176">
            <v>0.42706949999999994</v>
          </cell>
          <cell r="W176">
            <v>0.42706949999999994</v>
          </cell>
          <cell r="X176">
            <v>0</v>
          </cell>
          <cell r="Y176">
            <v>0</v>
          </cell>
          <cell r="Z176">
            <v>0</v>
          </cell>
          <cell r="AA176">
            <v>0.27792393199999998</v>
          </cell>
          <cell r="AB176">
            <v>0.27792393199999998</v>
          </cell>
          <cell r="AC176">
            <v>0.27792393199999998</v>
          </cell>
          <cell r="AD176">
            <v>0</v>
          </cell>
          <cell r="AE176">
            <v>0</v>
          </cell>
          <cell r="AF176">
            <v>0</v>
          </cell>
          <cell r="AG176">
            <v>0.27792393199999998</v>
          </cell>
          <cell r="AH176">
            <v>0.27792393199999998</v>
          </cell>
          <cell r="AI176">
            <v>0.27792393199999998</v>
          </cell>
          <cell r="AJ176">
            <v>0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O176">
            <v>0</v>
          </cell>
          <cell r="AP176">
            <v>0</v>
          </cell>
          <cell r="AQ176">
            <v>0</v>
          </cell>
          <cell r="AR176">
            <v>0</v>
          </cell>
          <cell r="AS176">
            <v>9.2943422880000011</v>
          </cell>
          <cell r="AT176">
            <v>9.2943422880000011</v>
          </cell>
          <cell r="AU176">
            <v>9.2943422880000011</v>
          </cell>
          <cell r="AV176">
            <v>0</v>
          </cell>
          <cell r="AW176">
            <v>0</v>
          </cell>
          <cell r="AX176">
            <v>0</v>
          </cell>
          <cell r="AY176">
            <v>3.5097442014999998</v>
          </cell>
          <cell r="AZ176">
            <v>3.5097442014999998</v>
          </cell>
          <cell r="BA176">
            <v>3.5097442014999998</v>
          </cell>
          <cell r="BB176">
            <v>0</v>
          </cell>
          <cell r="BC176">
            <v>0</v>
          </cell>
          <cell r="BD176">
            <v>0</v>
          </cell>
          <cell r="BE176">
            <v>0.85697850399999986</v>
          </cell>
          <cell r="BF176">
            <v>0.85697850399999986</v>
          </cell>
          <cell r="BG176">
            <v>0.85697850399999986</v>
          </cell>
          <cell r="BH176">
            <v>0</v>
          </cell>
          <cell r="BI176">
            <v>0</v>
          </cell>
          <cell r="BJ176">
            <v>0</v>
          </cell>
          <cell r="BK176">
            <v>1.4174446000000003</v>
          </cell>
          <cell r="BL176">
            <v>1.4174446000000003</v>
          </cell>
          <cell r="BM176">
            <v>1.4174446000000003</v>
          </cell>
          <cell r="BN176">
            <v>0</v>
          </cell>
          <cell r="BO176">
            <v>0</v>
          </cell>
          <cell r="BP176">
            <v>0</v>
          </cell>
          <cell r="BQ176">
            <v>1.4174446000000003</v>
          </cell>
          <cell r="BR176">
            <v>1.4174446000000003</v>
          </cell>
          <cell r="BS176">
            <v>1.4174446000000003</v>
          </cell>
          <cell r="BT176">
            <v>0</v>
          </cell>
          <cell r="BU176">
            <v>0</v>
          </cell>
          <cell r="BV176">
            <v>0</v>
          </cell>
          <cell r="BW176">
            <v>1.4861119119999999</v>
          </cell>
          <cell r="BX176">
            <v>1.463926654</v>
          </cell>
          <cell r="BY176">
            <v>1.4861119119999999</v>
          </cell>
          <cell r="BZ176">
            <v>1.4928389861395533E-2</v>
          </cell>
          <cell r="CA176">
            <v>2.218525799999993E-2</v>
          </cell>
          <cell r="CB176">
            <v>0</v>
          </cell>
          <cell r="CC176">
            <v>1.4861119119999999</v>
          </cell>
          <cell r="CD176">
            <v>1.4861119119999999</v>
          </cell>
          <cell r="CE176">
            <v>1.4861119119999999</v>
          </cell>
          <cell r="CF176">
            <v>0</v>
          </cell>
          <cell r="CG176">
            <v>0</v>
          </cell>
          <cell r="CH176">
            <v>0</v>
          </cell>
          <cell r="CI176">
            <v>1.6738887439999999</v>
          </cell>
          <cell r="CJ176">
            <v>1.6408791039999997</v>
          </cell>
          <cell r="CK176">
            <v>1.6738887439999999</v>
          </cell>
          <cell r="CL176">
            <v>1.9720330946917566E-2</v>
          </cell>
          <cell r="CM176">
            <v>3.3009640000000173E-2</v>
          </cell>
          <cell r="CN176">
            <v>0</v>
          </cell>
          <cell r="CO176">
            <v>1.6738887439999999</v>
          </cell>
          <cell r="CP176">
            <v>1.6738887439999999</v>
          </cell>
          <cell r="CQ176">
            <v>1.6738887439999999</v>
          </cell>
          <cell r="CR176">
            <v>0</v>
          </cell>
          <cell r="CS176">
            <v>0</v>
          </cell>
          <cell r="CT176">
            <v>0</v>
          </cell>
          <cell r="CU176">
            <v>1.3528234979999996</v>
          </cell>
          <cell r="CV176">
            <v>1.3364909330000001</v>
          </cell>
          <cell r="CW176">
            <v>1.3528234979999996</v>
          </cell>
          <cell r="CX176">
            <v>1.2072945971255942E-2</v>
          </cell>
          <cell r="CY176">
            <v>1.6332564999999466E-2</v>
          </cell>
          <cell r="CZ176">
            <v>0</v>
          </cell>
          <cell r="DA176">
            <v>1.3528234979999996</v>
          </cell>
          <cell r="DB176">
            <v>1.3528234979999996</v>
          </cell>
          <cell r="DC176">
            <v>1.3528234979999996</v>
          </cell>
          <cell r="DD176">
            <v>0</v>
          </cell>
          <cell r="DE176">
            <v>0</v>
          </cell>
          <cell r="DF176">
            <v>0</v>
          </cell>
          <cell r="DG176">
            <v>13.280010949999999</v>
          </cell>
          <cell r="DH176">
            <v>13.280010949999999</v>
          </cell>
          <cell r="DI176">
            <v>13.280010949999999</v>
          </cell>
          <cell r="DJ176">
            <v>0</v>
          </cell>
          <cell r="DK176">
            <v>0</v>
          </cell>
          <cell r="DL176">
            <v>0</v>
          </cell>
          <cell r="DM176">
            <v>13.280010949999999</v>
          </cell>
          <cell r="DN176">
            <v>13.280010949999999</v>
          </cell>
          <cell r="DO176">
            <v>13.280010949999999</v>
          </cell>
          <cell r="DP176">
            <v>0</v>
          </cell>
          <cell r="DQ176">
            <v>0</v>
          </cell>
          <cell r="DR176">
            <v>0</v>
          </cell>
          <cell r="DS176">
            <v>6.9535539999999993E-2</v>
          </cell>
          <cell r="DT176">
            <v>6.9535539999999993E-2</v>
          </cell>
          <cell r="DU176">
            <v>6.9535539999999993E-2</v>
          </cell>
          <cell r="DV176">
            <v>0</v>
          </cell>
          <cell r="DW176">
            <v>0</v>
          </cell>
          <cell r="DX176">
            <v>0</v>
          </cell>
          <cell r="DY176">
            <v>0</v>
          </cell>
          <cell r="DZ176">
            <v>0</v>
          </cell>
          <cell r="EA176">
            <v>0</v>
          </cell>
          <cell r="EB176">
            <v>0</v>
          </cell>
          <cell r="EC176">
            <v>0</v>
          </cell>
          <cell r="ED176">
            <v>0</v>
          </cell>
        </row>
        <row r="177">
          <cell r="B177">
            <v>2018</v>
          </cell>
          <cell r="C177">
            <v>2.3159672000000002</v>
          </cell>
          <cell r="D177">
            <v>2.3159672000000002</v>
          </cell>
          <cell r="E177">
            <v>2.3159672000000002</v>
          </cell>
          <cell r="F177">
            <v>0</v>
          </cell>
          <cell r="G177">
            <v>0</v>
          </cell>
          <cell r="H177">
            <v>0</v>
          </cell>
          <cell r="I177">
            <v>2.3159672000000002</v>
          </cell>
          <cell r="J177">
            <v>2.3159672000000002</v>
          </cell>
          <cell r="K177">
            <v>2.3159672000000002</v>
          </cell>
          <cell r="L177">
            <v>0</v>
          </cell>
          <cell r="M177">
            <v>0</v>
          </cell>
          <cell r="N177">
            <v>0</v>
          </cell>
          <cell r="O177">
            <v>0.45037539999999993</v>
          </cell>
          <cell r="P177">
            <v>0.45037539999999993</v>
          </cell>
          <cell r="Q177">
            <v>0.45037539999999993</v>
          </cell>
          <cell r="R177">
            <v>0</v>
          </cell>
          <cell r="S177">
            <v>0</v>
          </cell>
          <cell r="T177">
            <v>0</v>
          </cell>
          <cell r="U177">
            <v>0.45037539999999993</v>
          </cell>
          <cell r="V177">
            <v>0.45037539999999993</v>
          </cell>
          <cell r="W177">
            <v>0.45037539999999993</v>
          </cell>
          <cell r="X177">
            <v>0</v>
          </cell>
          <cell r="Y177">
            <v>0</v>
          </cell>
          <cell r="Z177">
            <v>0</v>
          </cell>
          <cell r="AA177">
            <v>0.29094152879999996</v>
          </cell>
          <cell r="AB177">
            <v>0.29094152879999996</v>
          </cell>
          <cell r="AC177">
            <v>0.29094152879999996</v>
          </cell>
          <cell r="AD177">
            <v>0</v>
          </cell>
          <cell r="AE177">
            <v>0</v>
          </cell>
          <cell r="AF177">
            <v>0</v>
          </cell>
          <cell r="AG177">
            <v>0.29094152879999996</v>
          </cell>
          <cell r="AH177">
            <v>0.29094152879999996</v>
          </cell>
          <cell r="AI177">
            <v>0.29094152879999996</v>
          </cell>
          <cell r="AJ177">
            <v>0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O177">
            <v>0</v>
          </cell>
          <cell r="AP177">
            <v>0</v>
          </cell>
          <cell r="AQ177">
            <v>0</v>
          </cell>
          <cell r="AR177">
            <v>0</v>
          </cell>
          <cell r="AS177">
            <v>9.6130490819999999</v>
          </cell>
          <cell r="AT177">
            <v>9.6130490819999999</v>
          </cell>
          <cell r="AU177">
            <v>9.6130490819999999</v>
          </cell>
          <cell r="AV177">
            <v>0</v>
          </cell>
          <cell r="AW177">
            <v>0</v>
          </cell>
          <cell r="AX177">
            <v>0</v>
          </cell>
          <cell r="AY177">
            <v>3.6174717489999995</v>
          </cell>
          <cell r="AZ177">
            <v>3.6174717489999995</v>
          </cell>
          <cell r="BA177">
            <v>3.6174717489999995</v>
          </cell>
          <cell r="BB177">
            <v>0</v>
          </cell>
          <cell r="BC177">
            <v>0</v>
          </cell>
          <cell r="BD177">
            <v>0</v>
          </cell>
          <cell r="BE177">
            <v>0.88721536849999993</v>
          </cell>
          <cell r="BF177">
            <v>0.88721536849999993</v>
          </cell>
          <cell r="BG177">
            <v>0.88721536849999993</v>
          </cell>
          <cell r="BH177">
            <v>0</v>
          </cell>
          <cell r="BI177">
            <v>0</v>
          </cell>
          <cell r="BJ177">
            <v>0</v>
          </cell>
          <cell r="BK177">
            <v>1.3190891999999996</v>
          </cell>
          <cell r="BL177">
            <v>1.3190891999999996</v>
          </cell>
          <cell r="BM177">
            <v>1.3190891999999996</v>
          </cell>
          <cell r="BN177">
            <v>0</v>
          </cell>
          <cell r="BO177">
            <v>0</v>
          </cell>
          <cell r="BP177">
            <v>0</v>
          </cell>
          <cell r="BQ177">
            <v>1.3190891999999996</v>
          </cell>
          <cell r="BR177">
            <v>1.3190891999999996</v>
          </cell>
          <cell r="BS177">
            <v>1.3190891999999996</v>
          </cell>
          <cell r="BT177">
            <v>0</v>
          </cell>
          <cell r="BU177">
            <v>0</v>
          </cell>
          <cell r="BV177">
            <v>0</v>
          </cell>
          <cell r="BW177">
            <v>1.5282821600000001</v>
          </cell>
          <cell r="BX177">
            <v>1.4803648459999998</v>
          </cell>
          <cell r="BY177">
            <v>1.5282821600000001</v>
          </cell>
          <cell r="BZ177">
            <v>3.1353708925058843E-2</v>
          </cell>
          <cell r="CA177">
            <v>4.7917314000000211E-2</v>
          </cell>
          <cell r="CB177">
            <v>0</v>
          </cell>
          <cell r="CC177">
            <v>1.5282821600000001</v>
          </cell>
          <cell r="CD177">
            <v>1.4928439627550001</v>
          </cell>
          <cell r="CE177">
            <v>1.5282821600000001</v>
          </cell>
          <cell r="CF177">
            <v>2.3188255528023678E-2</v>
          </cell>
          <cell r="CG177">
            <v>3.5438197244999969E-2</v>
          </cell>
          <cell r="CH177">
            <v>0</v>
          </cell>
          <cell r="CI177">
            <v>1.7920514599999999</v>
          </cell>
          <cell r="CJ177">
            <v>1.721056395</v>
          </cell>
          <cell r="CK177">
            <v>1.7920514599999999</v>
          </cell>
          <cell r="CL177">
            <v>3.961664415596635E-2</v>
          </cell>
          <cell r="CM177">
            <v>7.0995064999999968E-2</v>
          </cell>
          <cell r="CN177">
            <v>0</v>
          </cell>
          <cell r="CO177">
            <v>1.7920514599999999</v>
          </cell>
          <cell r="CP177">
            <v>1.7392554905549999</v>
          </cell>
          <cell r="CQ177">
            <v>1.7920514599999999</v>
          </cell>
          <cell r="CR177">
            <v>2.9461190497844288E-2</v>
          </cell>
          <cell r="CS177">
            <v>5.2795969444999979E-2</v>
          </cell>
          <cell r="CT177">
            <v>0</v>
          </cell>
          <cell r="CU177">
            <v>1.374932364</v>
          </cell>
          <cell r="CV177">
            <v>1.33990527</v>
          </cell>
          <cell r="CW177">
            <v>1.374932364</v>
          </cell>
          <cell r="CX177">
            <v>2.5475503317194392E-2</v>
          </cell>
          <cell r="CY177">
            <v>3.5027093999999925E-2</v>
          </cell>
          <cell r="CZ177">
            <v>0</v>
          </cell>
          <cell r="DA177">
            <v>1.374932364</v>
          </cell>
          <cell r="DB177">
            <v>1.3488033039100003</v>
          </cell>
          <cell r="DC177">
            <v>1.374932364</v>
          </cell>
          <cell r="DD177">
            <v>1.9003887590502387E-2</v>
          </cell>
          <cell r="DE177">
            <v>2.6129060089999712E-2</v>
          </cell>
          <cell r="DF177">
            <v>0</v>
          </cell>
          <cell r="DG177">
            <v>14.076807894999998</v>
          </cell>
          <cell r="DH177">
            <v>10.823277205</v>
          </cell>
          <cell r="DI177">
            <v>14.076807894999998</v>
          </cell>
          <cell r="DJ177">
            <v>0.23112702213941796</v>
          </cell>
          <cell r="DK177">
            <v>3.2535306899999981</v>
          </cell>
          <cell r="DL177">
            <v>0</v>
          </cell>
          <cell r="DM177">
            <v>14.076807894999998</v>
          </cell>
          <cell r="DN177">
            <v>14.076807894999998</v>
          </cell>
          <cell r="DO177">
            <v>14.076807894999998</v>
          </cell>
          <cell r="DP177">
            <v>0</v>
          </cell>
          <cell r="DQ177">
            <v>0</v>
          </cell>
          <cell r="DR177">
            <v>0</v>
          </cell>
          <cell r="DS177">
            <v>7.2313059999999998E-2</v>
          </cell>
          <cell r="DT177">
            <v>4.9571720000000007E-2</v>
          </cell>
          <cell r="DU177">
            <v>7.2313059999999998E-2</v>
          </cell>
          <cell r="DV177">
            <v>0.31448454815769089</v>
          </cell>
          <cell r="DW177">
            <v>2.2741339999999992E-2</v>
          </cell>
          <cell r="DX177">
            <v>0</v>
          </cell>
          <cell r="DY177">
            <v>0</v>
          </cell>
          <cell r="DZ177">
            <v>0</v>
          </cell>
          <cell r="EA177">
            <v>0</v>
          </cell>
          <cell r="EB177">
            <v>0</v>
          </cell>
          <cell r="EC177">
            <v>0</v>
          </cell>
          <cell r="ED177">
            <v>0</v>
          </cell>
        </row>
        <row r="178">
          <cell r="B178">
            <v>2019</v>
          </cell>
          <cell r="C178">
            <v>2.6143690999999998</v>
          </cell>
          <cell r="D178">
            <v>2.6143690999999998</v>
          </cell>
          <cell r="E178">
            <v>2.6143690999999998</v>
          </cell>
          <cell r="F178">
            <v>0</v>
          </cell>
          <cell r="G178">
            <v>0</v>
          </cell>
          <cell r="H178">
            <v>0</v>
          </cell>
          <cell r="I178">
            <v>2.6143690999999998</v>
          </cell>
          <cell r="J178">
            <v>2.6143690999999998</v>
          </cell>
          <cell r="K178">
            <v>2.6143690999999998</v>
          </cell>
          <cell r="L178">
            <v>0</v>
          </cell>
          <cell r="M178">
            <v>0</v>
          </cell>
          <cell r="N178">
            <v>0</v>
          </cell>
          <cell r="O178">
            <v>0.42257499999999992</v>
          </cell>
          <cell r="P178">
            <v>0.42257499999999992</v>
          </cell>
          <cell r="Q178">
            <v>0.42257499999999992</v>
          </cell>
          <cell r="R178">
            <v>0</v>
          </cell>
          <cell r="S178">
            <v>0</v>
          </cell>
          <cell r="T178">
            <v>0</v>
          </cell>
          <cell r="U178">
            <v>0.42257499999999992</v>
          </cell>
          <cell r="V178">
            <v>0.42257499999999992</v>
          </cell>
          <cell r="W178">
            <v>0.42257499999999992</v>
          </cell>
          <cell r="X178">
            <v>0</v>
          </cell>
          <cell r="Y178">
            <v>0</v>
          </cell>
          <cell r="Z178">
            <v>0</v>
          </cell>
          <cell r="AA178">
            <v>0.27144449040000002</v>
          </cell>
          <cell r="AB178">
            <v>0.27144449040000002</v>
          </cell>
          <cell r="AC178">
            <v>0.27144449040000002</v>
          </cell>
          <cell r="AD178">
            <v>0</v>
          </cell>
          <cell r="AE178">
            <v>0</v>
          </cell>
          <cell r="AF178">
            <v>0</v>
          </cell>
          <cell r="AG178">
            <v>0.27144449040000002</v>
          </cell>
          <cell r="AH178">
            <v>0.27144449040000002</v>
          </cell>
          <cell r="AI178">
            <v>0.27144449040000002</v>
          </cell>
          <cell r="AJ178">
            <v>0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O178">
            <v>0</v>
          </cell>
          <cell r="AP178">
            <v>0</v>
          </cell>
          <cell r="AQ178">
            <v>0</v>
          </cell>
          <cell r="AR178">
            <v>0</v>
          </cell>
          <cell r="AS178">
            <v>9.9361001874999992</v>
          </cell>
          <cell r="AT178">
            <v>9.9361001874999992</v>
          </cell>
          <cell r="AU178">
            <v>9.9361001874999992</v>
          </cell>
          <cell r="AV178">
            <v>0</v>
          </cell>
          <cell r="AW178">
            <v>0</v>
          </cell>
          <cell r="AX178">
            <v>0</v>
          </cell>
          <cell r="AY178">
            <v>3.7264388905000003</v>
          </cell>
          <cell r="AZ178">
            <v>3.7264388905000003</v>
          </cell>
          <cell r="BA178">
            <v>3.7264388905000003</v>
          </cell>
          <cell r="BB178">
            <v>0</v>
          </cell>
          <cell r="BC178">
            <v>0</v>
          </cell>
          <cell r="BD178">
            <v>0</v>
          </cell>
          <cell r="BE178">
            <v>0.91787541350000001</v>
          </cell>
          <cell r="BF178">
            <v>0.91787541350000001</v>
          </cell>
          <cell r="BG178">
            <v>0.91787541350000001</v>
          </cell>
          <cell r="BH178">
            <v>0</v>
          </cell>
          <cell r="BI178">
            <v>0</v>
          </cell>
          <cell r="BJ178">
            <v>0</v>
          </cell>
          <cell r="BK178">
            <v>1.3419835000000004</v>
          </cell>
          <cell r="BL178">
            <v>1.3419835000000004</v>
          </cell>
          <cell r="BM178">
            <v>1.3419835000000004</v>
          </cell>
          <cell r="BN178">
            <v>0</v>
          </cell>
          <cell r="BO178">
            <v>0</v>
          </cell>
          <cell r="BP178">
            <v>0</v>
          </cell>
          <cell r="BQ178">
            <v>1.3419835000000004</v>
          </cell>
          <cell r="BR178">
            <v>1.3419835000000004</v>
          </cell>
          <cell r="BS178">
            <v>1.3419835000000004</v>
          </cell>
          <cell r="BT178">
            <v>0</v>
          </cell>
          <cell r="BU178">
            <v>0</v>
          </cell>
          <cell r="BV178">
            <v>0</v>
          </cell>
          <cell r="BW178">
            <v>1.568640864</v>
          </cell>
          <cell r="BX178">
            <v>1.4914524000000002</v>
          </cell>
          <cell r="BY178">
            <v>1.568640864</v>
          </cell>
          <cell r="BZ178">
            <v>4.9207225038860006E-2</v>
          </cell>
          <cell r="CA178">
            <v>7.718846399999979E-2</v>
          </cell>
          <cell r="CB178">
            <v>0</v>
          </cell>
          <cell r="CC178">
            <v>1.568640864</v>
          </cell>
          <cell r="CD178">
            <v>1.4921475011750001</v>
          </cell>
          <cell r="CE178">
            <v>1.568640864</v>
          </cell>
          <cell r="CF178">
            <v>4.8764101828855558E-2</v>
          </cell>
          <cell r="CG178">
            <v>7.6493362824999966E-2</v>
          </cell>
          <cell r="CH178">
            <v>0</v>
          </cell>
          <cell r="CI178">
            <v>1.9131282059999999</v>
          </cell>
          <cell r="CJ178">
            <v>1.7990783519999998</v>
          </cell>
          <cell r="CK178">
            <v>1.9131282059999999</v>
          </cell>
          <cell r="CL178">
            <v>5.9614328847546208E-2</v>
          </cell>
          <cell r="CM178">
            <v>0.11404985400000012</v>
          </cell>
          <cell r="CN178">
            <v>0</v>
          </cell>
          <cell r="CO178">
            <v>1.9131282059999999</v>
          </cell>
          <cell r="CP178">
            <v>1.7996268199249998</v>
          </cell>
          <cell r="CQ178">
            <v>1.9131282059999999</v>
          </cell>
          <cell r="CR178">
            <v>5.9327642402131855E-2</v>
          </cell>
          <cell r="CS178">
            <v>0.11350138607500004</v>
          </cell>
          <cell r="CT178">
            <v>0</v>
          </cell>
          <cell r="CU178">
            <v>1.3756540100000001</v>
          </cell>
          <cell r="CV178">
            <v>1.3193759029999998</v>
          </cell>
          <cell r="CW178">
            <v>1.3756540100000001</v>
          </cell>
          <cell r="CX178">
            <v>4.0910073747395422E-2</v>
          </cell>
          <cell r="CY178">
            <v>5.6278107000000244E-2</v>
          </cell>
          <cell r="CZ178">
            <v>0</v>
          </cell>
          <cell r="DA178">
            <v>1.3756540100000001</v>
          </cell>
          <cell r="DB178">
            <v>1.3196265570000003</v>
          </cell>
          <cell r="DC178">
            <v>1.3756540100000001</v>
          </cell>
          <cell r="DD178">
            <v>4.0727866594885857E-2</v>
          </cell>
          <cell r="DE178">
            <v>5.6027452999999783E-2</v>
          </cell>
          <cell r="DF178">
            <v>0</v>
          </cell>
          <cell r="DG178">
            <v>14.921415029999999</v>
          </cell>
          <cell r="DH178">
            <v>8.0239301849999993</v>
          </cell>
          <cell r="DI178">
            <v>14.921415029999999</v>
          </cell>
          <cell r="DJ178">
            <v>0.46225407115426909</v>
          </cell>
          <cell r="DK178">
            <v>6.8974848449999993</v>
          </cell>
          <cell r="DL178">
            <v>0</v>
          </cell>
          <cell r="DM178">
            <v>14.921415029999999</v>
          </cell>
          <cell r="DN178">
            <v>14.033395010000001</v>
          </cell>
          <cell r="DO178">
            <v>14.921415029999999</v>
          </cell>
          <cell r="DP178">
            <v>5.9513123803245443E-2</v>
          </cell>
          <cell r="DQ178">
            <v>0.88802001999999725</v>
          </cell>
          <cell r="DR178">
            <v>0</v>
          </cell>
          <cell r="DS178">
            <v>7.5198119999999993E-2</v>
          </cell>
          <cell r="DT178">
            <v>2.7921320000000003E-2</v>
          </cell>
          <cell r="DU178">
            <v>7.5198119999999993E-2</v>
          </cell>
          <cell r="DV178">
            <v>0.62869656847804167</v>
          </cell>
          <cell r="DW178">
            <v>4.7276799999999994E-2</v>
          </cell>
          <cell r="DX178">
            <v>0</v>
          </cell>
          <cell r="DY178">
            <v>0</v>
          </cell>
          <cell r="DZ178">
            <v>0</v>
          </cell>
          <cell r="EA178">
            <v>0</v>
          </cell>
          <cell r="EB178">
            <v>0</v>
          </cell>
          <cell r="EC178">
            <v>0</v>
          </cell>
          <cell r="ED178">
            <v>0</v>
          </cell>
        </row>
        <row r="179">
          <cell r="B179">
            <v>2020</v>
          </cell>
          <cell r="C179">
            <v>2.9446926000000002</v>
          </cell>
          <cell r="D179">
            <v>2.9446926000000002</v>
          </cell>
          <cell r="E179">
            <v>2.9446926000000002</v>
          </cell>
          <cell r="F179">
            <v>0</v>
          </cell>
          <cell r="G179">
            <v>0</v>
          </cell>
          <cell r="H179">
            <v>0</v>
          </cell>
          <cell r="I179">
            <v>2.9446926000000002</v>
          </cell>
          <cell r="J179">
            <v>2.9446926000000002</v>
          </cell>
          <cell r="K179">
            <v>2.9446926000000002</v>
          </cell>
          <cell r="L179">
            <v>0</v>
          </cell>
          <cell r="M179">
            <v>0</v>
          </cell>
          <cell r="N179">
            <v>0</v>
          </cell>
          <cell r="O179">
            <v>0.40970170000000006</v>
          </cell>
          <cell r="P179">
            <v>0.40970170000000006</v>
          </cell>
          <cell r="Q179">
            <v>0.40970170000000006</v>
          </cell>
          <cell r="R179">
            <v>0</v>
          </cell>
          <cell r="S179">
            <v>0</v>
          </cell>
          <cell r="T179">
            <v>0</v>
          </cell>
          <cell r="U179">
            <v>0.40970170000000006</v>
          </cell>
          <cell r="V179">
            <v>0.40970170000000006</v>
          </cell>
          <cell r="W179">
            <v>0.40970170000000006</v>
          </cell>
          <cell r="X179">
            <v>0</v>
          </cell>
          <cell r="Y179">
            <v>0</v>
          </cell>
          <cell r="Z179">
            <v>0</v>
          </cell>
          <cell r="AA179">
            <v>0.26231612239999996</v>
          </cell>
          <cell r="AB179">
            <v>0.26231612239999996</v>
          </cell>
          <cell r="AC179">
            <v>0.26231612239999996</v>
          </cell>
          <cell r="AD179">
            <v>0</v>
          </cell>
          <cell r="AE179">
            <v>0</v>
          </cell>
          <cell r="AF179">
            <v>0</v>
          </cell>
          <cell r="AG179">
            <v>0.26231612239999996</v>
          </cell>
          <cell r="AH179">
            <v>0.26231612239999996</v>
          </cell>
          <cell r="AI179">
            <v>0.26231612239999996</v>
          </cell>
          <cell r="AJ179">
            <v>0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O179">
            <v>0</v>
          </cell>
          <cell r="AP179">
            <v>0</v>
          </cell>
          <cell r="AQ179">
            <v>0</v>
          </cell>
          <cell r="AR179">
            <v>0</v>
          </cell>
          <cell r="AS179">
            <v>10.203305083</v>
          </cell>
          <cell r="AT179">
            <v>10.203305083</v>
          </cell>
          <cell r="AU179">
            <v>10.203305083</v>
          </cell>
          <cell r="AV179">
            <v>0</v>
          </cell>
          <cell r="AW179">
            <v>0</v>
          </cell>
          <cell r="AX179">
            <v>0</v>
          </cell>
          <cell r="AY179">
            <v>3.81314457</v>
          </cell>
          <cell r="AZ179">
            <v>3.81314457</v>
          </cell>
          <cell r="BA179">
            <v>3.81314457</v>
          </cell>
          <cell r="BB179">
            <v>0</v>
          </cell>
          <cell r="BC179">
            <v>0</v>
          </cell>
          <cell r="BD179">
            <v>0</v>
          </cell>
          <cell r="BE179">
            <v>0.94325327599999997</v>
          </cell>
          <cell r="BF179">
            <v>0.94325327599999997</v>
          </cell>
          <cell r="BG179">
            <v>0.94325327599999997</v>
          </cell>
          <cell r="BH179">
            <v>0</v>
          </cell>
          <cell r="BI179">
            <v>0</v>
          </cell>
          <cell r="BJ179">
            <v>0</v>
          </cell>
          <cell r="BK179">
            <v>1.3705263000000001</v>
          </cell>
          <cell r="BL179">
            <v>1.3705263000000001</v>
          </cell>
          <cell r="BM179">
            <v>1.3705263000000001</v>
          </cell>
          <cell r="BN179">
            <v>0</v>
          </cell>
          <cell r="BO179">
            <v>0</v>
          </cell>
          <cell r="BP179">
            <v>0</v>
          </cell>
          <cell r="BQ179">
            <v>1.3705263000000001</v>
          </cell>
          <cell r="BR179">
            <v>1.3705263000000001</v>
          </cell>
          <cell r="BS179">
            <v>1.3705263000000001</v>
          </cell>
          <cell r="BT179">
            <v>0</v>
          </cell>
          <cell r="BU179">
            <v>0</v>
          </cell>
          <cell r="BV179">
            <v>0</v>
          </cell>
          <cell r="BW179">
            <v>1.6072664560000001</v>
          </cell>
          <cell r="BX179">
            <v>1.4968569789999999</v>
          </cell>
          <cell r="BY179">
            <v>1.6072664560000001</v>
          </cell>
          <cell r="BZ179">
            <v>6.8693947159686228E-2</v>
          </cell>
          <cell r="CA179">
            <v>0.11040947700000014</v>
          </cell>
          <cell r="CB179">
            <v>0</v>
          </cell>
          <cell r="CC179">
            <v>1.6072664560000001</v>
          </cell>
          <cell r="CD179">
            <v>1.4837422156449998</v>
          </cell>
          <cell r="CE179">
            <v>1.6072664560000001</v>
          </cell>
          <cell r="CF179">
            <v>7.6853616831159891E-2</v>
          </cell>
          <cell r="CG179">
            <v>0.12352424035500031</v>
          </cell>
          <cell r="CH179">
            <v>0</v>
          </cell>
          <cell r="CI179">
            <v>2.0373549120000001</v>
          </cell>
          <cell r="CJ179">
            <v>1.8746790929999997</v>
          </cell>
          <cell r="CK179">
            <v>2.0373549120000001</v>
          </cell>
          <cell r="CL179">
            <v>7.9846578542521696E-2</v>
          </cell>
          <cell r="CM179">
            <v>0.16267581900000039</v>
          </cell>
          <cell r="CN179">
            <v>0</v>
          </cell>
          <cell r="CO179">
            <v>2.0373549120000001</v>
          </cell>
          <cell r="CP179">
            <v>1.8550007026000002</v>
          </cell>
          <cell r="CQ179">
            <v>2.0373549120000001</v>
          </cell>
          <cell r="CR179">
            <v>8.9505372051739945E-2</v>
          </cell>
          <cell r="CS179">
            <v>0.18235420939999991</v>
          </cell>
          <cell r="CT179">
            <v>0</v>
          </cell>
          <cell r="CU179">
            <v>1.36766454</v>
          </cell>
          <cell r="CV179">
            <v>1.2875026979999997</v>
          </cell>
          <cell r="CW179">
            <v>1.36766454</v>
          </cell>
          <cell r="CX179">
            <v>5.8612210564441714E-2</v>
          </cell>
          <cell r="CY179">
            <v>8.0161842000000316E-2</v>
          </cell>
          <cell r="CZ179">
            <v>0</v>
          </cell>
          <cell r="DA179">
            <v>1.36766454</v>
          </cell>
          <cell r="DB179">
            <v>1.2777010875850003</v>
          </cell>
          <cell r="DC179">
            <v>1.36766454</v>
          </cell>
          <cell r="DD179">
            <v>6.5778887866025759E-2</v>
          </cell>
          <cell r="DE179">
            <v>8.9963452414999701E-2</v>
          </cell>
          <cell r="DF179">
            <v>0</v>
          </cell>
          <cell r="DG179">
            <v>15.816707145000001</v>
          </cell>
          <cell r="DH179">
            <v>4.8497139599999999</v>
          </cell>
          <cell r="DI179">
            <v>15.816707145000001</v>
          </cell>
          <cell r="DJ179">
            <v>0.69338030251555238</v>
          </cell>
          <cell r="DK179">
            <v>10.966993185</v>
          </cell>
          <cell r="DL179">
            <v>0</v>
          </cell>
          <cell r="DM179">
            <v>15.816707145000001</v>
          </cell>
          <cell r="DN179">
            <v>13.93408346</v>
          </cell>
          <cell r="DO179">
            <v>15.816707145000001</v>
          </cell>
          <cell r="DP179">
            <v>0.11902753637283713</v>
          </cell>
          <cell r="DQ179">
            <v>1.8826236850000004</v>
          </cell>
          <cell r="DR179">
            <v>0</v>
          </cell>
          <cell r="DS179">
            <v>7.8203780000000001E-2</v>
          </cell>
          <cell r="DT179">
            <v>4.4548199999999991E-3</v>
          </cell>
          <cell r="DU179">
            <v>7.8203780000000001E-2</v>
          </cell>
          <cell r="DV179">
            <v>0.94303574584246441</v>
          </cell>
          <cell r="DW179">
            <v>7.3748960000000002E-2</v>
          </cell>
          <cell r="DX179">
            <v>0</v>
          </cell>
          <cell r="DY179">
            <v>0</v>
          </cell>
          <cell r="DZ179">
            <v>0</v>
          </cell>
          <cell r="EA179">
            <v>0</v>
          </cell>
          <cell r="EB179">
            <v>0</v>
          </cell>
          <cell r="EC179">
            <v>0</v>
          </cell>
          <cell r="ED179">
            <v>0</v>
          </cell>
        </row>
        <row r="180">
          <cell r="B180">
            <v>2021</v>
          </cell>
          <cell r="C180">
            <v>2.9809521999999999</v>
          </cell>
          <cell r="D180">
            <v>2.7300369639999986</v>
          </cell>
          <cell r="E180">
            <v>2.9809521999999999</v>
          </cell>
          <cell r="F180">
            <v>8.4172847857138175E-2</v>
          </cell>
          <cell r="G180">
            <v>0.25091523600000132</v>
          </cell>
          <cell r="H180">
            <v>0</v>
          </cell>
          <cell r="I180">
            <v>2.9809521999999999</v>
          </cell>
          <cell r="J180">
            <v>2.8200138400000001</v>
          </cell>
          <cell r="K180">
            <v>2.9809521999999999</v>
          </cell>
          <cell r="L180">
            <v>5.39889099865472E-2</v>
          </cell>
          <cell r="M180">
            <v>0.16093835999999984</v>
          </cell>
          <cell r="N180">
            <v>0</v>
          </cell>
          <cell r="O180">
            <v>0.37369929999999996</v>
          </cell>
          <cell r="P180">
            <v>0.3377414352</v>
          </cell>
          <cell r="Q180">
            <v>0.37369929999999996</v>
          </cell>
          <cell r="R180">
            <v>9.6221386553306268E-2</v>
          </cell>
          <cell r="S180">
            <v>3.5957864799999961E-2</v>
          </cell>
          <cell r="T180">
            <v>0</v>
          </cell>
          <cell r="U180">
            <v>0.37369929999999996</v>
          </cell>
          <cell r="V180">
            <v>0.37275827999999994</v>
          </cell>
          <cell r="W180">
            <v>0.37369929999999996</v>
          </cell>
          <cell r="X180">
            <v>2.5181208527819418E-3</v>
          </cell>
          <cell r="Y180">
            <v>9.4102000000001462E-4</v>
          </cell>
          <cell r="Z180">
            <v>0</v>
          </cell>
          <cell r="AA180">
            <v>0.23909259999999993</v>
          </cell>
          <cell r="AB180">
            <v>0.21600061680000004</v>
          </cell>
          <cell r="AC180">
            <v>0.23909259999999993</v>
          </cell>
          <cell r="AD180">
            <v>9.6581756189860729E-2</v>
          </cell>
          <cell r="AE180">
            <v>2.3091983199999888E-2</v>
          </cell>
          <cell r="AF180">
            <v>0</v>
          </cell>
          <cell r="AG180">
            <v>0.23909259999999993</v>
          </cell>
          <cell r="AH180">
            <v>0.23107227999999996</v>
          </cell>
          <cell r="AI180">
            <v>0.23909259999999993</v>
          </cell>
          <cell r="AJ180">
            <v>3.3544827401600766E-2</v>
          </cell>
          <cell r="AK180">
            <v>8.0203199999999697E-3</v>
          </cell>
          <cell r="AL180">
            <v>0</v>
          </cell>
          <cell r="AM180">
            <v>0</v>
          </cell>
          <cell r="AN180">
            <v>0</v>
          </cell>
          <cell r="AO180">
            <v>0</v>
          </cell>
          <cell r="AP180">
            <v>0</v>
          </cell>
          <cell r="AQ180">
            <v>0</v>
          </cell>
          <cell r="AR180">
            <v>0</v>
          </cell>
          <cell r="AS180">
            <v>10.282262651500002</v>
          </cell>
          <cell r="AT180">
            <v>9.1395561910999987</v>
          </cell>
          <cell r="AU180">
            <v>10.282262651500002</v>
          </cell>
          <cell r="AV180">
            <v>0.11113375519864806</v>
          </cell>
          <cell r="AW180">
            <v>1.142706460400003</v>
          </cell>
          <cell r="AX180">
            <v>0</v>
          </cell>
          <cell r="AY180">
            <v>3.8260452229999999</v>
          </cell>
          <cell r="AZ180">
            <v>3.3800335195000004</v>
          </cell>
          <cell r="BA180">
            <v>3.8260452229999999</v>
          </cell>
          <cell r="BB180">
            <v>0.11657251221674844</v>
          </cell>
          <cell r="BC180">
            <v>0.44601170349999952</v>
          </cell>
          <cell r="BD180">
            <v>0</v>
          </cell>
          <cell r="BE180">
            <v>0.95189056050000009</v>
          </cell>
          <cell r="BF180">
            <v>0.85096458109999995</v>
          </cell>
          <cell r="BG180">
            <v>0.95189056050000009</v>
          </cell>
          <cell r="BH180">
            <v>0.10602687282347531</v>
          </cell>
          <cell r="BI180">
            <v>0.10092597940000014</v>
          </cell>
          <cell r="BJ180">
            <v>0</v>
          </cell>
          <cell r="BK180">
            <v>1.4858843999999998</v>
          </cell>
          <cell r="BL180">
            <v>1.4858843999999998</v>
          </cell>
          <cell r="BM180">
            <v>1.4858843999999998</v>
          </cell>
          <cell r="BN180">
            <v>0</v>
          </cell>
          <cell r="BO180">
            <v>0</v>
          </cell>
          <cell r="BP180">
            <v>0</v>
          </cell>
          <cell r="BQ180">
            <v>1.4858843999999998</v>
          </cell>
          <cell r="BR180">
            <v>1.4858843999999998</v>
          </cell>
          <cell r="BS180">
            <v>1.4858843999999998</v>
          </cell>
          <cell r="BT180">
            <v>0</v>
          </cell>
          <cell r="BU180">
            <v>0</v>
          </cell>
          <cell r="BV180">
            <v>0</v>
          </cell>
          <cell r="BW180">
            <v>1.643924274</v>
          </cell>
          <cell r="BX180">
            <v>1.4963890850000001</v>
          </cell>
          <cell r="BY180">
            <v>1.643924274</v>
          </cell>
          <cell r="BZ180">
            <v>8.9745733020303253E-2</v>
          </cell>
          <cell r="CA180">
            <v>0.14753518899999984</v>
          </cell>
          <cell r="CB180">
            <v>0</v>
          </cell>
          <cell r="CC180">
            <v>1.643924274</v>
          </cell>
          <cell r="CD180">
            <v>1.4674673445499999</v>
          </cell>
          <cell r="CE180">
            <v>1.643924274</v>
          </cell>
          <cell r="CF180">
            <v>0.10733884293869854</v>
          </cell>
          <cell r="CG180">
            <v>0.17645692945000002</v>
          </cell>
          <cell r="CH180">
            <v>0</v>
          </cell>
          <cell r="CI180">
            <v>2.1606359960000003</v>
          </cell>
          <cell r="CJ180">
            <v>1.9440263509999998</v>
          </cell>
          <cell r="CK180">
            <v>2.1606359960000003</v>
          </cell>
          <cell r="CL180">
            <v>0.10025272438347387</v>
          </cell>
          <cell r="CM180">
            <v>0.21660964500000057</v>
          </cell>
          <cell r="CN180">
            <v>0</v>
          </cell>
          <cell r="CO180">
            <v>2.1606359960000003</v>
          </cell>
          <cell r="CP180">
            <v>1.9008184370000001</v>
          </cell>
          <cell r="CQ180">
            <v>2.1606359960000003</v>
          </cell>
          <cell r="CR180">
            <v>0.12025050007544177</v>
          </cell>
          <cell r="CS180">
            <v>0.25981755900000025</v>
          </cell>
          <cell r="CT180">
            <v>0</v>
          </cell>
          <cell r="CU180">
            <v>1.346122</v>
          </cell>
          <cell r="CV180">
            <v>1.2394906210000003</v>
          </cell>
          <cell r="CW180">
            <v>1.346122</v>
          </cell>
          <cell r="CX180">
            <v>7.9213755513987405E-2</v>
          </cell>
          <cell r="CY180">
            <v>0.10663137899999975</v>
          </cell>
          <cell r="CZ180">
            <v>0</v>
          </cell>
          <cell r="DA180">
            <v>1.346122</v>
          </cell>
          <cell r="DB180">
            <v>1.2181368238400001</v>
          </cell>
          <cell r="DC180">
            <v>1.346122</v>
          </cell>
          <cell r="DD180">
            <v>9.5076951539310645E-2</v>
          </cell>
          <cell r="DE180">
            <v>0.12798517615999994</v>
          </cell>
          <cell r="DF180">
            <v>0</v>
          </cell>
          <cell r="DG180">
            <v>16.765703290000001</v>
          </cell>
          <cell r="DH180">
            <v>5.1406879749999996</v>
          </cell>
          <cell r="DI180">
            <v>16.765703290000001</v>
          </cell>
          <cell r="DJ180">
            <v>0.69338071382509847</v>
          </cell>
          <cell r="DK180">
            <v>11.625015315000002</v>
          </cell>
          <cell r="DL180">
            <v>0</v>
          </cell>
          <cell r="DM180">
            <v>16.765703290000001</v>
          </cell>
          <cell r="DN180">
            <v>13.772336554999999</v>
          </cell>
          <cell r="DO180">
            <v>16.765703290000001</v>
          </cell>
          <cell r="DP180">
            <v>0.17854107777187092</v>
          </cell>
          <cell r="DQ180">
            <v>2.9933667350000022</v>
          </cell>
          <cell r="DR180">
            <v>0</v>
          </cell>
          <cell r="DS180">
            <v>8.1343099999999988E-2</v>
          </cell>
          <cell r="DT180">
            <v>4.6322200000000003E-3</v>
          </cell>
          <cell r="DU180">
            <v>8.1343099999999988E-2</v>
          </cell>
          <cell r="DV180">
            <v>0.9430533136799556</v>
          </cell>
          <cell r="DW180">
            <v>7.6710879999999981E-2</v>
          </cell>
          <cell r="DX180">
            <v>0</v>
          </cell>
          <cell r="DY180">
            <v>0</v>
          </cell>
          <cell r="DZ180">
            <v>0</v>
          </cell>
          <cell r="EA180">
            <v>0</v>
          </cell>
          <cell r="EB180">
            <v>0</v>
          </cell>
          <cell r="EC180">
            <v>0</v>
          </cell>
          <cell r="ED180">
            <v>0</v>
          </cell>
        </row>
        <row r="181">
          <cell r="B181">
            <v>2022</v>
          </cell>
          <cell r="C181">
            <v>3.0173839999999998</v>
          </cell>
          <cell r="D181">
            <v>2.5082537783999999</v>
          </cell>
          <cell r="E181">
            <v>3.0173839999999998</v>
          </cell>
          <cell r="F181">
            <v>0.16873232627998294</v>
          </cell>
          <cell r="G181">
            <v>0.50913022159999999</v>
          </cell>
          <cell r="H181">
            <v>0</v>
          </cell>
          <cell r="I181">
            <v>3.0173839999999998</v>
          </cell>
          <cell r="J181">
            <v>2.6923359099999997</v>
          </cell>
          <cell r="K181">
            <v>3.0173839999999998</v>
          </cell>
          <cell r="L181">
            <v>0.10772513210118438</v>
          </cell>
          <cell r="M181">
            <v>0.32504809000000012</v>
          </cell>
          <cell r="N181">
            <v>0</v>
          </cell>
          <cell r="O181">
            <v>0.37779640000000003</v>
          </cell>
          <cell r="P181">
            <v>0.30480656880000001</v>
          </cell>
          <cell r="Q181">
            <v>0.37779640000000003</v>
          </cell>
          <cell r="R181">
            <v>0.19319885313888649</v>
          </cell>
          <cell r="S181">
            <v>7.2989831200000022E-2</v>
          </cell>
          <cell r="T181">
            <v>0</v>
          </cell>
          <cell r="U181">
            <v>0.37779640000000003</v>
          </cell>
          <cell r="V181">
            <v>0.37585269999999998</v>
          </cell>
          <cell r="W181">
            <v>0.37779640000000003</v>
          </cell>
          <cell r="X181">
            <v>5.1448346252109551E-3</v>
          </cell>
          <cell r="Y181">
            <v>1.9437000000000482E-3</v>
          </cell>
          <cell r="Z181">
            <v>0</v>
          </cell>
          <cell r="AA181">
            <v>0.24169890000000002</v>
          </cell>
          <cell r="AB181">
            <v>0.1948225848</v>
          </cell>
          <cell r="AC181">
            <v>0.24169890000000002</v>
          </cell>
          <cell r="AD181">
            <v>0.1939450911857688</v>
          </cell>
          <cell r="AE181">
            <v>4.6876315200000018E-2</v>
          </cell>
          <cell r="AF181">
            <v>0</v>
          </cell>
          <cell r="AG181">
            <v>0.24169890000000002</v>
          </cell>
          <cell r="AH181">
            <v>0.22548421000000002</v>
          </cell>
          <cell r="AI181">
            <v>0.24169890000000002</v>
          </cell>
          <cell r="AJ181">
            <v>6.7086321038283589E-2</v>
          </cell>
          <cell r="AK181">
            <v>1.6214690000000004E-2</v>
          </cell>
          <cell r="AL181">
            <v>0</v>
          </cell>
          <cell r="AM181">
            <v>0</v>
          </cell>
          <cell r="AN181">
            <v>0</v>
          </cell>
          <cell r="AO181">
            <v>0</v>
          </cell>
          <cell r="AP181">
            <v>0</v>
          </cell>
          <cell r="AQ181">
            <v>0</v>
          </cell>
          <cell r="AR181">
            <v>0</v>
          </cell>
          <cell r="AS181">
            <v>10.3612709265</v>
          </cell>
          <cell r="AT181">
            <v>8.0531680047999998</v>
          </cell>
          <cell r="AU181">
            <v>10.3612709265</v>
          </cell>
          <cell r="AV181">
            <v>0.22276252962334889</v>
          </cell>
          <cell r="AW181">
            <v>2.3081029216999998</v>
          </cell>
          <cell r="AX181">
            <v>0</v>
          </cell>
          <cell r="AY181">
            <v>3.8389653569999997</v>
          </cell>
          <cell r="AZ181">
            <v>2.9402983072</v>
          </cell>
          <cell r="BA181">
            <v>3.8389653569999997</v>
          </cell>
          <cell r="BB181">
            <v>0.2340909506154733</v>
          </cell>
          <cell r="BC181">
            <v>0.89866704979999978</v>
          </cell>
          <cell r="BD181">
            <v>0</v>
          </cell>
          <cell r="BE181">
            <v>0.96056904899999984</v>
          </cell>
          <cell r="BF181">
            <v>0.75669404439999988</v>
          </cell>
          <cell r="BG181">
            <v>0.96056904899999984</v>
          </cell>
          <cell r="BH181">
            <v>0.21224398684534337</v>
          </cell>
          <cell r="BI181">
            <v>0.20387500459999996</v>
          </cell>
          <cell r="BJ181">
            <v>0</v>
          </cell>
          <cell r="BK181">
            <v>1.4933203999999998</v>
          </cell>
          <cell r="BL181">
            <v>1.4933203999999998</v>
          </cell>
          <cell r="BM181">
            <v>1.4933203999999998</v>
          </cell>
          <cell r="BN181">
            <v>0</v>
          </cell>
          <cell r="BO181">
            <v>0</v>
          </cell>
          <cell r="BP181">
            <v>0</v>
          </cell>
          <cell r="BQ181">
            <v>1.4933203999999998</v>
          </cell>
          <cell r="BR181">
            <v>1.4933203999999998</v>
          </cell>
          <cell r="BS181">
            <v>1.4933203999999998</v>
          </cell>
          <cell r="BT181">
            <v>0</v>
          </cell>
          <cell r="BU181">
            <v>0</v>
          </cell>
          <cell r="BV181">
            <v>0</v>
          </cell>
          <cell r="BW181">
            <v>1.6786529000000001</v>
          </cell>
          <cell r="BX181">
            <v>1.4897198429999998</v>
          </cell>
          <cell r="BY181">
            <v>1.6786529000000001</v>
          </cell>
          <cell r="BZ181">
            <v>0.11255040097926157</v>
          </cell>
          <cell r="CA181">
            <v>0.18893305700000029</v>
          </cell>
          <cell r="CB181">
            <v>0</v>
          </cell>
          <cell r="CC181">
            <v>1.6786529000000001</v>
          </cell>
          <cell r="CD181">
            <v>1.4428711722399996</v>
          </cell>
          <cell r="CE181">
            <v>1.6786529000000001</v>
          </cell>
          <cell r="CF181">
            <v>0.14045889281816418</v>
          </cell>
          <cell r="CG181">
            <v>0.2357817277600005</v>
          </cell>
          <cell r="CH181">
            <v>0</v>
          </cell>
          <cell r="CI181">
            <v>2.2865167479999999</v>
          </cell>
          <cell r="CJ181">
            <v>2.0099057490000001</v>
          </cell>
          <cell r="CK181">
            <v>2.2865167479999999</v>
          </cell>
          <cell r="CL181">
            <v>0.1209748405481611</v>
          </cell>
          <cell r="CM181">
            <v>0.27661099899999986</v>
          </cell>
          <cell r="CN181">
            <v>0</v>
          </cell>
          <cell r="CO181">
            <v>2.2865167479999999</v>
          </cell>
          <cell r="CP181">
            <v>1.9403379677900001</v>
          </cell>
          <cell r="CQ181">
            <v>2.2865167479999999</v>
          </cell>
          <cell r="CR181">
            <v>0.15140006322402841</v>
          </cell>
          <cell r="CS181">
            <v>0.34617878020999981</v>
          </cell>
          <cell r="CT181">
            <v>0</v>
          </cell>
          <cell r="CU181">
            <v>1.3699029300000001</v>
          </cell>
          <cell r="CV181">
            <v>1.233961039</v>
          </cell>
          <cell r="CW181">
            <v>1.3699029300000001</v>
          </cell>
          <cell r="CX181">
            <v>9.9234688840325408E-2</v>
          </cell>
          <cell r="CY181">
            <v>0.13594189100000009</v>
          </cell>
          <cell r="CZ181">
            <v>0</v>
          </cell>
          <cell r="DA181">
            <v>1.3699029300000001</v>
          </cell>
          <cell r="DB181">
            <v>1.1996451400450003</v>
          </cell>
          <cell r="DC181">
            <v>1.3699029300000001</v>
          </cell>
          <cell r="DD181">
            <v>0.1242845651516343</v>
          </cell>
          <cell r="DE181">
            <v>0.17025778995499974</v>
          </cell>
          <cell r="DF181">
            <v>0</v>
          </cell>
          <cell r="DG181">
            <v>17.771649194999998</v>
          </cell>
          <cell r="DH181">
            <v>5.4491382249999996</v>
          </cell>
          <cell r="DI181">
            <v>17.771649194999998</v>
          </cell>
          <cell r="DJ181">
            <v>0.69338027297246574</v>
          </cell>
          <cell r="DK181">
            <v>12.32251097</v>
          </cell>
          <cell r="DL181">
            <v>0</v>
          </cell>
          <cell r="DM181">
            <v>17.771649194999998</v>
          </cell>
          <cell r="DN181">
            <v>13.541026134999999</v>
          </cell>
          <cell r="DO181">
            <v>17.771649194999998</v>
          </cell>
          <cell r="DP181">
            <v>0.23805461235360603</v>
          </cell>
          <cell r="DQ181">
            <v>4.2306230599999992</v>
          </cell>
          <cell r="DR181">
            <v>0</v>
          </cell>
          <cell r="DS181">
            <v>8.4589960000000006E-2</v>
          </cell>
          <cell r="DT181">
            <v>4.817479999999999E-3</v>
          </cell>
          <cell r="DU181">
            <v>8.4589960000000006E-2</v>
          </cell>
          <cell r="DV181">
            <v>0.94304903324224298</v>
          </cell>
          <cell r="DW181">
            <v>7.9772480000000007E-2</v>
          </cell>
          <cell r="DX181">
            <v>0</v>
          </cell>
          <cell r="DY181">
            <v>0</v>
          </cell>
          <cell r="DZ181">
            <v>0</v>
          </cell>
          <cell r="EA181">
            <v>0</v>
          </cell>
          <cell r="EB181">
            <v>0</v>
          </cell>
          <cell r="EC181">
            <v>0</v>
          </cell>
          <cell r="ED181">
            <v>0</v>
          </cell>
        </row>
        <row r="182">
          <cell r="B182">
            <v>2023</v>
          </cell>
          <cell r="C182">
            <v>3.0540063000000002</v>
          </cell>
          <cell r="D182">
            <v>2.2792105639999996</v>
          </cell>
          <cell r="E182">
            <v>3.0540063000000002</v>
          </cell>
          <cell r="F182">
            <v>0.2536981459403016</v>
          </cell>
          <cell r="G182">
            <v>0.77479573600000062</v>
          </cell>
          <cell r="H182">
            <v>0</v>
          </cell>
          <cell r="I182">
            <v>3.0540063000000002</v>
          </cell>
          <cell r="J182">
            <v>2.5616670900000003</v>
          </cell>
          <cell r="K182">
            <v>3.0540063000000002</v>
          </cell>
          <cell r="L182">
            <v>0.16121093463363187</v>
          </cell>
          <cell r="M182">
            <v>0.49233920999999992</v>
          </cell>
          <cell r="N182">
            <v>0</v>
          </cell>
          <cell r="O182">
            <v>0.38189750000000006</v>
          </cell>
          <cell r="P182">
            <v>0.27076487839999991</v>
          </cell>
          <cell r="Q182">
            <v>0.38189750000000006</v>
          </cell>
          <cell r="R182">
            <v>0.29100117596999231</v>
          </cell>
          <cell r="S182">
            <v>0.11113262160000015</v>
          </cell>
          <cell r="T182">
            <v>0</v>
          </cell>
          <cell r="U182">
            <v>0.38189750000000006</v>
          </cell>
          <cell r="V182">
            <v>0.3789511900000001</v>
          </cell>
          <cell r="W182">
            <v>0.38189750000000006</v>
          </cell>
          <cell r="X182">
            <v>7.71492350696182E-3</v>
          </cell>
          <cell r="Y182">
            <v>2.946309999999952E-3</v>
          </cell>
          <cell r="Z182">
            <v>0</v>
          </cell>
          <cell r="AA182">
            <v>0.24428860000000005</v>
          </cell>
          <cell r="AB182">
            <v>0.17290894880000002</v>
          </cell>
          <cell r="AC182">
            <v>0.24428860000000005</v>
          </cell>
          <cell r="AD182">
            <v>0.29219395092525813</v>
          </cell>
          <cell r="AE182">
            <v>7.1379651200000033E-2</v>
          </cell>
          <cell r="AF182">
            <v>0</v>
          </cell>
          <cell r="AG182">
            <v>0.24428860000000005</v>
          </cell>
          <cell r="AH182">
            <v>0.21976736000000002</v>
          </cell>
          <cell r="AI182">
            <v>0.24428860000000005</v>
          </cell>
          <cell r="AJ182">
            <v>0.1003781592755455</v>
          </cell>
          <cell r="AK182">
            <v>2.4521240000000027E-2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AS182">
            <v>10.440280433000002</v>
          </cell>
          <cell r="AT182">
            <v>6.9438101241000014</v>
          </cell>
          <cell r="AU182">
            <v>10.440280433000002</v>
          </cell>
          <cell r="AV182">
            <v>0.33490195319354021</v>
          </cell>
          <cell r="AW182">
            <v>3.4964703089000002</v>
          </cell>
          <cell r="AX182">
            <v>0</v>
          </cell>
          <cell r="AY182">
            <v>3.8520170719999989</v>
          </cell>
          <cell r="AZ182">
            <v>2.4939296184999997</v>
          </cell>
          <cell r="BA182">
            <v>3.8520170719999989</v>
          </cell>
          <cell r="BB182">
            <v>0.35256527375535979</v>
          </cell>
          <cell r="BC182">
            <v>1.3580874534999992</v>
          </cell>
          <cell r="BD182">
            <v>0</v>
          </cell>
          <cell r="BE182">
            <v>0.96915829899999995</v>
          </cell>
          <cell r="BF182">
            <v>0.6603048549999998</v>
          </cell>
          <cell r="BG182">
            <v>0.96915829899999995</v>
          </cell>
          <cell r="BH182">
            <v>0.31868214338017053</v>
          </cell>
          <cell r="BI182">
            <v>0.30885344400000014</v>
          </cell>
          <cell r="BJ182">
            <v>0</v>
          </cell>
          <cell r="BK182">
            <v>1.5007850000000003</v>
          </cell>
          <cell r="BL182">
            <v>1.5007850000000003</v>
          </cell>
          <cell r="BM182">
            <v>1.5007850000000003</v>
          </cell>
          <cell r="BN182">
            <v>0</v>
          </cell>
          <cell r="BO182">
            <v>0</v>
          </cell>
          <cell r="BP182">
            <v>0</v>
          </cell>
          <cell r="BQ182">
            <v>1.5007850000000003</v>
          </cell>
          <cell r="BR182">
            <v>1.5007850000000003</v>
          </cell>
          <cell r="BS182">
            <v>1.5007850000000003</v>
          </cell>
          <cell r="BT182">
            <v>0</v>
          </cell>
          <cell r="BU182">
            <v>0</v>
          </cell>
          <cell r="BV182">
            <v>0</v>
          </cell>
          <cell r="BW182">
            <v>1.7112549860000001</v>
          </cell>
          <cell r="BX182">
            <v>1.4764614810000001</v>
          </cell>
          <cell r="BY182">
            <v>1.7112549860000001</v>
          </cell>
          <cell r="BZ182">
            <v>0.13720544683339206</v>
          </cell>
          <cell r="CA182">
            <v>0.23479350500000007</v>
          </cell>
          <cell r="CB182">
            <v>0</v>
          </cell>
          <cell r="CC182">
            <v>1.7112549860000001</v>
          </cell>
          <cell r="CD182">
            <v>1.4092128971350002</v>
          </cell>
          <cell r="CE182">
            <v>1.7112549860000001</v>
          </cell>
          <cell r="CF182">
            <v>0.17650326300641669</v>
          </cell>
          <cell r="CG182">
            <v>0.30204208886499995</v>
          </cell>
          <cell r="CH182">
            <v>0</v>
          </cell>
          <cell r="CI182">
            <v>2.4148776179999998</v>
          </cell>
          <cell r="CJ182">
            <v>2.0721674930000002</v>
          </cell>
          <cell r="CK182">
            <v>2.4148776179999998</v>
          </cell>
          <cell r="CL182">
            <v>0.14191614616223569</v>
          </cell>
          <cell r="CM182">
            <v>0.34271012499999953</v>
          </cell>
          <cell r="CN182">
            <v>0</v>
          </cell>
          <cell r="CO182">
            <v>2.4148776179999998</v>
          </cell>
          <cell r="CP182">
            <v>1.9728070894600001</v>
          </cell>
          <cell r="CQ182">
            <v>2.4148776179999998</v>
          </cell>
          <cell r="CR182">
            <v>0.18306125546276017</v>
          </cell>
          <cell r="CS182">
            <v>0.44207052853999973</v>
          </cell>
          <cell r="CT182">
            <v>0</v>
          </cell>
          <cell r="CU182">
            <v>1.3935257279999997</v>
          </cell>
          <cell r="CV182">
            <v>1.2253600619999998</v>
          </cell>
          <cell r="CW182">
            <v>1.3935257279999997</v>
          </cell>
          <cell r="CX182">
            <v>0.12067639844823874</v>
          </cell>
          <cell r="CY182">
            <v>0.16816566599999994</v>
          </cell>
          <cell r="CZ182">
            <v>0</v>
          </cell>
          <cell r="DA182">
            <v>1.3935257279999997</v>
          </cell>
          <cell r="DB182">
            <v>1.1763439724800002</v>
          </cell>
          <cell r="DC182">
            <v>1.3935257279999997</v>
          </cell>
          <cell r="DD182">
            <v>0.15585055313740109</v>
          </cell>
          <cell r="DE182">
            <v>0.21718175551999952</v>
          </cell>
          <cell r="DF182">
            <v>0</v>
          </cell>
          <cell r="DG182">
            <v>18.83794516</v>
          </cell>
          <cell r="DH182">
            <v>5.7760868000000007</v>
          </cell>
          <cell r="DI182">
            <v>18.83794516</v>
          </cell>
          <cell r="DJ182">
            <v>0.69338020941557932</v>
          </cell>
          <cell r="DK182">
            <v>13.061858359999999</v>
          </cell>
          <cell r="DL182">
            <v>0</v>
          </cell>
          <cell r="DM182">
            <v>18.83794516</v>
          </cell>
          <cell r="DN182">
            <v>13.2323714</v>
          </cell>
          <cell r="DO182">
            <v>18.83794516</v>
          </cell>
          <cell r="DP182">
            <v>0.29756821736070921</v>
          </cell>
          <cell r="DQ182">
            <v>5.6055737600000004</v>
          </cell>
          <cell r="DR182">
            <v>0</v>
          </cell>
          <cell r="DS182">
            <v>8.7972960000000003E-2</v>
          </cell>
          <cell r="DT182">
            <v>5.0107200000000006E-3</v>
          </cell>
          <cell r="DU182">
            <v>8.7972960000000003E-2</v>
          </cell>
          <cell r="DV182">
            <v>0.94304249851317956</v>
          </cell>
          <cell r="DW182">
            <v>8.2962240000000007E-2</v>
          </cell>
          <cell r="DX182">
            <v>0</v>
          </cell>
          <cell r="DY182">
            <v>0</v>
          </cell>
          <cell r="DZ182">
            <v>0</v>
          </cell>
          <cell r="EA182">
            <v>0</v>
          </cell>
          <cell r="EB182">
            <v>0</v>
          </cell>
          <cell r="EC182">
            <v>0</v>
          </cell>
          <cell r="ED182">
            <v>0</v>
          </cell>
        </row>
        <row r="183">
          <cell r="B183">
            <v>2024</v>
          </cell>
          <cell r="C183">
            <v>3.0908294000000001</v>
          </cell>
          <cell r="D183">
            <v>2.0428874191999999</v>
          </cell>
          <cell r="E183">
            <v>3.0908294000000001</v>
          </cell>
          <cell r="F183">
            <v>0.33904879408743815</v>
          </cell>
          <cell r="G183">
            <v>1.0479419808000001</v>
          </cell>
          <cell r="H183">
            <v>0</v>
          </cell>
          <cell r="I183">
            <v>3.0908294000000001</v>
          </cell>
          <cell r="J183">
            <v>2.4279765500000003</v>
          </cell>
          <cell r="K183">
            <v>3.0908294000000001</v>
          </cell>
          <cell r="L183">
            <v>0.21445792187689158</v>
          </cell>
          <cell r="M183">
            <v>0.66285284999999972</v>
          </cell>
          <cell r="N183">
            <v>0</v>
          </cell>
          <cell r="O183">
            <v>0.38603749999999998</v>
          </cell>
          <cell r="P183">
            <v>0.23562884160000003</v>
          </cell>
          <cell r="Q183">
            <v>0.38603749999999998</v>
          </cell>
          <cell r="R183">
            <v>0.38962188492050631</v>
          </cell>
          <cell r="S183">
            <v>0.15040865839999995</v>
          </cell>
          <cell r="T183">
            <v>0</v>
          </cell>
          <cell r="U183">
            <v>0.38603749999999998</v>
          </cell>
          <cell r="V183">
            <v>0.38205789000000001</v>
          </cell>
          <cell r="W183">
            <v>0.38603749999999998</v>
          </cell>
          <cell r="X183">
            <v>1.0308868957031292E-2</v>
          </cell>
          <cell r="Y183">
            <v>3.9796099999999668E-3</v>
          </cell>
          <cell r="Z183">
            <v>0</v>
          </cell>
          <cell r="AA183">
            <v>0.2468949</v>
          </cell>
          <cell r="AB183">
            <v>0.15031144160000001</v>
          </cell>
          <cell r="AC183">
            <v>0.2468949</v>
          </cell>
          <cell r="AD183">
            <v>0.39119260219631913</v>
          </cell>
          <cell r="AE183">
            <v>9.6583458399999988E-2</v>
          </cell>
          <cell r="AF183">
            <v>0</v>
          </cell>
          <cell r="AG183">
            <v>0.2468949</v>
          </cell>
          <cell r="AH183">
            <v>0.21386230000000001</v>
          </cell>
          <cell r="AI183">
            <v>0.2468949</v>
          </cell>
          <cell r="AJ183">
            <v>0.13379215204526296</v>
          </cell>
          <cell r="AK183">
            <v>3.3032599999999995E-2</v>
          </cell>
          <cell r="AL183">
            <v>0</v>
          </cell>
          <cell r="AM183">
            <v>0</v>
          </cell>
          <cell r="AN183">
            <v>0</v>
          </cell>
          <cell r="AO183">
            <v>0</v>
          </cell>
          <cell r="AP183">
            <v>0</v>
          </cell>
          <cell r="AQ183">
            <v>0</v>
          </cell>
          <cell r="AR183">
            <v>0</v>
          </cell>
          <cell r="AS183">
            <v>10.517793597500001</v>
          </cell>
          <cell r="AT183">
            <v>5.8098643959</v>
          </cell>
          <cell r="AU183">
            <v>10.517793597500001</v>
          </cell>
          <cell r="AV183">
            <v>0.44761566748362885</v>
          </cell>
          <cell r="AW183">
            <v>4.7079292016000007</v>
          </cell>
          <cell r="AX183">
            <v>0</v>
          </cell>
          <cell r="AY183">
            <v>3.8644461619999997</v>
          </cell>
          <cell r="AZ183">
            <v>2.0401927653</v>
          </cell>
          <cell r="BA183">
            <v>3.8644461619999997</v>
          </cell>
          <cell r="BB183">
            <v>0.4720607611611487</v>
          </cell>
          <cell r="BC183">
            <v>1.8242533966999996</v>
          </cell>
          <cell r="BD183">
            <v>0</v>
          </cell>
          <cell r="BE183">
            <v>0.97766717400000003</v>
          </cell>
          <cell r="BF183">
            <v>0.56181205399999989</v>
          </cell>
          <cell r="BG183">
            <v>0.97766717400000003</v>
          </cell>
          <cell r="BH183">
            <v>0.42535448776354245</v>
          </cell>
          <cell r="BI183">
            <v>0.41585512000000013</v>
          </cell>
          <cell r="BJ183">
            <v>0</v>
          </cell>
          <cell r="BK183">
            <v>1.5082781999999999</v>
          </cell>
          <cell r="BL183">
            <v>1.2852552855999997</v>
          </cell>
          <cell r="BM183">
            <v>1.5082781999999999</v>
          </cell>
          <cell r="BN183">
            <v>0.14786590060109617</v>
          </cell>
          <cell r="BO183">
            <v>0.22302291440000022</v>
          </cell>
          <cell r="BP183">
            <v>0</v>
          </cell>
          <cell r="BQ183">
            <v>1.5082781999999999</v>
          </cell>
          <cell r="BR183">
            <v>0</v>
          </cell>
          <cell r="BS183">
            <v>1.5082781999999999</v>
          </cell>
          <cell r="BT183">
            <v>1</v>
          </cell>
          <cell r="BU183">
            <v>1.5082781999999999</v>
          </cell>
          <cell r="BV183">
            <v>0</v>
          </cell>
          <cell r="BW183">
            <v>1.7414946019999999</v>
          </cell>
          <cell r="BX183">
            <v>1.4827617310000001</v>
          </cell>
          <cell r="BY183">
            <v>1.7414946019999999</v>
          </cell>
          <cell r="BZ183">
            <v>0.14856943610555037</v>
          </cell>
          <cell r="CA183">
            <v>0.25873287099999986</v>
          </cell>
          <cell r="CB183">
            <v>0</v>
          </cell>
          <cell r="CC183">
            <v>1.7414946019999999</v>
          </cell>
          <cell r="CD183">
            <v>1.4074502150599997</v>
          </cell>
          <cell r="CE183">
            <v>1.7414946019999999</v>
          </cell>
          <cell r="CF183">
            <v>0.19181477023033591</v>
          </cell>
          <cell r="CG183">
            <v>0.33404438694000027</v>
          </cell>
          <cell r="CH183">
            <v>0</v>
          </cell>
          <cell r="CI183">
            <v>2.5456401740000003</v>
          </cell>
          <cell r="CJ183">
            <v>2.169845585</v>
          </cell>
          <cell r="CK183">
            <v>2.5456401740000003</v>
          </cell>
          <cell r="CL183">
            <v>0.14762282306753077</v>
          </cell>
          <cell r="CM183">
            <v>0.37579458900000029</v>
          </cell>
          <cell r="CN183">
            <v>0</v>
          </cell>
          <cell r="CO183">
            <v>2.5456401740000003</v>
          </cell>
          <cell r="CP183">
            <v>2.0593595263249997</v>
          </cell>
          <cell r="CQ183">
            <v>2.5456401740000003</v>
          </cell>
          <cell r="CR183">
            <v>0.19102489528632041</v>
          </cell>
          <cell r="CS183">
            <v>0.48628064767500057</v>
          </cell>
          <cell r="CT183">
            <v>0</v>
          </cell>
          <cell r="CU183">
            <v>1.41687338</v>
          </cell>
          <cell r="CV183">
            <v>1.232677273</v>
          </cell>
          <cell r="CW183">
            <v>1.41687338</v>
          </cell>
          <cell r="CX183">
            <v>0.13000181215910769</v>
          </cell>
          <cell r="CY183">
            <v>0.184196107</v>
          </cell>
          <cell r="CZ183">
            <v>0</v>
          </cell>
          <cell r="DA183">
            <v>1.41687338</v>
          </cell>
          <cell r="DB183">
            <v>1.1783759457750003</v>
          </cell>
          <cell r="DC183">
            <v>1.41687338</v>
          </cell>
          <cell r="DD183">
            <v>0.16832656862040821</v>
          </cell>
          <cell r="DE183">
            <v>0.23849743422499969</v>
          </cell>
          <cell r="DF183">
            <v>0</v>
          </cell>
          <cell r="DG183">
            <v>19.968223309999999</v>
          </cell>
          <cell r="DH183">
            <v>6.1226447750000004</v>
          </cell>
          <cell r="DI183">
            <v>19.968223309999999</v>
          </cell>
          <cell r="DJ183">
            <v>0.69338059375899475</v>
          </cell>
          <cell r="DK183">
            <v>13.845578534999998</v>
          </cell>
          <cell r="DL183">
            <v>0</v>
          </cell>
          <cell r="DM183">
            <v>19.968223309999999</v>
          </cell>
          <cell r="DN183">
            <v>14.026316589999999</v>
          </cell>
          <cell r="DO183">
            <v>19.968223309999999</v>
          </cell>
          <cell r="DP183">
            <v>0.2975681224991269</v>
          </cell>
          <cell r="DQ183">
            <v>5.9419067200000004</v>
          </cell>
          <cell r="DR183">
            <v>0</v>
          </cell>
          <cell r="DS183">
            <v>9.1490860000000007E-2</v>
          </cell>
          <cell r="DT183">
            <v>5.2107000000000004E-3</v>
          </cell>
          <cell r="DU183">
            <v>9.1490860000000007E-2</v>
          </cell>
          <cell r="DV183">
            <v>0.94304676991778202</v>
          </cell>
          <cell r="DW183">
            <v>8.6280160000000009E-2</v>
          </cell>
          <cell r="DX183">
            <v>0</v>
          </cell>
          <cell r="DY183">
            <v>0</v>
          </cell>
          <cell r="DZ183">
            <v>0</v>
          </cell>
          <cell r="EA183">
            <v>0</v>
          </cell>
          <cell r="EB183">
            <v>0</v>
          </cell>
          <cell r="EC183">
            <v>0</v>
          </cell>
          <cell r="ED183">
            <v>0</v>
          </cell>
        </row>
        <row r="184">
          <cell r="B184">
            <v>2025</v>
          </cell>
          <cell r="C184">
            <v>3.0750760000000006</v>
          </cell>
          <cell r="D184">
            <v>1.7464849648</v>
          </cell>
          <cell r="E184">
            <v>3.0750760000000006</v>
          </cell>
          <cell r="F184">
            <v>0.43205144692358832</v>
          </cell>
          <cell r="G184">
            <v>1.3285910352000005</v>
          </cell>
          <cell r="H184">
            <v>0</v>
          </cell>
          <cell r="I184">
            <v>3.0750760000000006</v>
          </cell>
          <cell r="J184">
            <v>2.2384768300000006</v>
          </cell>
          <cell r="K184">
            <v>3.0750760000000006</v>
          </cell>
          <cell r="L184">
            <v>0.27205804669543121</v>
          </cell>
          <cell r="M184">
            <v>0.83659916999999995</v>
          </cell>
          <cell r="N184">
            <v>0</v>
          </cell>
          <cell r="O184">
            <v>0.39017749999999995</v>
          </cell>
          <cell r="P184">
            <v>0.19941481359999999</v>
          </cell>
          <cell r="Q184">
            <v>0.39017749999999995</v>
          </cell>
          <cell r="R184">
            <v>0.48891257543041305</v>
          </cell>
          <cell r="S184">
            <v>0.19076268639999996</v>
          </cell>
          <cell r="T184">
            <v>0</v>
          </cell>
          <cell r="U184">
            <v>0.39017749999999995</v>
          </cell>
          <cell r="V184">
            <v>0.38516472999999996</v>
          </cell>
          <cell r="W184">
            <v>0.39017749999999995</v>
          </cell>
          <cell r="X184">
            <v>1.2847409191970322E-2</v>
          </cell>
          <cell r="Y184">
            <v>5.0127699999999997E-3</v>
          </cell>
          <cell r="Z184">
            <v>0</v>
          </cell>
          <cell r="AA184">
            <v>0.24954009999999999</v>
          </cell>
          <cell r="AB184">
            <v>0.12705236319999996</v>
          </cell>
          <cell r="AC184">
            <v>0.24954009999999999</v>
          </cell>
          <cell r="AD184">
            <v>0.49085392207504941</v>
          </cell>
          <cell r="AE184">
            <v>0.12248773680000002</v>
          </cell>
          <cell r="AF184">
            <v>0</v>
          </cell>
          <cell r="AG184">
            <v>0.24954009999999999</v>
          </cell>
          <cell r="AH184">
            <v>0.20782216000000001</v>
          </cell>
          <cell r="AI184">
            <v>0.24954009999999999</v>
          </cell>
          <cell r="AJ184">
            <v>0.16717930304588313</v>
          </cell>
          <cell r="AK184">
            <v>4.1717939999999981E-2</v>
          </cell>
          <cell r="AL184">
            <v>0</v>
          </cell>
          <cell r="AM184">
            <v>0</v>
          </cell>
          <cell r="AN184">
            <v>0</v>
          </cell>
          <cell r="AO184">
            <v>0</v>
          </cell>
          <cell r="AP184">
            <v>0</v>
          </cell>
          <cell r="AQ184">
            <v>0</v>
          </cell>
          <cell r="AR184">
            <v>0</v>
          </cell>
          <cell r="AS184">
            <v>10.594820341499998</v>
          </cell>
          <cell r="AT184">
            <v>4.6520452147000002</v>
          </cell>
          <cell r="AU184">
            <v>10.594820341499998</v>
          </cell>
          <cell r="AV184">
            <v>0.56091325149914051</v>
          </cell>
          <cell r="AW184">
            <v>5.9427751267999982</v>
          </cell>
          <cell r="AX184">
            <v>0</v>
          </cell>
          <cell r="AY184">
            <v>3.8767745945000001</v>
          </cell>
          <cell r="AZ184">
            <v>1.5793933349999996</v>
          </cell>
          <cell r="BA184">
            <v>3.8767745945000001</v>
          </cell>
          <cell r="BB184">
            <v>0.59260119552973423</v>
          </cell>
          <cell r="BC184">
            <v>2.2973812595000007</v>
          </cell>
          <cell r="BD184">
            <v>0</v>
          </cell>
          <cell r="BE184">
            <v>0.9860407739999999</v>
          </cell>
          <cell r="BF184">
            <v>0.4611910259</v>
          </cell>
          <cell r="BG184">
            <v>0.9860407739999999</v>
          </cell>
          <cell r="BH184">
            <v>0.53227996441859093</v>
          </cell>
          <cell r="BI184">
            <v>0.52484974809999985</v>
          </cell>
          <cell r="BJ184">
            <v>0</v>
          </cell>
          <cell r="BK184">
            <v>1.5158428999999995</v>
          </cell>
          <cell r="BL184">
            <v>1.2903163416000001</v>
          </cell>
          <cell r="BM184">
            <v>1.5158428999999995</v>
          </cell>
          <cell r="BN184">
            <v>0.14877963831212293</v>
          </cell>
          <cell r="BO184">
            <v>0.22552655839999947</v>
          </cell>
          <cell r="BP184">
            <v>0</v>
          </cell>
          <cell r="BQ184">
            <v>1.5158428999999995</v>
          </cell>
          <cell r="BR184">
            <v>0</v>
          </cell>
          <cell r="BS184">
            <v>1.5158428999999995</v>
          </cell>
          <cell r="BT184">
            <v>1</v>
          </cell>
          <cell r="BU184">
            <v>1.5158428999999995</v>
          </cell>
          <cell r="BV184">
            <v>0</v>
          </cell>
          <cell r="BW184">
            <v>1.7693723819999998</v>
          </cell>
          <cell r="BX184">
            <v>1.4860699259999999</v>
          </cell>
          <cell r="BY184">
            <v>1.7693723819999998</v>
          </cell>
          <cell r="BZ184">
            <v>0.16011465923288043</v>
          </cell>
          <cell r="CA184">
            <v>0.28330245599999992</v>
          </cell>
          <cell r="CB184">
            <v>0</v>
          </cell>
          <cell r="CC184">
            <v>1.7693723819999998</v>
          </cell>
          <cell r="CD184">
            <v>1.4024847621399996</v>
          </cell>
          <cell r="CE184">
            <v>1.7693723819999998</v>
          </cell>
          <cell r="CF184">
            <v>0.20735466631692923</v>
          </cell>
          <cell r="CG184">
            <v>0.36688761986000018</v>
          </cell>
          <cell r="CH184">
            <v>0</v>
          </cell>
          <cell r="CI184">
            <v>2.6790409799999995</v>
          </cell>
          <cell r="CJ184">
            <v>2.2692834589999995</v>
          </cell>
          <cell r="CK184">
            <v>2.6790409799999995</v>
          </cell>
          <cell r="CL184">
            <v>0.15294932927827032</v>
          </cell>
          <cell r="CM184">
            <v>0.40975752099999996</v>
          </cell>
          <cell r="CN184">
            <v>0</v>
          </cell>
          <cell r="CO184">
            <v>2.6790409799999995</v>
          </cell>
          <cell r="CP184">
            <v>2.1473100507299998</v>
          </cell>
          <cell r="CQ184">
            <v>2.6790409799999995</v>
          </cell>
          <cell r="CR184">
            <v>0.1984780872108943</v>
          </cell>
          <cell r="CS184">
            <v>0.53173092926999965</v>
          </cell>
          <cell r="CT184">
            <v>0</v>
          </cell>
          <cell r="CU184">
            <v>1.4401818159999999</v>
          </cell>
          <cell r="CV184">
            <v>1.2395958069999999</v>
          </cell>
          <cell r="CW184">
            <v>1.4401818159999999</v>
          </cell>
          <cell r="CX184">
            <v>0.13927825415620998</v>
          </cell>
          <cell r="CY184">
            <v>0.20058600900000001</v>
          </cell>
          <cell r="CZ184">
            <v>0</v>
          </cell>
          <cell r="DA184">
            <v>1.4401818159999999</v>
          </cell>
          <cell r="DB184">
            <v>1.1797688638399999</v>
          </cell>
          <cell r="DC184">
            <v>1.4401818159999999</v>
          </cell>
          <cell r="DD184">
            <v>0.18081949741823436</v>
          </cell>
          <cell r="DE184">
            <v>0.26041295216000004</v>
          </cell>
          <cell r="DF184">
            <v>0</v>
          </cell>
          <cell r="DG184">
            <v>21.16632186</v>
          </cell>
          <cell r="DH184">
            <v>6.4900019699999998</v>
          </cell>
          <cell r="DI184">
            <v>21.16632186</v>
          </cell>
          <cell r="DJ184">
            <v>0.69338073884887996</v>
          </cell>
          <cell r="DK184">
            <v>14.67631989</v>
          </cell>
          <cell r="DL184">
            <v>0</v>
          </cell>
          <cell r="DM184">
            <v>21.16632186</v>
          </cell>
          <cell r="DN184">
            <v>14.86788651</v>
          </cell>
          <cell r="DO184">
            <v>21.16632186</v>
          </cell>
          <cell r="DP184">
            <v>0.29756872222106517</v>
          </cell>
          <cell r="DQ184">
            <v>6.2984353500000001</v>
          </cell>
          <cell r="DR184">
            <v>0</v>
          </cell>
          <cell r="DS184">
            <v>9.5160439999999999E-2</v>
          </cell>
          <cell r="DT184">
            <v>5.4199599999999988E-3</v>
          </cell>
          <cell r="DU184">
            <v>9.5160439999999999E-2</v>
          </cell>
          <cell r="DV184">
            <v>0.94304397919975991</v>
          </cell>
          <cell r="DW184">
            <v>8.9740479999999997E-2</v>
          </cell>
          <cell r="DX184">
            <v>0</v>
          </cell>
          <cell r="DY184">
            <v>0</v>
          </cell>
          <cell r="DZ184">
            <v>0</v>
          </cell>
          <cell r="EA184">
            <v>0</v>
          </cell>
          <cell r="EB184">
            <v>0</v>
          </cell>
          <cell r="EC184">
            <v>0</v>
          </cell>
          <cell r="ED184">
            <v>0</v>
          </cell>
        </row>
        <row r="185">
          <cell r="B185">
            <v>2026</v>
          </cell>
          <cell r="C185">
            <v>3.0578359999999996</v>
          </cell>
          <cell r="D185">
            <v>1.6981644296</v>
          </cell>
          <cell r="E185">
            <v>3.0578359999999996</v>
          </cell>
          <cell r="F185">
            <v>0.44465156744835227</v>
          </cell>
          <cell r="G185">
            <v>1.3596715703999995</v>
          </cell>
          <cell r="H185">
            <v>0</v>
          </cell>
          <cell r="I185">
            <v>3.0578359999999996</v>
          </cell>
          <cell r="J185">
            <v>2.2091961199999992</v>
          </cell>
          <cell r="K185">
            <v>3.0578359999999996</v>
          </cell>
          <cell r="L185">
            <v>0.27752956012029439</v>
          </cell>
          <cell r="M185">
            <v>0.84863988000000035</v>
          </cell>
          <cell r="N185">
            <v>0</v>
          </cell>
          <cell r="O185">
            <v>0.3943564</v>
          </cell>
          <cell r="P185">
            <v>0.19895582320000002</v>
          </cell>
          <cell r="Q185">
            <v>0.3943564</v>
          </cell>
          <cell r="R185">
            <v>0.49549234347407567</v>
          </cell>
          <cell r="S185">
            <v>0.19540057679999998</v>
          </cell>
          <cell r="T185">
            <v>0</v>
          </cell>
          <cell r="U185">
            <v>0.3943564</v>
          </cell>
          <cell r="V185">
            <v>0.38827971</v>
          </cell>
          <cell r="W185">
            <v>0.3943564</v>
          </cell>
          <cell r="X185">
            <v>1.5409132449733276E-2</v>
          </cell>
          <cell r="Y185">
            <v>6.0766899999999957E-3</v>
          </cell>
          <cell r="Z185">
            <v>0</v>
          </cell>
          <cell r="AA185">
            <v>0.25217499999999998</v>
          </cell>
          <cell r="AB185">
            <v>0.12671640959999997</v>
          </cell>
          <cell r="AC185">
            <v>0.25217499999999998</v>
          </cell>
          <cell r="AD185">
            <v>0.49750605888767729</v>
          </cell>
          <cell r="AE185">
            <v>0.12545859040000001</v>
          </cell>
          <cell r="AF185">
            <v>0</v>
          </cell>
          <cell r="AG185">
            <v>0.25217499999999998</v>
          </cell>
          <cell r="AH185">
            <v>0.20983295999999996</v>
          </cell>
          <cell r="AI185">
            <v>0.25217499999999998</v>
          </cell>
          <cell r="AJ185">
            <v>0.16790736591652633</v>
          </cell>
          <cell r="AK185">
            <v>4.2342040000000025E-2</v>
          </cell>
          <cell r="AL185">
            <v>0</v>
          </cell>
          <cell r="AM185">
            <v>0</v>
          </cell>
          <cell r="AN185">
            <v>0</v>
          </cell>
          <cell r="AO185">
            <v>0</v>
          </cell>
          <cell r="AP185">
            <v>0</v>
          </cell>
          <cell r="AQ185">
            <v>0</v>
          </cell>
          <cell r="AR185">
            <v>0</v>
          </cell>
          <cell r="AS185">
            <v>10.671211937999999</v>
          </cell>
          <cell r="AT185">
            <v>4.6415710736000007</v>
          </cell>
          <cell r="AU185">
            <v>10.671211937999999</v>
          </cell>
          <cell r="AV185">
            <v>0.56503805747954017</v>
          </cell>
          <cell r="AW185">
            <v>6.0296408643999984</v>
          </cell>
          <cell r="AX185">
            <v>0</v>
          </cell>
          <cell r="AY185">
            <v>3.8888227539999995</v>
          </cell>
          <cell r="AZ185">
            <v>1.5687893127999997</v>
          </cell>
          <cell r="BA185">
            <v>3.8888227539999995</v>
          </cell>
          <cell r="BB185">
            <v>0.59659017341781373</v>
          </cell>
          <cell r="BC185">
            <v>2.3200334411999997</v>
          </cell>
          <cell r="BD185">
            <v>0</v>
          </cell>
          <cell r="BE185">
            <v>0.99433858749999982</v>
          </cell>
          <cell r="BF185">
            <v>0.46067527219999993</v>
          </cell>
          <cell r="BG185">
            <v>0.99433858749999982</v>
          </cell>
          <cell r="BH185">
            <v>0.53670180561105896</v>
          </cell>
          <cell r="BI185">
            <v>0.53366331529999989</v>
          </cell>
          <cell r="BJ185">
            <v>0</v>
          </cell>
          <cell r="BK185">
            <v>1.5234076000000003</v>
          </cell>
          <cell r="BL185">
            <v>1.2953569199999999</v>
          </cell>
          <cell r="BM185">
            <v>1.5234076000000003</v>
          </cell>
          <cell r="BN185">
            <v>0.14969774340104405</v>
          </cell>
          <cell r="BO185">
            <v>0.22805068000000039</v>
          </cell>
          <cell r="BP185">
            <v>0</v>
          </cell>
          <cell r="BQ185">
            <v>1.5234076000000003</v>
          </cell>
          <cell r="BR185">
            <v>0</v>
          </cell>
          <cell r="BS185">
            <v>1.5234076000000003</v>
          </cell>
          <cell r="BT185">
            <v>1</v>
          </cell>
          <cell r="BU185">
            <v>1.5234076000000003</v>
          </cell>
          <cell r="BV185">
            <v>0</v>
          </cell>
          <cell r="BW185">
            <v>1.7946106440000003</v>
          </cell>
          <cell r="BX185">
            <v>1.4862098129999999</v>
          </cell>
          <cell r="BY185">
            <v>1.7946106440000003</v>
          </cell>
          <cell r="BZ185">
            <v>0.17184832377490364</v>
          </cell>
          <cell r="CA185">
            <v>0.30840083100000037</v>
          </cell>
          <cell r="CB185">
            <v>0</v>
          </cell>
          <cell r="CC185">
            <v>1.7946106440000003</v>
          </cell>
          <cell r="CD185">
            <v>1.3941445003399999</v>
          </cell>
          <cell r="CE185">
            <v>1.7946106440000003</v>
          </cell>
          <cell r="CF185">
            <v>0.22314931932388576</v>
          </cell>
          <cell r="CG185">
            <v>0.40046614366000033</v>
          </cell>
          <cell r="CH185">
            <v>0</v>
          </cell>
          <cell r="CI185">
            <v>2.8151584679999999</v>
          </cell>
          <cell r="CJ185">
            <v>2.3704607999999996</v>
          </cell>
          <cell r="CK185">
            <v>2.8151584679999999</v>
          </cell>
          <cell r="CL185">
            <v>0.1579654122689339</v>
          </cell>
          <cell r="CM185">
            <v>0.44469766800000032</v>
          </cell>
          <cell r="CN185">
            <v>0</v>
          </cell>
          <cell r="CO185">
            <v>2.8151584679999999</v>
          </cell>
          <cell r="CP185">
            <v>2.236806658745</v>
          </cell>
          <cell r="CQ185">
            <v>2.8151584679999999</v>
          </cell>
          <cell r="CR185">
            <v>0.20544200826672609</v>
          </cell>
          <cell r="CS185">
            <v>0.57835180925499996</v>
          </cell>
          <cell r="CT185">
            <v>0</v>
          </cell>
          <cell r="CU185">
            <v>1.4630569740000003</v>
          </cell>
          <cell r="CV185">
            <v>1.2457586239999998</v>
          </cell>
          <cell r="CW185">
            <v>1.4630569740000003</v>
          </cell>
          <cell r="CX185">
            <v>0.14852350514136606</v>
          </cell>
          <cell r="CY185">
            <v>0.21729835000000053</v>
          </cell>
          <cell r="CZ185">
            <v>0</v>
          </cell>
          <cell r="DA185">
            <v>1.4630569740000003</v>
          </cell>
          <cell r="DB185">
            <v>1.1802191346050004</v>
          </cell>
          <cell r="DC185">
            <v>1.4630569740000003</v>
          </cell>
          <cell r="DD185">
            <v>0.19331977115130439</v>
          </cell>
          <cell r="DE185">
            <v>0.28283783939499996</v>
          </cell>
          <cell r="DF185">
            <v>0</v>
          </cell>
          <cell r="DG185">
            <v>22.436295404999999</v>
          </cell>
          <cell r="DH185">
            <v>6.8794010549999989</v>
          </cell>
          <cell r="DI185">
            <v>22.436295404999999</v>
          </cell>
          <cell r="DJ185">
            <v>0.69338070609166147</v>
          </cell>
          <cell r="DK185">
            <v>15.55689435</v>
          </cell>
          <cell r="DL185">
            <v>0</v>
          </cell>
          <cell r="DM185">
            <v>22.436295404999999</v>
          </cell>
          <cell r="DN185">
            <v>15.759960705000001</v>
          </cell>
          <cell r="DO185">
            <v>22.436295404999999</v>
          </cell>
          <cell r="DP185">
            <v>0.29756849691469811</v>
          </cell>
          <cell r="DQ185">
            <v>6.6763346999999982</v>
          </cell>
          <cell r="DR185">
            <v>0</v>
          </cell>
          <cell r="DS185">
            <v>9.8964920000000012E-2</v>
          </cell>
          <cell r="DT185">
            <v>5.6359599999999998E-3</v>
          </cell>
          <cell r="DU185">
            <v>9.8964920000000012E-2</v>
          </cell>
          <cell r="DV185">
            <v>0.94305093158262554</v>
          </cell>
          <cell r="DW185">
            <v>9.3328960000000016E-2</v>
          </cell>
          <cell r="DX185">
            <v>0</v>
          </cell>
          <cell r="DY185">
            <v>0</v>
          </cell>
          <cell r="DZ185">
            <v>0</v>
          </cell>
          <cell r="EA185">
            <v>0</v>
          </cell>
          <cell r="EB185">
            <v>0</v>
          </cell>
          <cell r="EC185">
            <v>0</v>
          </cell>
          <cell r="ED185">
            <v>0</v>
          </cell>
        </row>
        <row r="186">
          <cell r="B186">
            <v>2027</v>
          </cell>
          <cell r="C186">
            <v>3.0390991000000001</v>
          </cell>
          <cell r="D186">
            <v>1.6482274463999997</v>
          </cell>
          <cell r="E186">
            <v>3.0390991000000001</v>
          </cell>
          <cell r="F186">
            <v>0.4576591969639951</v>
          </cell>
          <cell r="G186">
            <v>1.3908716536000003</v>
          </cell>
          <cell r="H186">
            <v>0</v>
          </cell>
          <cell r="I186">
            <v>3.0390991000000001</v>
          </cell>
          <cell r="J186">
            <v>2.1783775900000002</v>
          </cell>
          <cell r="K186">
            <v>3.0390991000000001</v>
          </cell>
          <cell r="L186">
            <v>0.28321600634872351</v>
          </cell>
          <cell r="M186">
            <v>0.86072150999999986</v>
          </cell>
          <cell r="N186">
            <v>0</v>
          </cell>
          <cell r="O186">
            <v>0.39254759999999994</v>
          </cell>
          <cell r="P186">
            <v>0.19249288799999997</v>
          </cell>
          <cell r="Q186">
            <v>0.39254759999999994</v>
          </cell>
          <cell r="R186">
            <v>0.5096317287381199</v>
          </cell>
          <cell r="S186">
            <v>0.20005471199999997</v>
          </cell>
          <cell r="T186">
            <v>0</v>
          </cell>
          <cell r="U186">
            <v>0.39254759999999994</v>
          </cell>
          <cell r="V186">
            <v>0.38540719999999995</v>
          </cell>
          <cell r="W186">
            <v>0.39254759999999994</v>
          </cell>
          <cell r="X186">
            <v>1.8189895951471854E-2</v>
          </cell>
          <cell r="Y186">
            <v>7.1403999999999912E-3</v>
          </cell>
          <cell r="Z186">
            <v>0</v>
          </cell>
          <cell r="AA186">
            <v>0.25097749999999996</v>
          </cell>
          <cell r="AB186">
            <v>0.12254611119999997</v>
          </cell>
          <cell r="AC186">
            <v>0.25097749999999996</v>
          </cell>
          <cell r="AD186">
            <v>0.51172471157773114</v>
          </cell>
          <cell r="AE186">
            <v>0.12843138879999999</v>
          </cell>
          <cell r="AF186">
            <v>0</v>
          </cell>
          <cell r="AG186">
            <v>0.25097749999999996</v>
          </cell>
          <cell r="AH186">
            <v>0.20802172999999999</v>
          </cell>
          <cell r="AI186">
            <v>0.25097749999999996</v>
          </cell>
          <cell r="AJ186">
            <v>0.17115386837465502</v>
          </cell>
          <cell r="AK186">
            <v>4.2955769999999976E-2</v>
          </cell>
          <cell r="AL186">
            <v>0</v>
          </cell>
          <cell r="AM186">
            <v>0</v>
          </cell>
          <cell r="AN186">
            <v>0</v>
          </cell>
          <cell r="AO186">
            <v>0</v>
          </cell>
          <cell r="AP186">
            <v>0</v>
          </cell>
          <cell r="AQ186">
            <v>0</v>
          </cell>
          <cell r="AR186">
            <v>0</v>
          </cell>
          <cell r="AS186">
            <v>10.746976111999999</v>
          </cell>
          <cell r="AT186">
            <v>4.630080456</v>
          </cell>
          <cell r="AU186">
            <v>10.746976111999999</v>
          </cell>
          <cell r="AV186">
            <v>0.56917365333769709</v>
          </cell>
          <cell r="AW186">
            <v>6.1168956559999987</v>
          </cell>
          <cell r="AX186">
            <v>0</v>
          </cell>
          <cell r="AY186">
            <v>3.9007539694999998</v>
          </cell>
          <cell r="AZ186">
            <v>1.5579255895999999</v>
          </cell>
          <cell r="BA186">
            <v>3.9007539694999998</v>
          </cell>
          <cell r="BB186">
            <v>0.60060911255069604</v>
          </cell>
          <cell r="BC186">
            <v>2.3428283798999998</v>
          </cell>
          <cell r="BD186">
            <v>0</v>
          </cell>
          <cell r="BE186">
            <v>1.002522001</v>
          </cell>
          <cell r="BF186">
            <v>0.46005826799999994</v>
          </cell>
          <cell r="BG186">
            <v>1.002522001</v>
          </cell>
          <cell r="BH186">
            <v>0.54109908057768408</v>
          </cell>
          <cell r="BI186">
            <v>0.54246373300000006</v>
          </cell>
          <cell r="BJ186">
            <v>0</v>
          </cell>
          <cell r="BK186">
            <v>1.5310151999999997</v>
          </cell>
          <cell r="BL186">
            <v>1.3004303311999994</v>
          </cell>
          <cell r="BM186">
            <v>1.5310151999999997</v>
          </cell>
          <cell r="BN186">
            <v>0.15060913098707338</v>
          </cell>
          <cell r="BO186">
            <v>0.23058486880000029</v>
          </cell>
          <cell r="BP186">
            <v>0</v>
          </cell>
          <cell r="BQ186">
            <v>1.5310151999999997</v>
          </cell>
          <cell r="BR186">
            <v>0</v>
          </cell>
          <cell r="BS186">
            <v>1.5310151999999997</v>
          </cell>
          <cell r="BT186">
            <v>1</v>
          </cell>
          <cell r="BU186">
            <v>1.5310151999999997</v>
          </cell>
          <cell r="BV186">
            <v>0</v>
          </cell>
          <cell r="BW186">
            <v>1.8172511399999998</v>
          </cell>
          <cell r="BX186">
            <v>1.4830034330000001</v>
          </cell>
          <cell r="BY186">
            <v>1.8172511399999998</v>
          </cell>
          <cell r="BZ186">
            <v>0.18393038784941945</v>
          </cell>
          <cell r="CA186">
            <v>0.33424770699999962</v>
          </cell>
          <cell r="CB186">
            <v>0</v>
          </cell>
          <cell r="CC186">
            <v>1.8172511399999998</v>
          </cell>
          <cell r="CD186">
            <v>1.3823263216949999</v>
          </cell>
          <cell r="CE186">
            <v>1.8172511399999998</v>
          </cell>
          <cell r="CF186">
            <v>0.23933115722519227</v>
          </cell>
          <cell r="CG186">
            <v>0.43492481830499985</v>
          </cell>
          <cell r="CH186">
            <v>0</v>
          </cell>
          <cell r="CI186">
            <v>2.9538749900000001</v>
          </cell>
          <cell r="CJ186">
            <v>2.4734601359999999</v>
          </cell>
          <cell r="CK186">
            <v>2.9538749900000001</v>
          </cell>
          <cell r="CL186">
            <v>0.16263885764508951</v>
          </cell>
          <cell r="CM186">
            <v>0.48041485400000017</v>
          </cell>
          <cell r="CN186">
            <v>0</v>
          </cell>
          <cell r="CO186">
            <v>2.9538749900000001</v>
          </cell>
          <cell r="CP186">
            <v>2.3278348103349997</v>
          </cell>
          <cell r="CQ186">
            <v>2.9538749900000001</v>
          </cell>
          <cell r="CR186">
            <v>0.21193861682853421</v>
          </cell>
          <cell r="CS186">
            <v>0.62604017966500036</v>
          </cell>
          <cell r="CT186">
            <v>0</v>
          </cell>
          <cell r="CU186">
            <v>1.485735418</v>
          </cell>
          <cell r="CV186">
            <v>1.2512862000000002</v>
          </cell>
          <cell r="CW186">
            <v>1.485735418</v>
          </cell>
          <cell r="CX186">
            <v>0.15780011377503539</v>
          </cell>
          <cell r="CY186">
            <v>0.23444921799999974</v>
          </cell>
          <cell r="CZ186">
            <v>0</v>
          </cell>
          <cell r="DA186">
            <v>1.485735418</v>
          </cell>
          <cell r="DB186">
            <v>1.1799797302099999</v>
          </cell>
          <cell r="DC186">
            <v>1.485735418</v>
          </cell>
          <cell r="DD186">
            <v>0.20579417040591819</v>
          </cell>
          <cell r="DE186">
            <v>0.30575568779000006</v>
          </cell>
          <cell r="DF186">
            <v>0</v>
          </cell>
          <cell r="DG186">
            <v>23.782476729999999</v>
          </cell>
          <cell r="DH186">
            <v>7.2921688899999983</v>
          </cell>
          <cell r="DI186">
            <v>23.782476729999999</v>
          </cell>
          <cell r="DJ186">
            <v>0.69338059392269191</v>
          </cell>
          <cell r="DK186">
            <v>16.49030784</v>
          </cell>
          <cell r="DL186">
            <v>0</v>
          </cell>
          <cell r="DM186">
            <v>23.782476729999999</v>
          </cell>
          <cell r="DN186">
            <v>16.705568785000001</v>
          </cell>
          <cell r="DO186">
            <v>23.782476729999999</v>
          </cell>
          <cell r="DP186">
            <v>0.29756816438184314</v>
          </cell>
          <cell r="DQ186">
            <v>7.0769079449999985</v>
          </cell>
          <cell r="DR186">
            <v>0</v>
          </cell>
          <cell r="DS186">
            <v>0.10292107999999998</v>
          </cell>
          <cell r="DT186">
            <v>5.8612399999999993E-3</v>
          </cell>
          <cell r="DU186">
            <v>0.10292107999999998</v>
          </cell>
          <cell r="DV186">
            <v>0.94305112227737986</v>
          </cell>
          <cell r="DW186">
            <v>9.7059839999999981E-2</v>
          </cell>
          <cell r="DX186">
            <v>0</v>
          </cell>
          <cell r="DY186">
            <v>0</v>
          </cell>
          <cell r="DZ186">
            <v>0</v>
          </cell>
          <cell r="EA186">
            <v>0</v>
          </cell>
          <cell r="EB186">
            <v>0</v>
          </cell>
          <cell r="EC186">
            <v>0</v>
          </cell>
          <cell r="ED186">
            <v>0</v>
          </cell>
        </row>
        <row r="187">
          <cell r="B187">
            <v>2028</v>
          </cell>
          <cell r="C187">
            <v>3.0188429999999999</v>
          </cell>
          <cell r="D187">
            <v>1.5966169375999997</v>
          </cell>
          <cell r="E187">
            <v>3.0188429999999999</v>
          </cell>
          <cell r="F187">
            <v>0.47111627282372759</v>
          </cell>
          <cell r="G187">
            <v>1.4222260624000003</v>
          </cell>
          <cell r="H187">
            <v>0</v>
          </cell>
          <cell r="I187">
            <v>3.0188429999999999</v>
          </cell>
          <cell r="J187">
            <v>2.1459579500000001</v>
          </cell>
          <cell r="K187">
            <v>3.0188429999999999</v>
          </cell>
          <cell r="L187">
            <v>0.28914556007053027</v>
          </cell>
          <cell r="M187">
            <v>0.87288504999999983</v>
          </cell>
          <cell r="N187">
            <v>0</v>
          </cell>
          <cell r="O187">
            <v>0.39058380000000004</v>
          </cell>
          <cell r="P187">
            <v>0.1858424632</v>
          </cell>
          <cell r="Q187">
            <v>0.39058380000000004</v>
          </cell>
          <cell r="R187">
            <v>0.52419310990368784</v>
          </cell>
          <cell r="S187">
            <v>0.20474133680000003</v>
          </cell>
          <cell r="T187">
            <v>0</v>
          </cell>
          <cell r="U187">
            <v>0.39058380000000004</v>
          </cell>
          <cell r="V187">
            <v>0.38232826000000003</v>
          </cell>
          <cell r="W187">
            <v>0.39058380000000004</v>
          </cell>
          <cell r="X187">
            <v>2.1136411699614794E-2</v>
          </cell>
          <cell r="Y187">
            <v>8.2555400000000057E-3</v>
          </cell>
          <cell r="Z187">
            <v>0</v>
          </cell>
          <cell r="AA187">
            <v>0.24966559999999999</v>
          </cell>
          <cell r="AB187">
            <v>0.11823704559999999</v>
          </cell>
          <cell r="AC187">
            <v>0.24966559999999999</v>
          </cell>
          <cell r="AD187">
            <v>0.526418354791369</v>
          </cell>
          <cell r="AE187">
            <v>0.13142855440000001</v>
          </cell>
          <cell r="AF187">
            <v>0</v>
          </cell>
          <cell r="AG187">
            <v>0.24966559999999999</v>
          </cell>
          <cell r="AH187">
            <v>0.20608572999999999</v>
          </cell>
          <cell r="AI187">
            <v>0.24966559999999999</v>
          </cell>
          <cell r="AJ187">
            <v>0.17455296204202739</v>
          </cell>
          <cell r="AK187">
            <v>4.3579869999999993E-2</v>
          </cell>
          <cell r="AL187">
            <v>0</v>
          </cell>
          <cell r="AM187">
            <v>1.2056999999999971E-2</v>
          </cell>
          <cell r="AN187">
            <v>0</v>
          </cell>
          <cell r="AO187">
            <v>1.2056999999999971E-2</v>
          </cell>
          <cell r="AP187">
            <v>1</v>
          </cell>
          <cell r="AQ187">
            <v>1.2056999999999971E-2</v>
          </cell>
          <cell r="AR187">
            <v>0</v>
          </cell>
          <cell r="AS187">
            <v>10.822182063500001</v>
          </cell>
          <cell r="AT187">
            <v>4.6175321046999995</v>
          </cell>
          <cell r="AU187">
            <v>10.822182063500001</v>
          </cell>
          <cell r="AV187">
            <v>0.57332707234028513</v>
          </cell>
          <cell r="AW187">
            <v>6.2046499588000019</v>
          </cell>
          <cell r="AX187">
            <v>0</v>
          </cell>
          <cell r="AY187">
            <v>3.9124501005000001</v>
          </cell>
          <cell r="AZ187">
            <v>1.5466800940999998</v>
          </cell>
          <cell r="BA187">
            <v>3.9124501005000001</v>
          </cell>
          <cell r="BB187">
            <v>0.60467736217202139</v>
          </cell>
          <cell r="BC187">
            <v>2.3657700064</v>
          </cell>
          <cell r="BD187">
            <v>0</v>
          </cell>
          <cell r="BE187">
            <v>1.0106616665000001</v>
          </cell>
          <cell r="BF187">
            <v>0.45931724769999993</v>
          </cell>
          <cell r="BG187">
            <v>1.0106616665000001</v>
          </cell>
          <cell r="BH187">
            <v>0.54552817928609953</v>
          </cell>
          <cell r="BI187">
            <v>0.55134441880000018</v>
          </cell>
          <cell r="BJ187">
            <v>0</v>
          </cell>
          <cell r="BK187">
            <v>1.5386656999999999</v>
          </cell>
          <cell r="BL187">
            <v>1.3055528199999995</v>
          </cell>
          <cell r="BM187">
            <v>1.5386656999999999</v>
          </cell>
          <cell r="BN187">
            <v>0.15150326675898501</v>
          </cell>
          <cell r="BO187">
            <v>0.23311288000000041</v>
          </cell>
          <cell r="BP187">
            <v>0</v>
          </cell>
          <cell r="BQ187">
            <v>1.5386656999999999</v>
          </cell>
          <cell r="BR187">
            <v>0</v>
          </cell>
          <cell r="BS187">
            <v>1.5386656999999999</v>
          </cell>
          <cell r="BT187">
            <v>1</v>
          </cell>
          <cell r="BU187">
            <v>1.5386656999999999</v>
          </cell>
          <cell r="BV187">
            <v>0</v>
          </cell>
          <cell r="BW187">
            <v>1.836977606</v>
          </cell>
          <cell r="BX187">
            <v>1.476393595</v>
          </cell>
          <cell r="BY187">
            <v>1.836977606</v>
          </cell>
          <cell r="BZ187">
            <v>0.19629200150412723</v>
          </cell>
          <cell r="CA187">
            <v>0.36058401100000004</v>
          </cell>
          <cell r="CB187">
            <v>0</v>
          </cell>
          <cell r="CC187">
            <v>1.836977606</v>
          </cell>
          <cell r="CD187">
            <v>1.3667670842399999</v>
          </cell>
          <cell r="CE187">
            <v>1.836977606</v>
          </cell>
          <cell r="CF187">
            <v>0.25596965375308994</v>
          </cell>
          <cell r="CG187">
            <v>0.47021052176000011</v>
          </cell>
          <cell r="CH187">
            <v>0</v>
          </cell>
          <cell r="CI187">
            <v>3.095268978</v>
          </cell>
          <cell r="CJ187">
            <v>2.5782795650000003</v>
          </cell>
          <cell r="CK187">
            <v>3.095268978</v>
          </cell>
          <cell r="CL187">
            <v>0.16702568231535439</v>
          </cell>
          <cell r="CM187">
            <v>0.51698941299999968</v>
          </cell>
          <cell r="CN187">
            <v>0</v>
          </cell>
          <cell r="CO187">
            <v>3.095268978</v>
          </cell>
          <cell r="CP187">
            <v>2.4203546554999997</v>
          </cell>
          <cell r="CQ187">
            <v>3.095268978</v>
          </cell>
          <cell r="CR187">
            <v>0.21804706708755708</v>
          </cell>
          <cell r="CS187">
            <v>0.67491432250000027</v>
          </cell>
          <cell r="CT187">
            <v>0</v>
          </cell>
          <cell r="CU187">
            <v>1.5080988659999999</v>
          </cell>
          <cell r="CV187">
            <v>1.2560399379999998</v>
          </cell>
          <cell r="CW187">
            <v>1.5080988659999999</v>
          </cell>
          <cell r="CX187">
            <v>0.16713687257689383</v>
          </cell>
          <cell r="CY187">
            <v>0.25205892800000007</v>
          </cell>
          <cell r="CZ187">
            <v>0</v>
          </cell>
          <cell r="DA187">
            <v>1.5080988659999999</v>
          </cell>
          <cell r="DB187">
            <v>1.1788514345499999</v>
          </cell>
          <cell r="DC187">
            <v>1.5080988659999999</v>
          </cell>
          <cell r="DD187">
            <v>0.21831952723582251</v>
          </cell>
          <cell r="DE187">
            <v>0.32924743145000002</v>
          </cell>
          <cell r="DF187">
            <v>0</v>
          </cell>
          <cell r="DG187">
            <v>25.209420184999999</v>
          </cell>
          <cell r="DH187">
            <v>7.7297011199999996</v>
          </cell>
          <cell r="DI187">
            <v>25.209420184999999</v>
          </cell>
          <cell r="DJ187">
            <v>0.69338044813108013</v>
          </cell>
          <cell r="DK187">
            <v>17.479719064999998</v>
          </cell>
          <cell r="DL187">
            <v>0</v>
          </cell>
          <cell r="DM187">
            <v>25.209420184999999</v>
          </cell>
          <cell r="DN187">
            <v>17.707890245000002</v>
          </cell>
          <cell r="DO187">
            <v>25.209420184999999</v>
          </cell>
          <cell r="DP187">
            <v>0.29756852339124901</v>
          </cell>
          <cell r="DQ187">
            <v>7.5015299399999975</v>
          </cell>
          <cell r="DR187">
            <v>0</v>
          </cell>
          <cell r="DS187">
            <v>0.10702892</v>
          </cell>
          <cell r="DT187">
            <v>6.0957999999999993E-3</v>
          </cell>
          <cell r="DU187">
            <v>0.10702892</v>
          </cell>
          <cell r="DV187">
            <v>0.94304530027958799</v>
          </cell>
          <cell r="DW187">
            <v>0.10093312</v>
          </cell>
          <cell r="DX187">
            <v>0</v>
          </cell>
          <cell r="DY187">
            <v>0</v>
          </cell>
          <cell r="DZ187">
            <v>0</v>
          </cell>
          <cell r="EA187">
            <v>0</v>
          </cell>
          <cell r="EB187">
            <v>0</v>
          </cell>
          <cell r="EC187">
            <v>0</v>
          </cell>
          <cell r="ED187">
            <v>0</v>
          </cell>
        </row>
        <row r="188">
          <cell r="B188">
            <v>2029</v>
          </cell>
          <cell r="C188">
            <v>2.9970797</v>
          </cell>
          <cell r="D188">
            <v>1.5433101256000001</v>
          </cell>
          <cell r="E188">
            <v>2.9970797</v>
          </cell>
          <cell r="F188">
            <v>0.48506203368565737</v>
          </cell>
          <cell r="G188">
            <v>1.4537695743999999</v>
          </cell>
          <cell r="H188">
            <v>0</v>
          </cell>
          <cell r="I188">
            <v>2.9970797</v>
          </cell>
          <cell r="J188">
            <v>2.1119800300000002</v>
          </cell>
          <cell r="K188">
            <v>2.9970797</v>
          </cell>
          <cell r="L188">
            <v>0.2953206983451257</v>
          </cell>
          <cell r="M188">
            <v>0.88509966999999978</v>
          </cell>
          <cell r="N188">
            <v>0</v>
          </cell>
          <cell r="O188">
            <v>0.38844840000000003</v>
          </cell>
          <cell r="P188">
            <v>0.17900419359999997</v>
          </cell>
          <cell r="Q188">
            <v>0.38844840000000003</v>
          </cell>
          <cell r="R188">
            <v>0.53918153968455018</v>
          </cell>
          <cell r="S188">
            <v>0.20944420640000005</v>
          </cell>
          <cell r="T188">
            <v>0</v>
          </cell>
          <cell r="U188">
            <v>0.38844840000000003</v>
          </cell>
          <cell r="V188">
            <v>0.37905719000000004</v>
          </cell>
          <cell r="W188">
            <v>0.38844840000000003</v>
          </cell>
          <cell r="X188">
            <v>2.4176209761708332E-2</v>
          </cell>
          <cell r="Y188">
            <v>9.3912099999999832E-3</v>
          </cell>
          <cell r="Z188">
            <v>0</v>
          </cell>
          <cell r="AA188">
            <v>0.24824559999999998</v>
          </cell>
          <cell r="AB188">
            <v>0.11381987999999998</v>
          </cell>
          <cell r="AC188">
            <v>0.24824559999999998</v>
          </cell>
          <cell r="AD188">
            <v>0.54150293096836366</v>
          </cell>
          <cell r="AE188">
            <v>0.13442572</v>
          </cell>
          <cell r="AF188">
            <v>0</v>
          </cell>
          <cell r="AG188">
            <v>0.24824559999999998</v>
          </cell>
          <cell r="AH188">
            <v>0.20404176999999998</v>
          </cell>
          <cell r="AI188">
            <v>0.24824559999999998</v>
          </cell>
          <cell r="AJ188">
            <v>0.17806490830048952</v>
          </cell>
          <cell r="AK188">
            <v>4.420383E-2</v>
          </cell>
          <cell r="AL188">
            <v>0</v>
          </cell>
          <cell r="AM188">
            <v>0.13007280000000002</v>
          </cell>
          <cell r="AN188">
            <v>0</v>
          </cell>
          <cell r="AO188">
            <v>0.13007280000000002</v>
          </cell>
          <cell r="AP188">
            <v>1</v>
          </cell>
          <cell r="AQ188">
            <v>0.13007280000000002</v>
          </cell>
          <cell r="AR188">
            <v>0</v>
          </cell>
          <cell r="AS188">
            <v>8.0991071134999988</v>
          </cell>
          <cell r="AT188">
            <v>1.8063795593999996</v>
          </cell>
          <cell r="AU188">
            <v>8.0991071134999988</v>
          </cell>
          <cell r="AV188">
            <v>0.77696559212199634</v>
          </cell>
          <cell r="AW188">
            <v>6.292727554099999</v>
          </cell>
          <cell r="AX188">
            <v>0</v>
          </cell>
          <cell r="AY188">
            <v>2.8326437199999996</v>
          </cell>
          <cell r="AZ188">
            <v>0.44387802259999992</v>
          </cell>
          <cell r="BA188">
            <v>2.8326437199999996</v>
          </cell>
          <cell r="BB188">
            <v>0.84329902858379946</v>
          </cell>
          <cell r="BC188">
            <v>2.3887656973999998</v>
          </cell>
          <cell r="BD188">
            <v>0</v>
          </cell>
          <cell r="BE188">
            <v>0.76392997849999988</v>
          </cell>
          <cell r="BF188">
            <v>0.20370253169999997</v>
          </cell>
          <cell r="BG188">
            <v>0.76392997849999988</v>
          </cell>
          <cell r="BH188">
            <v>0.73334921074837756</v>
          </cell>
          <cell r="BI188">
            <v>0.56022744679999992</v>
          </cell>
          <cell r="BJ188">
            <v>0</v>
          </cell>
          <cell r="BK188">
            <v>1.5463877000000001</v>
          </cell>
          <cell r="BL188">
            <v>1.3107081416000002</v>
          </cell>
          <cell r="BM188">
            <v>1.5463877000000001</v>
          </cell>
          <cell r="BN188">
            <v>0.15240651383867057</v>
          </cell>
          <cell r="BO188">
            <v>0.23567955839999999</v>
          </cell>
          <cell r="BP188">
            <v>0</v>
          </cell>
          <cell r="BQ188">
            <v>1.5463877000000001</v>
          </cell>
          <cell r="BR188">
            <v>0</v>
          </cell>
          <cell r="BS188">
            <v>1.5463877000000001</v>
          </cell>
          <cell r="BT188">
            <v>1</v>
          </cell>
          <cell r="BU188">
            <v>1.5463877000000001</v>
          </cell>
          <cell r="BV188">
            <v>0</v>
          </cell>
          <cell r="BW188">
            <v>1.8537122439999998</v>
          </cell>
          <cell r="BX188">
            <v>1.465945461</v>
          </cell>
          <cell r="BY188">
            <v>1.8537122439999998</v>
          </cell>
          <cell r="BZ188">
            <v>0.20918391419979196</v>
          </cell>
          <cell r="CA188">
            <v>0.38776678299999978</v>
          </cell>
          <cell r="CB188">
            <v>0</v>
          </cell>
          <cell r="CC188">
            <v>1.8537122439999998</v>
          </cell>
          <cell r="CD188">
            <v>1.3473510419749999</v>
          </cell>
          <cell r="CE188">
            <v>1.8537122439999998</v>
          </cell>
          <cell r="CF188">
            <v>0.27316062871352537</v>
          </cell>
          <cell r="CG188">
            <v>0.5063612020249999</v>
          </cell>
          <cell r="CH188">
            <v>0</v>
          </cell>
          <cell r="CI188">
            <v>3.2394580799999999</v>
          </cell>
          <cell r="CJ188">
            <v>2.6848811389999998</v>
          </cell>
          <cell r="CK188">
            <v>3.2394580799999999</v>
          </cell>
          <cell r="CL188">
            <v>0.1711943563721004</v>
          </cell>
          <cell r="CM188">
            <v>0.5545769410000001</v>
          </cell>
          <cell r="CN188">
            <v>0</v>
          </cell>
          <cell r="CO188">
            <v>3.2394580799999999</v>
          </cell>
          <cell r="CP188">
            <v>2.5143572924149997</v>
          </cell>
          <cell r="CQ188">
            <v>3.2394580799999999</v>
          </cell>
          <cell r="CR188">
            <v>0.22383397768339086</v>
          </cell>
          <cell r="CS188">
            <v>0.72510078758500018</v>
          </cell>
          <cell r="CT188">
            <v>0</v>
          </cell>
          <cell r="CU188">
            <v>1.5301871680000001</v>
          </cell>
          <cell r="CV188">
            <v>1.2600414209999999</v>
          </cell>
          <cell r="CW188">
            <v>1.5301871680000001</v>
          </cell>
          <cell r="CX188">
            <v>0.17654425069652666</v>
          </cell>
          <cell r="CY188">
            <v>0.27014574700000016</v>
          </cell>
          <cell r="CZ188">
            <v>0</v>
          </cell>
          <cell r="DA188">
            <v>1.5301871680000001</v>
          </cell>
          <cell r="DB188">
            <v>1.1767829936950001</v>
          </cell>
          <cell r="DC188">
            <v>1.5301871680000001</v>
          </cell>
          <cell r="DD188">
            <v>0.2309548672839217</v>
          </cell>
          <cell r="DE188">
            <v>0.35340417430500004</v>
          </cell>
          <cell r="DF188">
            <v>0</v>
          </cell>
          <cell r="DG188">
            <v>26.721989209999997</v>
          </cell>
          <cell r="DH188">
            <v>8.1934825250000003</v>
          </cell>
          <cell r="DI188">
            <v>26.721989209999997</v>
          </cell>
          <cell r="DJ188">
            <v>0.69338051667449196</v>
          </cell>
          <cell r="DK188">
            <v>18.528506684999996</v>
          </cell>
          <cell r="DL188">
            <v>0</v>
          </cell>
          <cell r="DM188">
            <v>26.721989209999997</v>
          </cell>
          <cell r="DN188">
            <v>18.770368104999996</v>
          </cell>
          <cell r="DO188">
            <v>26.721989209999997</v>
          </cell>
          <cell r="DP188">
            <v>0.29756845729225567</v>
          </cell>
          <cell r="DQ188">
            <v>7.951621105000001</v>
          </cell>
          <cell r="DR188">
            <v>0</v>
          </cell>
          <cell r="DS188">
            <v>0.11131703999999999</v>
          </cell>
          <cell r="DT188">
            <v>6.3397599999999998E-3</v>
          </cell>
          <cell r="DU188">
            <v>0.11131703999999999</v>
          </cell>
          <cell r="DV188">
            <v>0.94304771309046664</v>
          </cell>
          <cell r="DW188">
            <v>0.10497727999999999</v>
          </cell>
          <cell r="DX188">
            <v>0</v>
          </cell>
          <cell r="DY188">
            <v>0</v>
          </cell>
          <cell r="DZ188">
            <v>0</v>
          </cell>
          <cell r="EA188">
            <v>0</v>
          </cell>
          <cell r="EB188">
            <v>0</v>
          </cell>
          <cell r="EC188">
            <v>0</v>
          </cell>
          <cell r="ED188">
            <v>0</v>
          </cell>
        </row>
        <row r="189">
          <cell r="B189">
            <v>2030</v>
          </cell>
          <cell r="C189">
            <v>2.9737336999999995</v>
          </cell>
          <cell r="D189">
            <v>1.4882786432000001</v>
          </cell>
          <cell r="E189">
            <v>2.9737336999999995</v>
          </cell>
          <cell r="F189">
            <v>0.49952524558604544</v>
          </cell>
          <cell r="G189">
            <v>1.4854550567999993</v>
          </cell>
          <cell r="H189">
            <v>0</v>
          </cell>
          <cell r="I189">
            <v>2.9737336999999995</v>
          </cell>
          <cell r="J189">
            <v>2.0763683299999998</v>
          </cell>
          <cell r="K189">
            <v>2.9737336999999995</v>
          </cell>
          <cell r="L189">
            <v>0.30176386338830535</v>
          </cell>
          <cell r="M189">
            <v>0.89736536999999972</v>
          </cell>
          <cell r="N189">
            <v>0</v>
          </cell>
          <cell r="O189">
            <v>0.38613109999999995</v>
          </cell>
          <cell r="P189">
            <v>0.17195153439999999</v>
          </cell>
          <cell r="Q189">
            <v>0.38613109999999995</v>
          </cell>
          <cell r="R189">
            <v>0.55468095058906153</v>
          </cell>
          <cell r="S189">
            <v>0.21417956559999995</v>
          </cell>
          <cell r="T189">
            <v>0</v>
          </cell>
          <cell r="U189">
            <v>0.38613109999999995</v>
          </cell>
          <cell r="V189">
            <v>0.37560449999999995</v>
          </cell>
          <cell r="W189">
            <v>0.38613109999999995</v>
          </cell>
          <cell r="X189">
            <v>2.7261725357009572E-2</v>
          </cell>
          <cell r="Y189">
            <v>1.0526599999999997E-2</v>
          </cell>
          <cell r="Z189">
            <v>0</v>
          </cell>
          <cell r="AA189">
            <v>0.24671519999999997</v>
          </cell>
          <cell r="AB189">
            <v>0.10927606959999994</v>
          </cell>
          <cell r="AC189">
            <v>0.24671519999999997</v>
          </cell>
          <cell r="AD189">
            <v>0.55707605530587512</v>
          </cell>
          <cell r="AE189">
            <v>0.13743913040000003</v>
          </cell>
          <cell r="AF189">
            <v>0</v>
          </cell>
          <cell r="AG189">
            <v>0.24671519999999997</v>
          </cell>
          <cell r="AH189">
            <v>0.20188733999999997</v>
          </cell>
          <cell r="AI189">
            <v>0.24671519999999997</v>
          </cell>
          <cell r="AJ189">
            <v>0.18169881709760891</v>
          </cell>
          <cell r="AK189">
            <v>4.4827859999999997E-2</v>
          </cell>
          <cell r="AL189">
            <v>0</v>
          </cell>
          <cell r="AM189">
            <v>0.13033019999999998</v>
          </cell>
          <cell r="AN189">
            <v>0</v>
          </cell>
          <cell r="AO189">
            <v>0.13033019999999998</v>
          </cell>
          <cell r="AP189">
            <v>1</v>
          </cell>
          <cell r="AQ189">
            <v>0.13033019999999998</v>
          </cell>
          <cell r="AR189">
            <v>0</v>
          </cell>
          <cell r="AS189">
            <v>5.2154655500000002</v>
          </cell>
          <cell r="AT189">
            <v>0</v>
          </cell>
          <cell r="AU189">
            <v>5.2154655500000002</v>
          </cell>
          <cell r="AV189">
            <v>1</v>
          </cell>
          <cell r="AW189">
            <v>5.2154655500000002</v>
          </cell>
          <cell r="AX189">
            <v>0</v>
          </cell>
          <cell r="AY189">
            <v>1.6961543369999992</v>
          </cell>
          <cell r="AZ189">
            <v>0</v>
          </cell>
          <cell r="BA189">
            <v>1.6961543369999992</v>
          </cell>
          <cell r="BB189">
            <v>1</v>
          </cell>
          <cell r="BC189">
            <v>1.6961543369999992</v>
          </cell>
          <cell r="BD189">
            <v>0</v>
          </cell>
          <cell r="BE189">
            <v>0.50235091350000005</v>
          </cell>
          <cell r="BF189">
            <v>0</v>
          </cell>
          <cell r="BG189">
            <v>0.50235091350000005</v>
          </cell>
          <cell r="BH189">
            <v>1</v>
          </cell>
          <cell r="BI189">
            <v>0.50235091350000005</v>
          </cell>
          <cell r="BJ189">
            <v>0</v>
          </cell>
          <cell r="BK189">
            <v>1.5540953999999998</v>
          </cell>
          <cell r="BL189">
            <v>1.3158491631999996</v>
          </cell>
          <cell r="BM189">
            <v>1.5540953999999998</v>
          </cell>
          <cell r="BN189">
            <v>0.15330219547654556</v>
          </cell>
          <cell r="BO189">
            <v>0.23824623680000023</v>
          </cell>
          <cell r="BP189">
            <v>0</v>
          </cell>
          <cell r="BQ189">
            <v>1.5540953999999998</v>
          </cell>
          <cell r="BR189">
            <v>0</v>
          </cell>
          <cell r="BS189">
            <v>1.5540953999999998</v>
          </cell>
          <cell r="BT189">
            <v>1</v>
          </cell>
          <cell r="BU189">
            <v>1.5540953999999998</v>
          </cell>
          <cell r="BV189">
            <v>0</v>
          </cell>
          <cell r="BW189">
            <v>1.8812737599999998</v>
          </cell>
          <cell r="BX189">
            <v>1.4657374440000002</v>
          </cell>
          <cell r="BY189">
            <v>1.8812737599999998</v>
          </cell>
          <cell r="BZ189">
            <v>0.22088030186526372</v>
          </cell>
          <cell r="CA189">
            <v>0.41553631599999963</v>
          </cell>
          <cell r="CB189">
            <v>0</v>
          </cell>
          <cell r="CC189">
            <v>1.8812737599999998</v>
          </cell>
          <cell r="CD189">
            <v>1.3377514069349998</v>
          </cell>
          <cell r="CE189">
            <v>1.8812737599999998</v>
          </cell>
          <cell r="CF189">
            <v>0.28891188758461184</v>
          </cell>
          <cell r="CG189">
            <v>0.54352235306499996</v>
          </cell>
          <cell r="CH189">
            <v>0</v>
          </cell>
          <cell r="CI189">
            <v>3.3864429299999999</v>
          </cell>
          <cell r="CJ189">
            <v>2.7934434510000004</v>
          </cell>
          <cell r="CK189">
            <v>3.3864429299999999</v>
          </cell>
          <cell r="CL189">
            <v>0.17510983981058836</v>
          </cell>
          <cell r="CM189">
            <v>0.5929994789999995</v>
          </cell>
          <cell r="CN189">
            <v>0</v>
          </cell>
          <cell r="CO189">
            <v>3.3864429299999999</v>
          </cell>
          <cell r="CP189">
            <v>2.6099863130450003</v>
          </cell>
          <cell r="CQ189">
            <v>3.3864429299999999</v>
          </cell>
          <cell r="CR189">
            <v>0.22928383351052062</v>
          </cell>
          <cell r="CS189">
            <v>0.77645661695499957</v>
          </cell>
          <cell r="CT189">
            <v>0</v>
          </cell>
          <cell r="CU189">
            <v>1.551802342</v>
          </cell>
          <cell r="CV189">
            <v>1.2631312489999997</v>
          </cell>
          <cell r="CW189">
            <v>1.551802342</v>
          </cell>
          <cell r="CX189">
            <v>0.18602310692994189</v>
          </cell>
          <cell r="CY189">
            <v>0.28867109300000027</v>
          </cell>
          <cell r="CZ189">
            <v>0</v>
          </cell>
          <cell r="DA189">
            <v>1.551802342</v>
          </cell>
          <cell r="DB189">
            <v>1.1736959756450001</v>
          </cell>
          <cell r="DC189">
            <v>1.551802342</v>
          </cell>
          <cell r="DD189">
            <v>0.24365626737467569</v>
          </cell>
          <cell r="DE189">
            <v>0.37810636635499995</v>
          </cell>
          <cell r="DF189">
            <v>0</v>
          </cell>
          <cell r="DG189">
            <v>28.325304854999999</v>
          </cell>
          <cell r="DH189">
            <v>8.6850876899999996</v>
          </cell>
          <cell r="DI189">
            <v>28.325304854999999</v>
          </cell>
          <cell r="DJ189">
            <v>0.69338061021903163</v>
          </cell>
          <cell r="DK189">
            <v>19.640217164999999</v>
          </cell>
          <cell r="DL189">
            <v>0</v>
          </cell>
          <cell r="DM189">
            <v>28.325304854999999</v>
          </cell>
          <cell r="DN189">
            <v>19.896585099999999</v>
          </cell>
          <cell r="DO189">
            <v>28.325304854999999</v>
          </cell>
          <cell r="DP189">
            <v>0.29756854509236313</v>
          </cell>
          <cell r="DQ189">
            <v>8.4287197549999995</v>
          </cell>
          <cell r="DR189">
            <v>0</v>
          </cell>
          <cell r="DS189">
            <v>0.11577113999999999</v>
          </cell>
          <cell r="DT189">
            <v>6.5930599999999995E-3</v>
          </cell>
          <cell r="DU189">
            <v>0.11577113999999999</v>
          </cell>
          <cell r="DV189">
            <v>0.94305091925327855</v>
          </cell>
          <cell r="DW189">
            <v>0.10917808</v>
          </cell>
          <cell r="DX189">
            <v>0</v>
          </cell>
          <cell r="DY189">
            <v>0</v>
          </cell>
          <cell r="DZ189">
            <v>0</v>
          </cell>
          <cell r="EA189">
            <v>0</v>
          </cell>
          <cell r="EB189">
            <v>0</v>
          </cell>
          <cell r="EC189">
            <v>0</v>
          </cell>
          <cell r="ED189">
            <v>0</v>
          </cell>
        </row>
        <row r="190">
          <cell r="B190">
            <v>2031</v>
          </cell>
          <cell r="C190">
            <v>2.9593698000000006</v>
          </cell>
          <cell r="D190">
            <v>1.4381355712000006</v>
          </cell>
          <cell r="E190">
            <v>2.9593698000000006</v>
          </cell>
          <cell r="F190">
            <v>0.51403992458124015</v>
          </cell>
          <cell r="G190">
            <v>1.5212342288</v>
          </cell>
          <cell r="H190">
            <v>0</v>
          </cell>
          <cell r="I190">
            <v>2.9593698000000006</v>
          </cell>
          <cell r="J190">
            <v>2.0471505400000005</v>
          </cell>
          <cell r="K190">
            <v>2.9593698000000006</v>
          </cell>
          <cell r="L190">
            <v>0.30824781005739799</v>
          </cell>
          <cell r="M190">
            <v>0.91221926000000009</v>
          </cell>
          <cell r="N190">
            <v>0</v>
          </cell>
          <cell r="O190">
            <v>0.38497620000000005</v>
          </cell>
          <cell r="P190">
            <v>0.16547028480000001</v>
          </cell>
          <cell r="Q190">
            <v>0.38497620000000005</v>
          </cell>
          <cell r="R190">
            <v>0.57018048180640779</v>
          </cell>
          <cell r="S190">
            <v>0.21950591520000004</v>
          </cell>
          <cell r="T190">
            <v>0</v>
          </cell>
          <cell r="U190">
            <v>0.38497620000000005</v>
          </cell>
          <cell r="V190">
            <v>0.37324238999999998</v>
          </cell>
          <cell r="W190">
            <v>0.38497620000000005</v>
          </cell>
          <cell r="X190">
            <v>3.0479312747125835E-2</v>
          </cell>
          <cell r="Y190">
            <v>1.1733810000000067E-2</v>
          </cell>
          <cell r="Z190">
            <v>0</v>
          </cell>
          <cell r="AA190">
            <v>0.24592960000000003</v>
          </cell>
          <cell r="AB190">
            <v>0.10508718399999997</v>
          </cell>
          <cell r="AC190">
            <v>0.24592960000000003</v>
          </cell>
          <cell r="AD190">
            <v>0.57269403926977491</v>
          </cell>
          <cell r="AE190">
            <v>0.14084241600000005</v>
          </cell>
          <cell r="AF190">
            <v>0</v>
          </cell>
          <cell r="AG190">
            <v>0.24592960000000003</v>
          </cell>
          <cell r="AH190">
            <v>0.20034478999999999</v>
          </cell>
          <cell r="AI190">
            <v>0.24592960000000003</v>
          </cell>
          <cell r="AJ190">
            <v>0.18535715098955158</v>
          </cell>
          <cell r="AK190">
            <v>4.5584810000000031E-2</v>
          </cell>
          <cell r="AL190">
            <v>0</v>
          </cell>
          <cell r="AM190">
            <v>0.13210339999999998</v>
          </cell>
          <cell r="AN190">
            <v>0</v>
          </cell>
          <cell r="AO190">
            <v>0.13210339999999998</v>
          </cell>
          <cell r="AP190">
            <v>1</v>
          </cell>
          <cell r="AQ190">
            <v>0.13210339999999998</v>
          </cell>
          <cell r="AR190">
            <v>0</v>
          </cell>
          <cell r="AS190">
            <v>5.1250154395000003</v>
          </cell>
          <cell r="AT190">
            <v>0</v>
          </cell>
          <cell r="AU190">
            <v>5.1250154395000003</v>
          </cell>
          <cell r="AV190">
            <v>1</v>
          </cell>
          <cell r="AW190">
            <v>5.1250154395000003</v>
          </cell>
          <cell r="AX190">
            <v>0</v>
          </cell>
          <cell r="AY190">
            <v>1.6555958089999998</v>
          </cell>
          <cell r="AZ190">
            <v>0</v>
          </cell>
          <cell r="BA190">
            <v>1.6555958089999998</v>
          </cell>
          <cell r="BB190">
            <v>1</v>
          </cell>
          <cell r="BC190">
            <v>1.6555958089999998</v>
          </cell>
          <cell r="BD190">
            <v>0</v>
          </cell>
          <cell r="BE190">
            <v>0.49588840549999996</v>
          </cell>
          <cell r="BF190">
            <v>0</v>
          </cell>
          <cell r="BG190">
            <v>0.49588840549999996</v>
          </cell>
          <cell r="BH190">
            <v>1</v>
          </cell>
          <cell r="BI190">
            <v>0.49588840549999996</v>
          </cell>
          <cell r="BJ190">
            <v>0</v>
          </cell>
          <cell r="BK190">
            <v>1.5705404000000003</v>
          </cell>
          <cell r="BL190">
            <v>1.3290208359999998</v>
          </cell>
          <cell r="BM190">
            <v>1.5705404000000003</v>
          </cell>
          <cell r="BN190">
            <v>0.15378118512583341</v>
          </cell>
          <cell r="BO190">
            <v>0.24151956400000052</v>
          </cell>
          <cell r="BP190">
            <v>0</v>
          </cell>
          <cell r="BQ190">
            <v>1.5705404000000003</v>
          </cell>
          <cell r="BR190">
            <v>0</v>
          </cell>
          <cell r="BS190">
            <v>1.5705404000000003</v>
          </cell>
          <cell r="BT190">
            <v>1</v>
          </cell>
          <cell r="BU190">
            <v>1.5705404000000003</v>
          </cell>
          <cell r="BV190">
            <v>0</v>
          </cell>
          <cell r="BW190">
            <v>1.9132464879999997</v>
          </cell>
          <cell r="BX190">
            <v>1.4729539169999999</v>
          </cell>
          <cell r="BY190">
            <v>1.9132464879999997</v>
          </cell>
          <cell r="BZ190">
            <v>0.23012851389590525</v>
          </cell>
          <cell r="CA190">
            <v>0.44029257099999985</v>
          </cell>
          <cell r="CB190">
            <v>0</v>
          </cell>
          <cell r="CC190">
            <v>1.9132464879999997</v>
          </cell>
          <cell r="CD190">
            <v>1.3365777825399998</v>
          </cell>
          <cell r="CE190">
            <v>1.9132464879999997</v>
          </cell>
          <cell r="CF190">
            <v>0.30140847458856018</v>
          </cell>
          <cell r="CG190">
            <v>0.57666870545999993</v>
          </cell>
          <cell r="CH190">
            <v>0</v>
          </cell>
          <cell r="CI190">
            <v>3.5138980279999998</v>
          </cell>
          <cell r="CJ190">
            <v>2.8869957819999996</v>
          </cell>
          <cell r="CK190">
            <v>3.5138980279999998</v>
          </cell>
          <cell r="CL190">
            <v>0.17840649927932406</v>
          </cell>
          <cell r="CM190">
            <v>0.62690224600000022</v>
          </cell>
          <cell r="CN190">
            <v>0</v>
          </cell>
          <cell r="CO190">
            <v>3.5138980279999998</v>
          </cell>
          <cell r="CP190">
            <v>2.6920448854850005</v>
          </cell>
          <cell r="CQ190">
            <v>3.5138980279999998</v>
          </cell>
          <cell r="CR190">
            <v>0.23388645201601715</v>
          </cell>
          <cell r="CS190">
            <v>0.8218531425149993</v>
          </cell>
          <cell r="CT190">
            <v>0</v>
          </cell>
          <cell r="CU190">
            <v>1.5620397120000002</v>
          </cell>
          <cell r="CV190">
            <v>1.2571333870000001</v>
          </cell>
          <cell r="CW190">
            <v>1.5620397120000002</v>
          </cell>
          <cell r="CX190">
            <v>0.19519755013757301</v>
          </cell>
          <cell r="CY190">
            <v>0.30490632500000014</v>
          </cell>
          <cell r="CZ190">
            <v>0</v>
          </cell>
          <cell r="DA190">
            <v>1.5620397120000002</v>
          </cell>
          <cell r="DB190">
            <v>1.16215891757</v>
          </cell>
          <cell r="DC190">
            <v>1.5620397120000002</v>
          </cell>
          <cell r="DD190">
            <v>0.25599912176240508</v>
          </cell>
          <cell r="DE190">
            <v>0.39988079443000024</v>
          </cell>
          <cell r="DF190">
            <v>0</v>
          </cell>
          <cell r="DG190">
            <v>28.551903499999998</v>
          </cell>
          <cell r="DH190">
            <v>8.754572910000002</v>
          </cell>
          <cell r="DI190">
            <v>28.551903499999998</v>
          </cell>
          <cell r="DJ190">
            <v>0.69338041122196969</v>
          </cell>
          <cell r="DK190">
            <v>19.797330589999994</v>
          </cell>
          <cell r="DL190">
            <v>0</v>
          </cell>
          <cell r="DM190">
            <v>28.551903499999998</v>
          </cell>
          <cell r="DN190">
            <v>20.055764979999996</v>
          </cell>
          <cell r="DO190">
            <v>28.551903499999998</v>
          </cell>
          <cell r="DP190">
            <v>0.29756819961233066</v>
          </cell>
          <cell r="DQ190">
            <v>8.4961385200000024</v>
          </cell>
          <cell r="DR190">
            <v>0</v>
          </cell>
          <cell r="DS190">
            <v>0.11669304</v>
          </cell>
          <cell r="DT190">
            <v>6.6463200000000007E-3</v>
          </cell>
          <cell r="DU190">
            <v>0.11669304</v>
          </cell>
          <cell r="DV190">
            <v>0.943044418073263</v>
          </cell>
          <cell r="DW190">
            <v>0.11004672</v>
          </cell>
          <cell r="DX190">
            <v>0</v>
          </cell>
          <cell r="DY190">
            <v>0</v>
          </cell>
          <cell r="DZ190">
            <v>0</v>
          </cell>
          <cell r="EA190">
            <v>0</v>
          </cell>
          <cell r="EB190">
            <v>0</v>
          </cell>
          <cell r="EC190">
            <v>0</v>
          </cell>
          <cell r="ED190">
            <v>0</v>
          </cell>
        </row>
        <row r="191">
          <cell r="B191">
            <v>2032</v>
          </cell>
          <cell r="C191">
            <v>2.9437240999999994</v>
          </cell>
          <cell r="D191">
            <v>1.3864407152</v>
          </cell>
          <cell r="E191">
            <v>2.9437240999999994</v>
          </cell>
          <cell r="F191">
            <v>0.52901811851185365</v>
          </cell>
          <cell r="G191">
            <v>1.5572833847999994</v>
          </cell>
          <cell r="H191">
            <v>0</v>
          </cell>
          <cell r="I191">
            <v>2.9437240999999994</v>
          </cell>
          <cell r="J191">
            <v>2.0165178199999998</v>
          </cell>
          <cell r="K191">
            <v>2.9437240999999994</v>
          </cell>
          <cell r="L191">
            <v>0.31497730374935606</v>
          </cell>
          <cell r="M191">
            <v>0.92720627999999961</v>
          </cell>
          <cell r="N191">
            <v>0</v>
          </cell>
          <cell r="O191">
            <v>0.38366800000000001</v>
          </cell>
          <cell r="P191">
            <v>0.15882372319999993</v>
          </cell>
          <cell r="Q191">
            <v>0.38366800000000001</v>
          </cell>
          <cell r="R191">
            <v>0.58603865008288436</v>
          </cell>
          <cell r="S191">
            <v>0.22484427680000008</v>
          </cell>
          <cell r="T191">
            <v>0</v>
          </cell>
          <cell r="U191">
            <v>0.38366800000000001</v>
          </cell>
          <cell r="V191">
            <v>0.37070666000000002</v>
          </cell>
          <cell r="W191">
            <v>0.38366800000000001</v>
          </cell>
          <cell r="X191">
            <v>3.3782697540581927E-2</v>
          </cell>
          <cell r="Y191">
            <v>1.2961339999999988E-2</v>
          </cell>
          <cell r="Z191">
            <v>0</v>
          </cell>
          <cell r="AA191">
            <v>0.2450582</v>
          </cell>
          <cell r="AB191">
            <v>0.10078195359999997</v>
          </cell>
          <cell r="AC191">
            <v>0.2450582</v>
          </cell>
          <cell r="AD191">
            <v>0.5887427819187443</v>
          </cell>
          <cell r="AE191">
            <v>0.14427624640000003</v>
          </cell>
          <cell r="AF191">
            <v>0</v>
          </cell>
          <cell r="AG191">
            <v>0.2450582</v>
          </cell>
          <cell r="AH191">
            <v>0.19871630000000004</v>
          </cell>
          <cell r="AI191">
            <v>0.2450582</v>
          </cell>
          <cell r="AJ191">
            <v>0.18910568999527444</v>
          </cell>
          <cell r="AK191">
            <v>4.6341899999999964E-2</v>
          </cell>
          <cell r="AL191">
            <v>0</v>
          </cell>
          <cell r="AM191">
            <v>0.1339195</v>
          </cell>
          <cell r="AN191">
            <v>0</v>
          </cell>
          <cell r="AO191">
            <v>0.1339195</v>
          </cell>
          <cell r="AP191">
            <v>1</v>
          </cell>
          <cell r="AQ191">
            <v>0.1339195</v>
          </cell>
          <cell r="AR191">
            <v>0</v>
          </cell>
          <cell r="AS191">
            <v>5.0319612155000009</v>
          </cell>
          <cell r="AT191">
            <v>0</v>
          </cell>
          <cell r="AU191">
            <v>5.0319612155000009</v>
          </cell>
          <cell r="AV191">
            <v>1</v>
          </cell>
          <cell r="AW191">
            <v>5.0319612155000009</v>
          </cell>
          <cell r="AX191">
            <v>0</v>
          </cell>
          <cell r="AY191">
            <v>1.6142797285000001</v>
          </cell>
          <cell r="AZ191">
            <v>0</v>
          </cell>
          <cell r="BA191">
            <v>1.6142797285000001</v>
          </cell>
          <cell r="BB191">
            <v>1</v>
          </cell>
          <cell r="BC191">
            <v>1.6142797285000001</v>
          </cell>
          <cell r="BD191">
            <v>0</v>
          </cell>
          <cell r="BE191">
            <v>0.48922383850000012</v>
          </cell>
          <cell r="BF191">
            <v>0</v>
          </cell>
          <cell r="BG191">
            <v>0.48922383850000012</v>
          </cell>
          <cell r="BH191">
            <v>1</v>
          </cell>
          <cell r="BI191">
            <v>0.48922383850000012</v>
          </cell>
          <cell r="BJ191">
            <v>0</v>
          </cell>
          <cell r="BK191">
            <v>1.5871855999999998</v>
          </cell>
          <cell r="BL191">
            <v>1.3423745192000003</v>
          </cell>
          <cell r="BM191">
            <v>1.5871855999999998</v>
          </cell>
          <cell r="BN191">
            <v>0.15424225169381547</v>
          </cell>
          <cell r="BO191">
            <v>0.24481108079999947</v>
          </cell>
          <cell r="BP191">
            <v>0</v>
          </cell>
          <cell r="BQ191">
            <v>1.5871855999999998</v>
          </cell>
          <cell r="BR191">
            <v>0</v>
          </cell>
          <cell r="BS191">
            <v>1.5871855999999998</v>
          </cell>
          <cell r="BT191">
            <v>1</v>
          </cell>
          <cell r="BU191">
            <v>1.5871855999999998</v>
          </cell>
          <cell r="BV191">
            <v>0</v>
          </cell>
          <cell r="BW191">
            <v>1.9442729600000002</v>
          </cell>
          <cell r="BX191">
            <v>1.4790141750000003</v>
          </cell>
          <cell r="BY191">
            <v>1.9442729600000002</v>
          </cell>
          <cell r="BZ191">
            <v>0.23929705065692</v>
          </cell>
          <cell r="CA191">
            <v>0.46525878499999984</v>
          </cell>
          <cell r="CB191">
            <v>0</v>
          </cell>
          <cell r="CC191">
            <v>1.9442729600000002</v>
          </cell>
          <cell r="CD191">
            <v>1.3342041684950001</v>
          </cell>
          <cell r="CE191">
            <v>1.9442729600000002</v>
          </cell>
          <cell r="CF191">
            <v>0.31377733685346321</v>
          </cell>
          <cell r="CG191">
            <v>0.61006879150500004</v>
          </cell>
          <cell r="CH191">
            <v>0</v>
          </cell>
          <cell r="CI191">
            <v>3.6414321919999999</v>
          </cell>
          <cell r="CJ191">
            <v>2.980201117</v>
          </cell>
          <cell r="CK191">
            <v>3.6414321919999999</v>
          </cell>
          <cell r="CL191">
            <v>0.18158544224788353</v>
          </cell>
          <cell r="CM191">
            <v>0.66123107499999989</v>
          </cell>
          <cell r="CN191">
            <v>0</v>
          </cell>
          <cell r="CO191">
            <v>3.6414321919999999</v>
          </cell>
          <cell r="CP191">
            <v>2.7737080004150001</v>
          </cell>
          <cell r="CQ191">
            <v>3.6414321919999999</v>
          </cell>
          <cell r="CR191">
            <v>0.23829200870232758</v>
          </cell>
          <cell r="CS191">
            <v>0.8677241915849998</v>
          </cell>
          <cell r="CT191">
            <v>0</v>
          </cell>
          <cell r="CU191">
            <v>1.5703478900000001</v>
          </cell>
          <cell r="CV191">
            <v>1.2490719780000001</v>
          </cell>
          <cell r="CW191">
            <v>1.5703478900000001</v>
          </cell>
          <cell r="CX191">
            <v>0.20458900479689243</v>
          </cell>
          <cell r="CY191">
            <v>0.32127591199999994</v>
          </cell>
          <cell r="CZ191">
            <v>0</v>
          </cell>
          <cell r="DA191">
            <v>1.5703478900000001</v>
          </cell>
          <cell r="DB191">
            <v>1.14855344574</v>
          </cell>
          <cell r="DC191">
            <v>1.5703478900000001</v>
          </cell>
          <cell r="DD191">
            <v>0.26859936383905358</v>
          </cell>
          <cell r="DE191">
            <v>0.42179444426000012</v>
          </cell>
          <cell r="DF191">
            <v>0</v>
          </cell>
          <cell r="DG191">
            <v>28.780320789999998</v>
          </cell>
          <cell r="DH191">
            <v>8.824600825000001</v>
          </cell>
          <cell r="DI191">
            <v>28.780320789999998</v>
          </cell>
          <cell r="DJ191">
            <v>0.69338073437783942</v>
          </cell>
          <cell r="DK191">
            <v>19.955719964999997</v>
          </cell>
          <cell r="DL191">
            <v>0</v>
          </cell>
          <cell r="DM191">
            <v>28.780320789999998</v>
          </cell>
          <cell r="DN191">
            <v>20.216211474999998</v>
          </cell>
          <cell r="DO191">
            <v>28.780320789999998</v>
          </cell>
          <cell r="DP191">
            <v>0.29756823690358875</v>
          </cell>
          <cell r="DQ191">
            <v>8.5641093149999996</v>
          </cell>
          <cell r="DR191">
            <v>0</v>
          </cell>
          <cell r="DS191">
            <v>0.11762924000000001</v>
          </cell>
          <cell r="DT191">
            <v>6.6996399999999989E-3</v>
          </cell>
          <cell r="DU191">
            <v>0.11762924000000001</v>
          </cell>
          <cell r="DV191">
            <v>0.94304443350989953</v>
          </cell>
          <cell r="DW191">
            <v>0.11092960000000002</v>
          </cell>
          <cell r="DX191">
            <v>0</v>
          </cell>
          <cell r="DY191">
            <v>0</v>
          </cell>
          <cell r="DZ191">
            <v>0</v>
          </cell>
          <cell r="EA191">
            <v>0</v>
          </cell>
          <cell r="EB191">
            <v>0</v>
          </cell>
          <cell r="EC191">
            <v>0</v>
          </cell>
          <cell r="ED191">
            <v>0</v>
          </cell>
        </row>
        <row r="192">
          <cell r="B192">
            <v>2033</v>
          </cell>
          <cell r="C192">
            <v>2.9267966000000003</v>
          </cell>
          <cell r="D192">
            <v>1.3331654751999999</v>
          </cell>
          <cell r="E192">
            <v>2.9267966000000003</v>
          </cell>
          <cell r="F192">
            <v>0.54449671179746495</v>
          </cell>
          <cell r="G192">
            <v>1.5936311248000004</v>
          </cell>
          <cell r="H192">
            <v>0</v>
          </cell>
          <cell r="I192">
            <v>2.9267966000000003</v>
          </cell>
          <cell r="J192">
            <v>1.9845010700000008</v>
          </cell>
          <cell r="K192">
            <v>2.9267966000000003</v>
          </cell>
          <cell r="L192">
            <v>0.32195456629955066</v>
          </cell>
          <cell r="M192">
            <v>0.94229552999999955</v>
          </cell>
          <cell r="N192">
            <v>0</v>
          </cell>
          <cell r="O192">
            <v>0.38224769999999986</v>
          </cell>
          <cell r="P192">
            <v>0.15199390480000002</v>
          </cell>
          <cell r="Q192">
            <v>0.38224769999999986</v>
          </cell>
          <cell r="R192">
            <v>0.60236803308430609</v>
          </cell>
          <cell r="S192">
            <v>0.23025379519999983</v>
          </cell>
          <cell r="T192">
            <v>0</v>
          </cell>
          <cell r="U192">
            <v>0.38224769999999986</v>
          </cell>
          <cell r="V192">
            <v>0.36802806999999982</v>
          </cell>
          <cell r="W192">
            <v>0.38224769999999986</v>
          </cell>
          <cell r="X192">
            <v>3.7200040706589062E-2</v>
          </cell>
          <cell r="Y192">
            <v>1.4219630000000039E-2</v>
          </cell>
          <cell r="Z192">
            <v>0</v>
          </cell>
          <cell r="AA192">
            <v>0.24410329999999997</v>
          </cell>
          <cell r="AB192">
            <v>9.6375033599999993E-2</v>
          </cell>
          <cell r="AC192">
            <v>0.24410329999999997</v>
          </cell>
          <cell r="AD192">
            <v>0.60518750217633266</v>
          </cell>
          <cell r="AE192">
            <v>0.14772826639999997</v>
          </cell>
          <cell r="AF192">
            <v>0</v>
          </cell>
          <cell r="AG192">
            <v>0.24410329999999997</v>
          </cell>
          <cell r="AH192">
            <v>0.19697361999999999</v>
          </cell>
          <cell r="AI192">
            <v>0.24410329999999997</v>
          </cell>
          <cell r="AJ192">
            <v>0.19307268685019821</v>
          </cell>
          <cell r="AK192">
            <v>4.7129679999999979E-2</v>
          </cell>
          <cell r="AL192">
            <v>0</v>
          </cell>
          <cell r="AM192">
            <v>0.13577850000000002</v>
          </cell>
          <cell r="AN192">
            <v>0</v>
          </cell>
          <cell r="AO192">
            <v>0.13577850000000002</v>
          </cell>
          <cell r="AP192">
            <v>1</v>
          </cell>
          <cell r="AQ192">
            <v>0.13577850000000002</v>
          </cell>
          <cell r="AR192">
            <v>0</v>
          </cell>
          <cell r="AS192">
            <v>4.9363901299999986</v>
          </cell>
          <cell r="AT192">
            <v>0</v>
          </cell>
          <cell r="AU192">
            <v>4.9363901299999986</v>
          </cell>
          <cell r="AV192">
            <v>1</v>
          </cell>
          <cell r="AW192">
            <v>4.9363901299999986</v>
          </cell>
          <cell r="AX192">
            <v>0</v>
          </cell>
          <cell r="AY192">
            <v>1.5723084840000001</v>
          </cell>
          <cell r="AZ192">
            <v>0</v>
          </cell>
          <cell r="BA192">
            <v>1.5723084840000001</v>
          </cell>
          <cell r="BB192">
            <v>1</v>
          </cell>
          <cell r="BC192">
            <v>1.5723084840000001</v>
          </cell>
          <cell r="BD192">
            <v>0</v>
          </cell>
          <cell r="BE192">
            <v>0.48231141999999982</v>
          </cell>
          <cell r="BF192">
            <v>0</v>
          </cell>
          <cell r="BG192">
            <v>0.48231141999999982</v>
          </cell>
          <cell r="BH192">
            <v>1</v>
          </cell>
          <cell r="BI192">
            <v>0.48231141999999982</v>
          </cell>
          <cell r="BJ192">
            <v>0</v>
          </cell>
          <cell r="BK192">
            <v>1.6040309999999998</v>
          </cell>
          <cell r="BL192">
            <v>1.3558978576000003</v>
          </cell>
          <cell r="BM192">
            <v>1.6040309999999998</v>
          </cell>
          <cell r="BN192">
            <v>0.15469348310599954</v>
          </cell>
          <cell r="BO192">
            <v>0.24813314239999951</v>
          </cell>
          <cell r="BP192">
            <v>0</v>
          </cell>
          <cell r="BQ192">
            <v>1.6040309999999998</v>
          </cell>
          <cell r="BR192">
            <v>0</v>
          </cell>
          <cell r="BS192">
            <v>1.6040309999999998</v>
          </cell>
          <cell r="BT192">
            <v>1</v>
          </cell>
          <cell r="BU192">
            <v>1.6040309999999998</v>
          </cell>
          <cell r="BV192">
            <v>0</v>
          </cell>
          <cell r="BW192">
            <v>1.9743949279999999</v>
          </cell>
          <cell r="BX192">
            <v>1.4838215189999997</v>
          </cell>
          <cell r="BY192">
            <v>1.9743949279999999</v>
          </cell>
          <cell r="BZ192">
            <v>0.2484677214486849</v>
          </cell>
          <cell r="CA192">
            <v>0.49057340900000024</v>
          </cell>
          <cell r="CB192">
            <v>0</v>
          </cell>
          <cell r="CC192">
            <v>1.9743949279999999</v>
          </cell>
          <cell r="CD192">
            <v>1.3306311987999999</v>
          </cell>
          <cell r="CE192">
            <v>1.9743949279999999</v>
          </cell>
          <cell r="CF192">
            <v>0.32605621097908333</v>
          </cell>
          <cell r="CG192">
            <v>0.64376372920000002</v>
          </cell>
          <cell r="CH192">
            <v>0</v>
          </cell>
          <cell r="CI192">
            <v>3.7688487079999993</v>
          </cell>
          <cell r="CJ192">
            <v>3.0729832180000001</v>
          </cell>
          <cell r="CK192">
            <v>3.7688487079999993</v>
          </cell>
          <cell r="CL192">
            <v>0.1846360901998827</v>
          </cell>
          <cell r="CM192">
            <v>0.6958654899999992</v>
          </cell>
          <cell r="CN192">
            <v>0</v>
          </cell>
          <cell r="CO192">
            <v>3.7688487079999993</v>
          </cell>
          <cell r="CP192">
            <v>2.8549098638699997</v>
          </cell>
          <cell r="CQ192">
            <v>3.7688487079999993</v>
          </cell>
          <cell r="CR192">
            <v>0.24249815127628088</v>
          </cell>
          <cell r="CS192">
            <v>0.91393884412999959</v>
          </cell>
          <cell r="CT192">
            <v>0</v>
          </cell>
          <cell r="CU192">
            <v>1.5768053080000002</v>
          </cell>
          <cell r="CV192">
            <v>1.238908586</v>
          </cell>
          <cell r="CW192">
            <v>1.5768053080000002</v>
          </cell>
          <cell r="CX192">
            <v>0.21429197395877878</v>
          </cell>
          <cell r="CY192">
            <v>0.3378967220000002</v>
          </cell>
          <cell r="CZ192">
            <v>0</v>
          </cell>
          <cell r="DA192">
            <v>1.5768053080000002</v>
          </cell>
          <cell r="DB192">
            <v>1.1328669221199998</v>
          </cell>
          <cell r="DC192">
            <v>1.5768053080000002</v>
          </cell>
          <cell r="DD192">
            <v>0.28154292963605387</v>
          </cell>
          <cell r="DE192">
            <v>0.44393838588000034</v>
          </cell>
          <cell r="DF192">
            <v>0</v>
          </cell>
          <cell r="DG192">
            <v>29.010561869999997</v>
          </cell>
          <cell r="DH192">
            <v>8.8951971899999993</v>
          </cell>
          <cell r="DI192">
            <v>29.010561869999997</v>
          </cell>
          <cell r="DJ192">
            <v>0.69338073389062571</v>
          </cell>
          <cell r="DK192">
            <v>20.115364679999999</v>
          </cell>
          <cell r="DL192">
            <v>0</v>
          </cell>
          <cell r="DM192">
            <v>29.010561869999997</v>
          </cell>
          <cell r="DN192">
            <v>20.377940089999996</v>
          </cell>
          <cell r="DO192">
            <v>29.010561869999997</v>
          </cell>
          <cell r="DP192">
            <v>0.29756823803288862</v>
          </cell>
          <cell r="DQ192">
            <v>8.6326217800000009</v>
          </cell>
          <cell r="DR192">
            <v>0</v>
          </cell>
          <cell r="DS192">
            <v>0.11856543999999998</v>
          </cell>
          <cell r="DT192">
            <v>6.7529599999999988E-3</v>
          </cell>
          <cell r="DU192">
            <v>0.11856543999999998</v>
          </cell>
          <cell r="DV192">
            <v>0.9430444487027585</v>
          </cell>
          <cell r="DW192">
            <v>0.11181247999999998</v>
          </cell>
          <cell r="DX192">
            <v>0</v>
          </cell>
          <cell r="DY192">
            <v>0</v>
          </cell>
          <cell r="DZ192">
            <v>0</v>
          </cell>
          <cell r="EA192">
            <v>0</v>
          </cell>
          <cell r="EB192">
            <v>0</v>
          </cell>
          <cell r="EC192">
            <v>0</v>
          </cell>
          <cell r="ED192">
            <v>0</v>
          </cell>
        </row>
        <row r="193">
          <cell r="B193">
            <v>2034</v>
          </cell>
          <cell r="C193">
            <v>2.9086158999999991</v>
          </cell>
          <cell r="D193">
            <v>1.2783303287999999</v>
          </cell>
          <cell r="E193">
            <v>2.9086158999999991</v>
          </cell>
          <cell r="F193">
            <v>0.56050218634918403</v>
          </cell>
          <cell r="G193">
            <v>1.6302855711999993</v>
          </cell>
          <cell r="H193">
            <v>0</v>
          </cell>
          <cell r="I193">
            <v>2.9086158999999991</v>
          </cell>
          <cell r="J193">
            <v>1.9510981299999997</v>
          </cell>
          <cell r="K193">
            <v>2.9086158999999991</v>
          </cell>
          <cell r="L193">
            <v>0.32920048673322583</v>
          </cell>
          <cell r="M193">
            <v>0.95751776999999949</v>
          </cell>
          <cell r="N193">
            <v>0</v>
          </cell>
          <cell r="O193">
            <v>0.38068439999999992</v>
          </cell>
          <cell r="P193">
            <v>0.14499671919999996</v>
          </cell>
          <cell r="Q193">
            <v>0.38068439999999992</v>
          </cell>
          <cell r="R193">
            <v>0.61911567902440978</v>
          </cell>
          <cell r="S193">
            <v>0.23568768079999997</v>
          </cell>
          <cell r="T193">
            <v>0</v>
          </cell>
          <cell r="U193">
            <v>0.38068439999999992</v>
          </cell>
          <cell r="V193">
            <v>0.36516541999999996</v>
          </cell>
          <cell r="W193">
            <v>0.38068439999999992</v>
          </cell>
          <cell r="X193">
            <v>4.0765999342237201E-2</v>
          </cell>
          <cell r="Y193">
            <v>1.551897999999996E-2</v>
          </cell>
          <cell r="Z193">
            <v>0</v>
          </cell>
          <cell r="AA193">
            <v>0.24306259999999991</v>
          </cell>
          <cell r="AB193">
            <v>9.1843646399999992E-2</v>
          </cell>
          <cell r="AC193">
            <v>0.24306259999999991</v>
          </cell>
          <cell r="AD193">
            <v>0.62213994913244564</v>
          </cell>
          <cell r="AE193">
            <v>0.15121895359999993</v>
          </cell>
          <cell r="AF193">
            <v>0</v>
          </cell>
          <cell r="AG193">
            <v>0.24306259999999991</v>
          </cell>
          <cell r="AH193">
            <v>0.19514520999999993</v>
          </cell>
          <cell r="AI193">
            <v>0.24306259999999991</v>
          </cell>
          <cell r="AJ193">
            <v>0.19714011945893772</v>
          </cell>
          <cell r="AK193">
            <v>4.7917389999999976E-2</v>
          </cell>
          <cell r="AL193">
            <v>0</v>
          </cell>
          <cell r="AM193">
            <v>0.13769469999999998</v>
          </cell>
          <cell r="AN193">
            <v>0</v>
          </cell>
          <cell r="AO193">
            <v>0.13769469999999998</v>
          </cell>
          <cell r="AP193">
            <v>1</v>
          </cell>
          <cell r="AQ193">
            <v>0.13769469999999998</v>
          </cell>
          <cell r="AR193">
            <v>0</v>
          </cell>
          <cell r="AS193">
            <v>4.8382317750000006</v>
          </cell>
          <cell r="AT193">
            <v>0</v>
          </cell>
          <cell r="AU193">
            <v>4.8382317750000006</v>
          </cell>
          <cell r="AV193">
            <v>1</v>
          </cell>
          <cell r="AW193">
            <v>4.8382317750000006</v>
          </cell>
          <cell r="AX193">
            <v>0</v>
          </cell>
          <cell r="AY193">
            <v>1.5295585100000002</v>
          </cell>
          <cell r="AZ193">
            <v>0</v>
          </cell>
          <cell r="BA193">
            <v>1.5295585100000002</v>
          </cell>
          <cell r="BB193">
            <v>1</v>
          </cell>
          <cell r="BC193">
            <v>1.5295585100000002</v>
          </cell>
          <cell r="BD193">
            <v>0</v>
          </cell>
          <cell r="BE193">
            <v>0.47526614250000004</v>
          </cell>
          <cell r="BF193">
            <v>0</v>
          </cell>
          <cell r="BG193">
            <v>0.47526614250000004</v>
          </cell>
          <cell r="BH193">
            <v>1</v>
          </cell>
          <cell r="BI193">
            <v>0.47526614250000004</v>
          </cell>
          <cell r="BJ193">
            <v>0</v>
          </cell>
          <cell r="BK193">
            <v>1.6211051999999997</v>
          </cell>
          <cell r="BL193">
            <v>1.3695970288000003</v>
          </cell>
          <cell r="BM193">
            <v>1.6211051999999997</v>
          </cell>
          <cell r="BN193">
            <v>0.15514611340460779</v>
          </cell>
          <cell r="BO193">
            <v>0.25150817119999935</v>
          </cell>
          <cell r="BP193">
            <v>0</v>
          </cell>
          <cell r="BQ193">
            <v>1.6211051999999997</v>
          </cell>
          <cell r="BR193">
            <v>0</v>
          </cell>
          <cell r="BS193">
            <v>1.6211051999999997</v>
          </cell>
          <cell r="BT193">
            <v>1</v>
          </cell>
          <cell r="BU193">
            <v>1.6211051999999997</v>
          </cell>
          <cell r="BV193">
            <v>0</v>
          </cell>
          <cell r="BW193">
            <v>2.0034536259999998</v>
          </cell>
          <cell r="BX193">
            <v>1.4874937430000001</v>
          </cell>
          <cell r="BY193">
            <v>2.0034536259999998</v>
          </cell>
          <cell r="BZ193">
            <v>0.25753522632322695</v>
          </cell>
          <cell r="CA193">
            <v>0.51595988299999962</v>
          </cell>
          <cell r="CB193">
            <v>0</v>
          </cell>
          <cell r="CC193">
            <v>2.0034536259999998</v>
          </cell>
          <cell r="CD193">
            <v>1.3256216754549999</v>
          </cell>
          <cell r="CE193">
            <v>2.0034536259999998</v>
          </cell>
          <cell r="CF193">
            <v>0.33833173962620083</v>
          </cell>
          <cell r="CG193">
            <v>0.67783195054499989</v>
          </cell>
          <cell r="CH193">
            <v>0</v>
          </cell>
          <cell r="CI193">
            <v>3.5618564859999995</v>
          </cell>
          <cell r="CJ193">
            <v>2.8312488309999999</v>
          </cell>
          <cell r="CK193">
            <v>3.5618564859999995</v>
          </cell>
          <cell r="CL193">
            <v>0.20511990246425657</v>
          </cell>
          <cell r="CM193">
            <v>0.73060765499999958</v>
          </cell>
          <cell r="CN193">
            <v>0</v>
          </cell>
          <cell r="CO193">
            <v>3.5618564859999995</v>
          </cell>
          <cell r="CP193">
            <v>2.6014662978150001</v>
          </cell>
          <cell r="CQ193">
            <v>3.5618564859999995</v>
          </cell>
          <cell r="CR193">
            <v>0.26963191581689111</v>
          </cell>
          <cell r="CS193">
            <v>0.96039018818499944</v>
          </cell>
          <cell r="CT193">
            <v>0</v>
          </cell>
          <cell r="CU193">
            <v>1.5812943179999999</v>
          </cell>
          <cell r="CV193">
            <v>1.2267021080000002</v>
          </cell>
          <cell r="CW193">
            <v>1.5812943179999999</v>
          </cell>
          <cell r="CX193">
            <v>0.22424175307762009</v>
          </cell>
          <cell r="CY193">
            <v>0.35459220999999963</v>
          </cell>
          <cell r="CZ193">
            <v>0</v>
          </cell>
          <cell r="DA193">
            <v>1.5812943179999999</v>
          </cell>
          <cell r="DB193">
            <v>1.1150860407799998</v>
          </cell>
          <cell r="DC193">
            <v>1.5812943179999999</v>
          </cell>
          <cell r="DD193">
            <v>0.29482701095748837</v>
          </cell>
          <cell r="DE193">
            <v>0.46620827722000002</v>
          </cell>
          <cell r="DF193">
            <v>0</v>
          </cell>
          <cell r="DG193">
            <v>29.242652504999999</v>
          </cell>
          <cell r="DH193">
            <v>8.9663622150000002</v>
          </cell>
          <cell r="DI193">
            <v>29.242652504999999</v>
          </cell>
          <cell r="DJ193">
            <v>0.6933806803788779</v>
          </cell>
          <cell r="DK193">
            <v>20.276290289999999</v>
          </cell>
          <cell r="DL193">
            <v>0</v>
          </cell>
          <cell r="DM193">
            <v>29.242652504999999</v>
          </cell>
          <cell r="DN193">
            <v>20.540966289999997</v>
          </cell>
          <cell r="DO193">
            <v>29.242652504999999</v>
          </cell>
          <cell r="DP193">
            <v>0.29756829389919953</v>
          </cell>
          <cell r="DQ193">
            <v>8.7016862150000023</v>
          </cell>
          <cell r="DR193">
            <v>0</v>
          </cell>
          <cell r="DS193">
            <v>0.11951718000000001</v>
          </cell>
          <cell r="DT193">
            <v>6.8075799999999997E-3</v>
          </cell>
          <cell r="DU193">
            <v>0.11951718000000001</v>
          </cell>
          <cell r="DV193">
            <v>0.94304099209837455</v>
          </cell>
          <cell r="DW193">
            <v>0.11270960000000002</v>
          </cell>
          <cell r="DX193">
            <v>0</v>
          </cell>
          <cell r="DY193">
            <v>0</v>
          </cell>
          <cell r="DZ193">
            <v>0</v>
          </cell>
          <cell r="EA193">
            <v>0</v>
          </cell>
          <cell r="EB193">
            <v>0</v>
          </cell>
          <cell r="EC193">
            <v>0</v>
          </cell>
          <cell r="ED193">
            <v>0</v>
          </cell>
        </row>
        <row r="194">
          <cell r="B194">
            <v>2035</v>
          </cell>
          <cell r="C194">
            <v>2.8891065</v>
          </cell>
          <cell r="D194">
            <v>1.2219088535999998</v>
          </cell>
          <cell r="E194">
            <v>2.8891065</v>
          </cell>
          <cell r="F194">
            <v>0.57706340918896559</v>
          </cell>
          <cell r="G194">
            <v>1.6671976464000002</v>
          </cell>
          <cell r="H194">
            <v>0</v>
          </cell>
          <cell r="I194">
            <v>2.8891065</v>
          </cell>
          <cell r="J194">
            <v>1.9162334300000003</v>
          </cell>
          <cell r="K194">
            <v>2.8891065</v>
          </cell>
          <cell r="L194">
            <v>0.33673838953323448</v>
          </cell>
          <cell r="M194">
            <v>0.97287306999999967</v>
          </cell>
          <cell r="N194">
            <v>0</v>
          </cell>
          <cell r="O194">
            <v>0.37898439999999994</v>
          </cell>
          <cell r="P194">
            <v>0.13780403199999999</v>
          </cell>
          <cell r="Q194">
            <v>0.37898439999999994</v>
          </cell>
          <cell r="R194">
            <v>0.6363860042788041</v>
          </cell>
          <cell r="S194">
            <v>0.24118036799999995</v>
          </cell>
          <cell r="T194">
            <v>0</v>
          </cell>
          <cell r="U194">
            <v>0.37898439999999994</v>
          </cell>
          <cell r="V194">
            <v>0.36213551999999988</v>
          </cell>
          <cell r="W194">
            <v>0.37898439999999994</v>
          </cell>
          <cell r="X194">
            <v>4.4457977689847043E-2</v>
          </cell>
          <cell r="Y194">
            <v>1.6848880000000066E-2</v>
          </cell>
          <cell r="Z194">
            <v>0</v>
          </cell>
          <cell r="AA194">
            <v>0.24189720000000001</v>
          </cell>
          <cell r="AB194">
            <v>8.7218447199999979E-2</v>
          </cell>
          <cell r="AC194">
            <v>0.24189720000000001</v>
          </cell>
          <cell r="AD194">
            <v>0.63944002989699777</v>
          </cell>
          <cell r="AE194">
            <v>0.15467875280000004</v>
          </cell>
          <cell r="AF194">
            <v>0</v>
          </cell>
          <cell r="AG194">
            <v>0.24189720000000001</v>
          </cell>
          <cell r="AH194">
            <v>0.19322293000000001</v>
          </cell>
          <cell r="AI194">
            <v>0.24189720000000001</v>
          </cell>
          <cell r="AJ194">
            <v>0.20121882353330253</v>
          </cell>
          <cell r="AK194">
            <v>4.8674269999999992E-2</v>
          </cell>
          <cell r="AL194">
            <v>0</v>
          </cell>
          <cell r="AM194">
            <v>0.13965379999999999</v>
          </cell>
          <cell r="AN194">
            <v>0</v>
          </cell>
          <cell r="AO194">
            <v>0.13965379999999999</v>
          </cell>
          <cell r="AP194">
            <v>1</v>
          </cell>
          <cell r="AQ194">
            <v>0.13965379999999999</v>
          </cell>
          <cell r="AR194">
            <v>0</v>
          </cell>
          <cell r="AS194">
            <v>4.7374255234999971</v>
          </cell>
          <cell r="AT194">
            <v>0</v>
          </cell>
          <cell r="AU194">
            <v>4.7374255234999971</v>
          </cell>
          <cell r="AV194">
            <v>1</v>
          </cell>
          <cell r="AW194">
            <v>4.7374255234999971</v>
          </cell>
          <cell r="AX194">
            <v>0</v>
          </cell>
          <cell r="AY194">
            <v>1.4860106274999998</v>
          </cell>
          <cell r="AZ194">
            <v>0</v>
          </cell>
          <cell r="BA194">
            <v>1.4860106274999998</v>
          </cell>
          <cell r="BB194">
            <v>1</v>
          </cell>
          <cell r="BC194">
            <v>1.4860106274999998</v>
          </cell>
          <cell r="BD194">
            <v>0</v>
          </cell>
          <cell r="BE194">
            <v>0.467949002</v>
          </cell>
          <cell r="BF194">
            <v>0</v>
          </cell>
          <cell r="BG194">
            <v>0.467949002</v>
          </cell>
          <cell r="BH194">
            <v>1</v>
          </cell>
          <cell r="BI194">
            <v>0.467949002</v>
          </cell>
          <cell r="BJ194">
            <v>0</v>
          </cell>
          <cell r="BK194">
            <v>1.6383796000000008</v>
          </cell>
          <cell r="BL194">
            <v>1.383498688</v>
          </cell>
          <cell r="BM194">
            <v>1.6383796000000008</v>
          </cell>
          <cell r="BN194">
            <v>0.15556889990573658</v>
          </cell>
          <cell r="BO194">
            <v>0.25488091200000085</v>
          </cell>
          <cell r="BP194">
            <v>0</v>
          </cell>
          <cell r="BQ194">
            <v>1.6383796000000008</v>
          </cell>
          <cell r="BR194">
            <v>0</v>
          </cell>
          <cell r="BS194">
            <v>1.6383796000000008</v>
          </cell>
          <cell r="BT194">
            <v>1</v>
          </cell>
          <cell r="BU194">
            <v>1.6383796000000008</v>
          </cell>
          <cell r="BV194">
            <v>0</v>
          </cell>
          <cell r="BW194">
            <v>2.0314882700000001</v>
          </cell>
          <cell r="BX194">
            <v>1.4898543019999997</v>
          </cell>
          <cell r="BY194">
            <v>2.0314882700000001</v>
          </cell>
          <cell r="BZ194">
            <v>0.26661929384411381</v>
          </cell>
          <cell r="CA194">
            <v>0.54163396800000041</v>
          </cell>
          <cell r="CB194">
            <v>0</v>
          </cell>
          <cell r="CC194">
            <v>2.0314882700000001</v>
          </cell>
          <cell r="CD194">
            <v>1.3194406085300001</v>
          </cell>
          <cell r="CE194">
            <v>2.0314882700000001</v>
          </cell>
          <cell r="CF194">
            <v>0.35050542598998119</v>
          </cell>
          <cell r="CG194">
            <v>0.71204766146999998</v>
          </cell>
          <cell r="CH194">
            <v>0</v>
          </cell>
          <cell r="CI194">
            <v>3.3252951239999997</v>
          </cell>
          <cell r="CJ194">
            <v>2.5595592380000003</v>
          </cell>
          <cell r="CK194">
            <v>3.3252951239999997</v>
          </cell>
          <cell r="CL194">
            <v>0.23027606797164374</v>
          </cell>
          <cell r="CM194">
            <v>0.76573588599999942</v>
          </cell>
          <cell r="CN194">
            <v>0</v>
          </cell>
          <cell r="CO194">
            <v>3.3252951239999997</v>
          </cell>
          <cell r="CP194">
            <v>2.3179379502500002</v>
          </cell>
          <cell r="CQ194">
            <v>3.3252951239999997</v>
          </cell>
          <cell r="CR194">
            <v>0.30293767505912345</v>
          </cell>
          <cell r="CS194">
            <v>1.0073571737499996</v>
          </cell>
          <cell r="CT194">
            <v>0</v>
          </cell>
          <cell r="CU194">
            <v>1.5997215840000001</v>
          </cell>
          <cell r="CV194">
            <v>1.228301579</v>
          </cell>
          <cell r="CW194">
            <v>1.5997215840000001</v>
          </cell>
          <cell r="CX194">
            <v>0.23217790440214503</v>
          </cell>
          <cell r="CY194">
            <v>0.37142000500000005</v>
          </cell>
          <cell r="CZ194">
            <v>0</v>
          </cell>
          <cell r="DA194">
            <v>1.5997215840000001</v>
          </cell>
          <cell r="DB194">
            <v>1.1109720056500003</v>
          </cell>
          <cell r="DC194">
            <v>1.5997215840000001</v>
          </cell>
          <cell r="DD194">
            <v>0.305521650291117</v>
          </cell>
          <cell r="DE194">
            <v>0.48874957834999977</v>
          </cell>
          <cell r="DF194">
            <v>0</v>
          </cell>
          <cell r="DG194">
            <v>29.476592694999997</v>
          </cell>
          <cell r="DH194">
            <v>9.0381010549999967</v>
          </cell>
          <cell r="DI194">
            <v>29.476592694999997</v>
          </cell>
          <cell r="DJ194">
            <v>0.69338040022064373</v>
          </cell>
          <cell r="DK194">
            <v>20.438491640000002</v>
          </cell>
          <cell r="DL194">
            <v>0</v>
          </cell>
          <cell r="DM194">
            <v>29.476592694999997</v>
          </cell>
          <cell r="DN194">
            <v>20.705285040000003</v>
          </cell>
          <cell r="DO194">
            <v>29.476592694999997</v>
          </cell>
          <cell r="DP194">
            <v>0.29756857401255327</v>
          </cell>
          <cell r="DQ194">
            <v>8.771307654999994</v>
          </cell>
          <cell r="DR194">
            <v>0</v>
          </cell>
          <cell r="DS194">
            <v>0.12046768000000001</v>
          </cell>
          <cell r="DT194">
            <v>6.8609600000000001E-3</v>
          </cell>
          <cell r="DU194">
            <v>0.12046768000000001</v>
          </cell>
          <cell r="DV194">
            <v>0.94304729700115419</v>
          </cell>
          <cell r="DW194">
            <v>0.11360672000000001</v>
          </cell>
          <cell r="DX194">
            <v>0</v>
          </cell>
          <cell r="DY194">
            <v>0</v>
          </cell>
          <cell r="DZ194">
            <v>0</v>
          </cell>
          <cell r="EA194">
            <v>0</v>
          </cell>
          <cell r="EB194">
            <v>0</v>
          </cell>
          <cell r="EC194">
            <v>0</v>
          </cell>
          <cell r="ED194">
            <v>0</v>
          </cell>
        </row>
        <row r="195">
          <cell r="B195">
            <v>2036</v>
          </cell>
          <cell r="C195">
            <v>2.9240177999999997</v>
          </cell>
          <cell r="D195">
            <v>1.2195584720000001</v>
          </cell>
          <cell r="E195">
            <v>2.9240177999999997</v>
          </cell>
          <cell r="F195">
            <v>0.58291687827618555</v>
          </cell>
          <cell r="G195">
            <v>1.7044593279999996</v>
          </cell>
          <cell r="H195">
            <v>0</v>
          </cell>
          <cell r="I195">
            <v>2.9240177999999997</v>
          </cell>
          <cell r="J195">
            <v>1.9356871999999996</v>
          </cell>
          <cell r="K195">
            <v>2.9240177999999997</v>
          </cell>
          <cell r="L195">
            <v>0.33800430353057365</v>
          </cell>
          <cell r="M195">
            <v>0.98833060000000006</v>
          </cell>
          <cell r="N195">
            <v>0</v>
          </cell>
          <cell r="O195">
            <v>0.37712710000000005</v>
          </cell>
          <cell r="P195">
            <v>0.13042349999999997</v>
          </cell>
          <cell r="Q195">
            <v>0.37712710000000005</v>
          </cell>
          <cell r="R195">
            <v>0.65416566457303138</v>
          </cell>
          <cell r="S195">
            <v>0.24670360000000008</v>
          </cell>
          <cell r="T195">
            <v>0</v>
          </cell>
          <cell r="U195">
            <v>0.37712710000000005</v>
          </cell>
          <cell r="V195">
            <v>0.3589278600000001</v>
          </cell>
          <cell r="W195">
            <v>0.37712710000000005</v>
          </cell>
          <cell r="X195">
            <v>4.825757682224361E-2</v>
          </cell>
          <cell r="Y195">
            <v>1.819923999999995E-2</v>
          </cell>
          <cell r="Z195">
            <v>0</v>
          </cell>
          <cell r="AA195">
            <v>0.2406665999999999</v>
          </cell>
          <cell r="AB195">
            <v>8.2426003199999945E-2</v>
          </cell>
          <cell r="AC195">
            <v>0.2406665999999999</v>
          </cell>
          <cell r="AD195">
            <v>0.65750958712176943</v>
          </cell>
          <cell r="AE195">
            <v>0.15824059679999997</v>
          </cell>
          <cell r="AF195">
            <v>0</v>
          </cell>
          <cell r="AG195">
            <v>0.2406665999999999</v>
          </cell>
          <cell r="AH195">
            <v>0.19119431999999992</v>
          </cell>
          <cell r="AI195">
            <v>0.2406665999999999</v>
          </cell>
          <cell r="AJ195">
            <v>0.20556354724752002</v>
          </cell>
          <cell r="AK195">
            <v>4.947227999999998E-2</v>
          </cell>
          <cell r="AL195">
            <v>0</v>
          </cell>
          <cell r="AM195">
            <v>0.14164150000000003</v>
          </cell>
          <cell r="AN195">
            <v>0</v>
          </cell>
          <cell r="AO195">
            <v>0.14164150000000003</v>
          </cell>
          <cell r="AP195">
            <v>1</v>
          </cell>
          <cell r="AQ195">
            <v>0.14164150000000003</v>
          </cell>
          <cell r="AR195">
            <v>0</v>
          </cell>
          <cell r="AS195">
            <v>4.6340067944999985</v>
          </cell>
          <cell r="AT195">
            <v>0</v>
          </cell>
          <cell r="AU195">
            <v>4.6340067944999985</v>
          </cell>
          <cell r="AV195">
            <v>1</v>
          </cell>
          <cell r="AW195">
            <v>4.6340067944999985</v>
          </cell>
          <cell r="AX195">
            <v>0</v>
          </cell>
          <cell r="AY195">
            <v>1.4417795270000004</v>
          </cell>
          <cell r="AZ195">
            <v>0</v>
          </cell>
          <cell r="BA195">
            <v>1.4417795270000004</v>
          </cell>
          <cell r="BB195">
            <v>1</v>
          </cell>
          <cell r="BC195">
            <v>1.4417795270000004</v>
          </cell>
          <cell r="BD195">
            <v>0</v>
          </cell>
          <cell r="BE195">
            <v>0.46049556399999997</v>
          </cell>
          <cell r="BF195">
            <v>0</v>
          </cell>
          <cell r="BG195">
            <v>0.46049556399999997</v>
          </cell>
          <cell r="BH195">
            <v>1</v>
          </cell>
          <cell r="BI195">
            <v>0.46049556399999997</v>
          </cell>
          <cell r="BJ195">
            <v>0</v>
          </cell>
          <cell r="BK195">
            <v>1.6558685</v>
          </cell>
          <cell r="BL195">
            <v>1.3975843024000001</v>
          </cell>
          <cell r="BM195">
            <v>1.6558685</v>
          </cell>
          <cell r="BN195">
            <v>0.15598110453819242</v>
          </cell>
          <cell r="BO195">
            <v>0.25828419759999988</v>
          </cell>
          <cell r="BP195">
            <v>0</v>
          </cell>
          <cell r="BQ195">
            <v>1.6558685</v>
          </cell>
          <cell r="BR195">
            <v>0</v>
          </cell>
          <cell r="BS195">
            <v>1.6558685</v>
          </cell>
          <cell r="BT195">
            <v>1</v>
          </cell>
          <cell r="BU195">
            <v>1.6558685</v>
          </cell>
          <cell r="BV195">
            <v>0</v>
          </cell>
          <cell r="BW195">
            <v>2.0583021459999999</v>
          </cell>
          <cell r="BX195">
            <v>1.4909417779999998</v>
          </cell>
          <cell r="BY195">
            <v>2.0583021459999999</v>
          </cell>
          <cell r="BZ195">
            <v>0.27564484111459508</v>
          </cell>
          <cell r="CA195">
            <v>0.56736036800000011</v>
          </cell>
          <cell r="CB195">
            <v>0</v>
          </cell>
          <cell r="CC195">
            <v>2.0583021459999999</v>
          </cell>
          <cell r="CD195">
            <v>1.3117844059550003</v>
          </cell>
          <cell r="CE195">
            <v>2.0583021459999999</v>
          </cell>
          <cell r="CF195">
            <v>0.3626861787496769</v>
          </cell>
          <cell r="CG195">
            <v>0.7465177400449996</v>
          </cell>
          <cell r="CH195">
            <v>0</v>
          </cell>
          <cell r="CI195">
            <v>3.3738038739999996</v>
          </cell>
          <cell r="CJ195">
            <v>2.5727537209999998</v>
          </cell>
          <cell r="CK195">
            <v>3.3738038739999996</v>
          </cell>
          <cell r="CL195">
            <v>0.23743234133235805</v>
          </cell>
          <cell r="CM195">
            <v>0.80105015299999982</v>
          </cell>
          <cell r="CN195">
            <v>0</v>
          </cell>
          <cell r="CO195">
            <v>3.3738038739999996</v>
          </cell>
          <cell r="CP195">
            <v>2.3192569292100003</v>
          </cell>
          <cell r="CQ195">
            <v>3.3738038739999996</v>
          </cell>
          <cell r="CR195">
            <v>0.31256913091978966</v>
          </cell>
          <cell r="CS195">
            <v>1.0545469447899993</v>
          </cell>
          <cell r="CT195">
            <v>0</v>
          </cell>
          <cell r="CU195">
            <v>1.6227940900000002</v>
          </cell>
          <cell r="CV195">
            <v>1.234471466</v>
          </cell>
          <cell r="CW195">
            <v>1.6227940900000002</v>
          </cell>
          <cell r="CX195">
            <v>0.23929260427612237</v>
          </cell>
          <cell r="CY195">
            <v>0.38832262400000017</v>
          </cell>
          <cell r="CZ195">
            <v>0</v>
          </cell>
          <cell r="DA195">
            <v>1.6227940900000002</v>
          </cell>
          <cell r="DB195">
            <v>1.1114582287999999</v>
          </cell>
          <cell r="DC195">
            <v>1.6227940900000002</v>
          </cell>
          <cell r="DD195">
            <v>0.31509595970983617</v>
          </cell>
          <cell r="DE195">
            <v>0.5113358612000003</v>
          </cell>
          <cell r="DF195">
            <v>0</v>
          </cell>
          <cell r="DG195">
            <v>29.712403049999999</v>
          </cell>
          <cell r="DH195">
            <v>9.1103983949999989</v>
          </cell>
          <cell r="DI195">
            <v>29.712403049999999</v>
          </cell>
          <cell r="DJ195">
            <v>0.69338062694999703</v>
          </cell>
          <cell r="DK195">
            <v>20.602004655000002</v>
          </cell>
          <cell r="DL195">
            <v>0</v>
          </cell>
          <cell r="DM195">
            <v>29.712403049999999</v>
          </cell>
          <cell r="DN195">
            <v>20.870932404999998</v>
          </cell>
          <cell r="DO195">
            <v>29.712403049999999</v>
          </cell>
          <cell r="DP195">
            <v>0.29756834646196689</v>
          </cell>
          <cell r="DQ195">
            <v>8.8414706450000011</v>
          </cell>
          <cell r="DR195">
            <v>0</v>
          </cell>
          <cell r="DS195">
            <v>0.12143495999999999</v>
          </cell>
          <cell r="DT195">
            <v>6.9168799999999985E-3</v>
          </cell>
          <cell r="DU195">
            <v>0.12143495999999999</v>
          </cell>
          <cell r="DV195">
            <v>0.94304045556567895</v>
          </cell>
          <cell r="DW195">
            <v>0.11451807999999999</v>
          </cell>
          <cell r="DX195">
            <v>0</v>
          </cell>
          <cell r="DY195">
            <v>0</v>
          </cell>
          <cell r="DZ195">
            <v>0</v>
          </cell>
          <cell r="EA195">
            <v>0</v>
          </cell>
          <cell r="EB195">
            <v>0</v>
          </cell>
          <cell r="EC195">
            <v>0</v>
          </cell>
          <cell r="ED195">
            <v>0</v>
          </cell>
        </row>
        <row r="196">
          <cell r="B196">
            <v>2037</v>
          </cell>
          <cell r="C196">
            <v>2.9593449999999999</v>
          </cell>
          <cell r="D196">
            <v>1.2173744839999998</v>
          </cell>
          <cell r="E196">
            <v>2.9593449999999999</v>
          </cell>
          <cell r="F196">
            <v>0.58863380781896002</v>
          </cell>
          <cell r="G196">
            <v>1.7419705160000001</v>
          </cell>
          <cell r="H196">
            <v>0</v>
          </cell>
          <cell r="I196">
            <v>2.9593449999999999</v>
          </cell>
          <cell r="J196">
            <v>1.9554341799999997</v>
          </cell>
          <cell r="K196">
            <v>2.9593449999999999</v>
          </cell>
          <cell r="L196">
            <v>0.33923412782220397</v>
          </cell>
          <cell r="M196">
            <v>1.0039108200000002</v>
          </cell>
          <cell r="N196">
            <v>0</v>
          </cell>
          <cell r="O196">
            <v>0.37513710000000011</v>
          </cell>
          <cell r="P196">
            <v>0.12284723360000002</v>
          </cell>
          <cell r="Q196">
            <v>0.37513710000000011</v>
          </cell>
          <cell r="R196">
            <v>0.67252710115848313</v>
          </cell>
          <cell r="S196">
            <v>0.25228986640000006</v>
          </cell>
          <cell r="T196">
            <v>0</v>
          </cell>
          <cell r="U196">
            <v>0.37513710000000011</v>
          </cell>
          <cell r="V196">
            <v>0.35556718000000009</v>
          </cell>
          <cell r="W196">
            <v>0.37513710000000011</v>
          </cell>
          <cell r="X196">
            <v>5.2167380938862119E-2</v>
          </cell>
          <cell r="Y196">
            <v>1.9569920000000018E-2</v>
          </cell>
          <cell r="Z196">
            <v>0</v>
          </cell>
          <cell r="AA196">
            <v>0.23936050000000006</v>
          </cell>
          <cell r="AB196">
            <v>7.7554169599999986E-2</v>
          </cell>
          <cell r="AC196">
            <v>0.23936050000000006</v>
          </cell>
          <cell r="AD196">
            <v>0.67599428644241655</v>
          </cell>
          <cell r="AE196">
            <v>0.16180633040000009</v>
          </cell>
          <cell r="AF196">
            <v>0</v>
          </cell>
          <cell r="AG196">
            <v>0.23936050000000006</v>
          </cell>
          <cell r="AH196">
            <v>0.18909028000000005</v>
          </cell>
          <cell r="AI196">
            <v>0.23936050000000006</v>
          </cell>
          <cell r="AJ196">
            <v>0.21001886276139961</v>
          </cell>
          <cell r="AK196">
            <v>5.0270220000000004E-2</v>
          </cell>
          <cell r="AL196">
            <v>0</v>
          </cell>
          <cell r="AM196">
            <v>0.14368639999999999</v>
          </cell>
          <cell r="AN196">
            <v>0</v>
          </cell>
          <cell r="AO196">
            <v>0.14368639999999999</v>
          </cell>
          <cell r="AP196">
            <v>1</v>
          </cell>
          <cell r="AQ196">
            <v>0.14368639999999999</v>
          </cell>
          <cell r="AR196">
            <v>0</v>
          </cell>
          <cell r="AS196">
            <v>4.5279044015000016</v>
          </cell>
          <cell r="AT196">
            <v>0</v>
          </cell>
          <cell r="AU196">
            <v>4.5279044015000016</v>
          </cell>
          <cell r="AV196">
            <v>1</v>
          </cell>
          <cell r="AW196">
            <v>4.5279044015000016</v>
          </cell>
          <cell r="AX196">
            <v>0</v>
          </cell>
          <cell r="AY196">
            <v>1.3967716949999998</v>
          </cell>
          <cell r="AZ196">
            <v>0</v>
          </cell>
          <cell r="BA196">
            <v>1.3967716949999998</v>
          </cell>
          <cell r="BB196">
            <v>1</v>
          </cell>
          <cell r="BC196">
            <v>1.3967716949999998</v>
          </cell>
          <cell r="BD196">
            <v>0</v>
          </cell>
          <cell r="BE196">
            <v>0.45284405150000007</v>
          </cell>
          <cell r="BF196">
            <v>0</v>
          </cell>
          <cell r="BG196">
            <v>0.45284405150000007</v>
          </cell>
          <cell r="BH196">
            <v>1</v>
          </cell>
          <cell r="BI196">
            <v>0.45284405150000007</v>
          </cell>
          <cell r="BJ196">
            <v>0</v>
          </cell>
          <cell r="BK196">
            <v>1.6735719</v>
          </cell>
          <cell r="BL196">
            <v>1.4118376272000002</v>
          </cell>
          <cell r="BM196">
            <v>1.6735719</v>
          </cell>
          <cell r="BN196">
            <v>0.15639260721334999</v>
          </cell>
          <cell r="BO196">
            <v>0.26173427279999983</v>
          </cell>
          <cell r="BP196">
            <v>0</v>
          </cell>
          <cell r="BQ196">
            <v>1.6735719</v>
          </cell>
          <cell r="BR196">
            <v>0</v>
          </cell>
          <cell r="BS196">
            <v>1.6735719</v>
          </cell>
          <cell r="BT196">
            <v>1</v>
          </cell>
          <cell r="BU196">
            <v>1.6735719</v>
          </cell>
          <cell r="BV196">
            <v>0</v>
          </cell>
          <cell r="BW196">
            <v>2.0840919680000001</v>
          </cell>
          <cell r="BX196">
            <v>1.5108401789999999</v>
          </cell>
          <cell r="BY196">
            <v>2.0840919680000001</v>
          </cell>
          <cell r="BZ196">
            <v>0.27506069684157053</v>
          </cell>
          <cell r="CA196">
            <v>0.57325178900000018</v>
          </cell>
          <cell r="CB196">
            <v>0</v>
          </cell>
          <cell r="CC196">
            <v>2.0840919680000001</v>
          </cell>
          <cell r="CD196">
            <v>1.3027454057649999</v>
          </cell>
          <cell r="CE196">
            <v>2.0840919680000001</v>
          </cell>
          <cell r="CF196">
            <v>0.37490982846828003</v>
          </cell>
          <cell r="CG196">
            <v>0.78134656223500021</v>
          </cell>
          <cell r="CH196">
            <v>0</v>
          </cell>
          <cell r="CI196">
            <v>3.4212114060000003</v>
          </cell>
          <cell r="CJ196">
            <v>2.5844007550000003</v>
          </cell>
          <cell r="CK196">
            <v>3.4212114060000003</v>
          </cell>
          <cell r="CL196">
            <v>0.24459483840502544</v>
          </cell>
          <cell r="CM196">
            <v>0.83681065099999996</v>
          </cell>
          <cell r="CN196">
            <v>0</v>
          </cell>
          <cell r="CO196">
            <v>3.4212114060000003</v>
          </cell>
          <cell r="CP196">
            <v>2.3189868607299999</v>
          </cell>
          <cell r="CQ196">
            <v>3.4212114060000003</v>
          </cell>
          <cell r="CR196">
            <v>0.32217376083131188</v>
          </cell>
          <cell r="CS196">
            <v>1.1022245452700004</v>
          </cell>
          <cell r="CT196">
            <v>0</v>
          </cell>
          <cell r="CU196">
            <v>1.6453548859999998</v>
          </cell>
          <cell r="CV196">
            <v>1.239877152</v>
          </cell>
          <cell r="CW196">
            <v>1.6453548859999998</v>
          </cell>
          <cell r="CX196">
            <v>0.24643785814849417</v>
          </cell>
          <cell r="CY196">
            <v>0.40547773399999976</v>
          </cell>
          <cell r="CZ196">
            <v>0</v>
          </cell>
          <cell r="DA196">
            <v>1.6453548859999998</v>
          </cell>
          <cell r="DB196">
            <v>1.1111214821600002</v>
          </cell>
          <cell r="DC196">
            <v>1.6453548859999998</v>
          </cell>
          <cell r="DD196">
            <v>0.32469189983613034</v>
          </cell>
          <cell r="DE196">
            <v>0.53423340383999962</v>
          </cell>
          <cell r="DF196">
            <v>0</v>
          </cell>
          <cell r="DG196">
            <v>29.950104169999999</v>
          </cell>
          <cell r="DH196">
            <v>9.18328013</v>
          </cell>
          <cell r="DI196">
            <v>29.950104169999999</v>
          </cell>
          <cell r="DJ196">
            <v>0.69338069484250475</v>
          </cell>
          <cell r="DK196">
            <v>20.766824039999999</v>
          </cell>
          <cell r="DL196">
            <v>0</v>
          </cell>
          <cell r="DM196">
            <v>29.950104169999999</v>
          </cell>
          <cell r="DN196">
            <v>21.037903229999998</v>
          </cell>
          <cell r="DO196">
            <v>29.950104169999999</v>
          </cell>
          <cell r="DP196">
            <v>0.2975682785413164</v>
          </cell>
          <cell r="DQ196">
            <v>8.9122009400000017</v>
          </cell>
          <cell r="DR196">
            <v>0</v>
          </cell>
          <cell r="DS196">
            <v>0.12241529999999998</v>
          </cell>
          <cell r="DT196">
            <v>6.9716199999999996E-3</v>
          </cell>
          <cell r="DU196">
            <v>0.12241529999999998</v>
          </cell>
          <cell r="DV196">
            <v>0.9430494390815527</v>
          </cell>
          <cell r="DW196">
            <v>0.11544367999999998</v>
          </cell>
          <cell r="DX196">
            <v>0</v>
          </cell>
          <cell r="DY196">
            <v>0</v>
          </cell>
          <cell r="DZ196">
            <v>0</v>
          </cell>
          <cell r="EA196">
            <v>0</v>
          </cell>
          <cell r="EB196">
            <v>0</v>
          </cell>
          <cell r="EC196">
            <v>0</v>
          </cell>
          <cell r="ED196">
            <v>0</v>
          </cell>
        </row>
        <row r="197">
          <cell r="B197">
            <v>2038</v>
          </cell>
          <cell r="C197">
            <v>2.9951453000000003</v>
          </cell>
          <cell r="D197">
            <v>1.2153344672000002</v>
          </cell>
          <cell r="E197">
            <v>2.9951453000000003</v>
          </cell>
          <cell r="F197">
            <v>0.59423188344151445</v>
          </cell>
          <cell r="G197">
            <v>1.7798108328000002</v>
          </cell>
          <cell r="H197">
            <v>0</v>
          </cell>
          <cell r="I197">
            <v>2.9951453000000003</v>
          </cell>
          <cell r="J197">
            <v>1.9755109</v>
          </cell>
          <cell r="K197">
            <v>2.9951453000000003</v>
          </cell>
          <cell r="L197">
            <v>0.34042902693234955</v>
          </cell>
          <cell r="M197">
            <v>1.0196344000000004</v>
          </cell>
          <cell r="N197">
            <v>0</v>
          </cell>
          <cell r="O197">
            <v>0.37935960000000007</v>
          </cell>
          <cell r="P197">
            <v>0.12144091039999995</v>
          </cell>
          <cell r="Q197">
            <v>0.37935960000000007</v>
          </cell>
          <cell r="R197">
            <v>0.67987916899954581</v>
          </cell>
          <cell r="S197">
            <v>0.25791868960000014</v>
          </cell>
          <cell r="T197">
            <v>0</v>
          </cell>
          <cell r="U197">
            <v>0.37935960000000007</v>
          </cell>
          <cell r="V197">
            <v>0.3583778700000001</v>
          </cell>
          <cell r="W197">
            <v>0.37935960000000007</v>
          </cell>
          <cell r="X197">
            <v>5.5308287967406049E-2</v>
          </cell>
          <cell r="Y197">
            <v>2.0981729999999976E-2</v>
          </cell>
          <cell r="Z197">
            <v>0</v>
          </cell>
          <cell r="AA197">
            <v>0.24201549999999999</v>
          </cell>
          <cell r="AB197">
            <v>7.6612891200000005E-2</v>
          </cell>
          <cell r="AC197">
            <v>0.24201549999999999</v>
          </cell>
          <cell r="AD197">
            <v>0.68343808061880329</v>
          </cell>
          <cell r="AE197">
            <v>0.16540260879999999</v>
          </cell>
          <cell r="AF197">
            <v>0</v>
          </cell>
          <cell r="AG197">
            <v>0.24201549999999999</v>
          </cell>
          <cell r="AH197">
            <v>0.19093710999999999</v>
          </cell>
          <cell r="AI197">
            <v>0.24201549999999999</v>
          </cell>
          <cell r="AJ197">
            <v>0.21105420933783167</v>
          </cell>
          <cell r="AK197">
            <v>5.1078390000000001E-2</v>
          </cell>
          <cell r="AL197">
            <v>0</v>
          </cell>
          <cell r="AM197">
            <v>0.14578850000000002</v>
          </cell>
          <cell r="AN197">
            <v>0</v>
          </cell>
          <cell r="AO197">
            <v>0.14578850000000002</v>
          </cell>
          <cell r="AP197">
            <v>1</v>
          </cell>
          <cell r="AQ197">
            <v>0.14578850000000002</v>
          </cell>
          <cell r="AR197">
            <v>0</v>
          </cell>
          <cell r="AS197">
            <v>4.4191291479999997</v>
          </cell>
          <cell r="AT197">
            <v>0</v>
          </cell>
          <cell r="AU197">
            <v>4.4191291479999997</v>
          </cell>
          <cell r="AV197">
            <v>1</v>
          </cell>
          <cell r="AW197">
            <v>4.4191291479999997</v>
          </cell>
          <cell r="AX197">
            <v>0</v>
          </cell>
          <cell r="AY197">
            <v>1.3509173274999997</v>
          </cell>
          <cell r="AZ197">
            <v>0</v>
          </cell>
          <cell r="BA197">
            <v>1.3509173274999997</v>
          </cell>
          <cell r="BB197">
            <v>1</v>
          </cell>
          <cell r="BC197">
            <v>1.3509173274999997</v>
          </cell>
          <cell r="BD197">
            <v>0</v>
          </cell>
          <cell r="BE197">
            <v>0.44502848949999985</v>
          </cell>
          <cell r="BF197">
            <v>0</v>
          </cell>
          <cell r="BG197">
            <v>0.44502848949999985</v>
          </cell>
          <cell r="BH197">
            <v>1</v>
          </cell>
          <cell r="BI197">
            <v>0.44502848949999985</v>
          </cell>
          <cell r="BJ197">
            <v>0</v>
          </cell>
          <cell r="BK197">
            <v>1.6914898000000003</v>
          </cell>
          <cell r="BL197">
            <v>1.5569685560000004</v>
          </cell>
          <cell r="BM197">
            <v>1.6914898000000003</v>
          </cell>
          <cell r="BN197">
            <v>7.9528262009028877E-2</v>
          </cell>
          <cell r="BO197">
            <v>0.13452124399999987</v>
          </cell>
          <cell r="BP197">
            <v>0</v>
          </cell>
          <cell r="BQ197">
            <v>1.6914898000000003</v>
          </cell>
          <cell r="BR197">
            <v>0.23680799999999999</v>
          </cell>
          <cell r="BS197">
            <v>1.6914898000000003</v>
          </cell>
          <cell r="BT197">
            <v>0.86000033816343446</v>
          </cell>
          <cell r="BU197">
            <v>1.4546818000000004</v>
          </cell>
          <cell r="BV197">
            <v>0</v>
          </cell>
          <cell r="BW197">
            <v>2.1085832240000002</v>
          </cell>
          <cell r="BX197">
            <v>1.5327380749999999</v>
          </cell>
          <cell r="BY197">
            <v>2.1085832240000002</v>
          </cell>
          <cell r="BZ197">
            <v>0.27309576517810719</v>
          </cell>
          <cell r="CA197">
            <v>0.57584514900000028</v>
          </cell>
          <cell r="CB197">
            <v>0</v>
          </cell>
          <cell r="CC197">
            <v>2.1085832240000002</v>
          </cell>
          <cell r="CD197">
            <v>1.3244854335449998</v>
          </cell>
          <cell r="CE197">
            <v>2.1085832240000002</v>
          </cell>
          <cell r="CF197">
            <v>0.37186001554520587</v>
          </cell>
          <cell r="CG197">
            <v>0.78409779045500039</v>
          </cell>
          <cell r="CH197">
            <v>0</v>
          </cell>
          <cell r="CI197">
            <v>3.4671609719999994</v>
          </cell>
          <cell r="CJ197">
            <v>2.5944834869999998</v>
          </cell>
          <cell r="CK197">
            <v>3.4671609719999994</v>
          </cell>
          <cell r="CL197">
            <v>0.25169800076995091</v>
          </cell>
          <cell r="CM197">
            <v>0.87267748499999964</v>
          </cell>
          <cell r="CN197">
            <v>0</v>
          </cell>
          <cell r="CO197">
            <v>3.4671609719999994</v>
          </cell>
          <cell r="CP197">
            <v>2.3169424347399996</v>
          </cell>
          <cell r="CQ197">
            <v>3.4671609719999994</v>
          </cell>
          <cell r="CR197">
            <v>0.33174650572872216</v>
          </cell>
          <cell r="CS197">
            <v>1.1502185372599998</v>
          </cell>
          <cell r="CT197">
            <v>0</v>
          </cell>
          <cell r="CU197">
            <v>1.6671674080000001</v>
          </cell>
          <cell r="CV197">
            <v>1.2444806890000002</v>
          </cell>
          <cell r="CW197">
            <v>1.6671674080000001</v>
          </cell>
          <cell r="CX197">
            <v>0.25353585786988936</v>
          </cell>
          <cell r="CY197">
            <v>0.42268671899999988</v>
          </cell>
          <cell r="CZ197">
            <v>0</v>
          </cell>
          <cell r="DA197">
            <v>1.6671674080000001</v>
          </cell>
          <cell r="DB197">
            <v>1.1099775737649997</v>
          </cell>
          <cell r="DC197">
            <v>1.6671674080000001</v>
          </cell>
          <cell r="DD197">
            <v>0.33421348783648985</v>
          </cell>
          <cell r="DE197">
            <v>0.55718983423500035</v>
          </cell>
          <cell r="DF197">
            <v>0</v>
          </cell>
          <cell r="DG197">
            <v>30.189701209999999</v>
          </cell>
          <cell r="DH197">
            <v>9.2567514150000001</v>
          </cell>
          <cell r="DI197">
            <v>30.189701209999999</v>
          </cell>
          <cell r="DJ197">
            <v>0.69338048924002582</v>
          </cell>
          <cell r="DK197">
            <v>20.932949794999999</v>
          </cell>
          <cell r="DL197">
            <v>0</v>
          </cell>
          <cell r="DM197">
            <v>30.189701209999999</v>
          </cell>
          <cell r="DN197">
            <v>21.206202789999999</v>
          </cell>
          <cell r="DO197">
            <v>30.189701209999999</v>
          </cell>
          <cell r="DP197">
            <v>0.2975683117070505</v>
          </cell>
          <cell r="DQ197">
            <v>8.9834984200000001</v>
          </cell>
          <cell r="DR197">
            <v>0</v>
          </cell>
          <cell r="DS197">
            <v>0.12339687999999999</v>
          </cell>
          <cell r="DT197">
            <v>7.0275999999999993E-3</v>
          </cell>
          <cell r="DU197">
            <v>0.12339687999999999</v>
          </cell>
          <cell r="DV197">
            <v>0.94304880317881623</v>
          </cell>
          <cell r="DW197">
            <v>0.11636927999999999</v>
          </cell>
          <cell r="DX197">
            <v>0</v>
          </cell>
          <cell r="DY197">
            <v>0</v>
          </cell>
          <cell r="DZ197">
            <v>0</v>
          </cell>
          <cell r="EA197">
            <v>0</v>
          </cell>
          <cell r="EB197">
            <v>0</v>
          </cell>
          <cell r="EC197">
            <v>0</v>
          </cell>
          <cell r="ED197">
            <v>0</v>
          </cell>
        </row>
        <row r="198">
          <cell r="B198">
            <v>2039</v>
          </cell>
          <cell r="C198">
            <v>3.0314044000000004</v>
          </cell>
          <cell r="D198">
            <v>1.2134731992000001</v>
          </cell>
          <cell r="E198">
            <v>3.0314044000000004</v>
          </cell>
          <cell r="F198">
            <v>0.59969933434153488</v>
          </cell>
          <cell r="G198">
            <v>1.8179312008000004</v>
          </cell>
          <cell r="H198">
            <v>0</v>
          </cell>
          <cell r="I198">
            <v>3.0314044000000004</v>
          </cell>
          <cell r="J198">
            <v>1.9959236600000003</v>
          </cell>
          <cell r="K198">
            <v>3.0314044000000004</v>
          </cell>
          <cell r="L198">
            <v>0.34158449463225693</v>
          </cell>
          <cell r="M198">
            <v>1.0354807400000001</v>
          </cell>
          <cell r="N198">
            <v>0</v>
          </cell>
          <cell r="O198">
            <v>0.38362100000000005</v>
          </cell>
          <cell r="P198">
            <v>0.12004717519999991</v>
          </cell>
          <cell r="Q198">
            <v>0.38362100000000005</v>
          </cell>
          <cell r="R198">
            <v>0.68706829083913579</v>
          </cell>
          <cell r="S198">
            <v>0.26357382480000013</v>
          </cell>
          <cell r="T198">
            <v>0</v>
          </cell>
          <cell r="U198">
            <v>0.38362100000000005</v>
          </cell>
          <cell r="V198">
            <v>0.36118647000000004</v>
          </cell>
          <cell r="W198">
            <v>0.38362100000000005</v>
          </cell>
          <cell r="X198">
            <v>5.8480974712020468E-2</v>
          </cell>
          <cell r="Y198">
            <v>2.2434530000000008E-2</v>
          </cell>
          <cell r="Z198">
            <v>0</v>
          </cell>
          <cell r="AA198">
            <v>0.24469909999999997</v>
          </cell>
          <cell r="AB198">
            <v>7.5688200799999994E-2</v>
          </cell>
          <cell r="AC198">
            <v>0.24469909999999997</v>
          </cell>
          <cell r="AD198">
            <v>0.69068868336663269</v>
          </cell>
          <cell r="AE198">
            <v>0.16901089919999998</v>
          </cell>
          <cell r="AF198">
            <v>0</v>
          </cell>
          <cell r="AG198">
            <v>0.24469909999999997</v>
          </cell>
          <cell r="AH198">
            <v>0.19282276999999998</v>
          </cell>
          <cell r="AI198">
            <v>0.24469909999999997</v>
          </cell>
          <cell r="AJ198">
            <v>0.21200049366752882</v>
          </cell>
          <cell r="AK198">
            <v>5.1876329999999998E-2</v>
          </cell>
          <cell r="AL198">
            <v>0</v>
          </cell>
          <cell r="AM198">
            <v>0.14794780000000002</v>
          </cell>
          <cell r="AN198">
            <v>0</v>
          </cell>
          <cell r="AO198">
            <v>0.14794780000000002</v>
          </cell>
          <cell r="AP198">
            <v>1</v>
          </cell>
          <cell r="AQ198">
            <v>0.14794780000000002</v>
          </cell>
          <cell r="AR198">
            <v>0</v>
          </cell>
          <cell r="AS198">
            <v>4.3075952454999999</v>
          </cell>
          <cell r="AT198">
            <v>0</v>
          </cell>
          <cell r="AU198">
            <v>4.3075952454999999</v>
          </cell>
          <cell r="AV198">
            <v>1</v>
          </cell>
          <cell r="AW198">
            <v>4.3075952454999999</v>
          </cell>
          <cell r="AX198">
            <v>0</v>
          </cell>
          <cell r="AY198">
            <v>1.3043991765</v>
          </cell>
          <cell r="AZ198">
            <v>0</v>
          </cell>
          <cell r="BA198">
            <v>1.3043991765</v>
          </cell>
          <cell r="BB198">
            <v>1</v>
          </cell>
          <cell r="BC198">
            <v>1.3043991765</v>
          </cell>
          <cell r="BD198">
            <v>0</v>
          </cell>
          <cell r="BE198">
            <v>0.43698311649999999</v>
          </cell>
          <cell r="BF198">
            <v>0</v>
          </cell>
          <cell r="BG198">
            <v>0.43698311649999999</v>
          </cell>
          <cell r="BH198">
            <v>1</v>
          </cell>
          <cell r="BI198">
            <v>0.43698311649999999</v>
          </cell>
          <cell r="BJ198">
            <v>0</v>
          </cell>
          <cell r="BK198">
            <v>1.7096365000000002</v>
          </cell>
          <cell r="BL198">
            <v>1.5736980688</v>
          </cell>
          <cell r="BM198">
            <v>1.7096365000000002</v>
          </cell>
          <cell r="BN198">
            <v>7.9513060934298163E-2</v>
          </cell>
          <cell r="BO198">
            <v>0.13593843120000026</v>
          </cell>
          <cell r="BP198">
            <v>0</v>
          </cell>
          <cell r="BQ198">
            <v>1.7096365000000002</v>
          </cell>
          <cell r="BR198">
            <v>0.23935340000000002</v>
          </cell>
          <cell r="BS198">
            <v>1.7096365000000002</v>
          </cell>
          <cell r="BT198">
            <v>0.85999749069465936</v>
          </cell>
          <cell r="BU198">
            <v>1.4702831000000003</v>
          </cell>
          <cell r="BV198">
            <v>0</v>
          </cell>
          <cell r="BW198">
            <v>2.1319321440000003</v>
          </cell>
          <cell r="BX198">
            <v>1.5567926720000003</v>
          </cell>
          <cell r="BY198">
            <v>2.1319321440000003</v>
          </cell>
          <cell r="BZ198">
            <v>0.26977381696628705</v>
          </cell>
          <cell r="CA198">
            <v>0.57513947200000004</v>
          </cell>
          <cell r="CB198">
            <v>0</v>
          </cell>
          <cell r="CC198">
            <v>2.1319321440000003</v>
          </cell>
          <cell r="CD198">
            <v>1.3502027622900001</v>
          </cell>
          <cell r="CE198">
            <v>2.1319321440000003</v>
          </cell>
          <cell r="CF198">
            <v>0.36667648354102589</v>
          </cell>
          <cell r="CG198">
            <v>0.78172938171000017</v>
          </cell>
          <cell r="CH198">
            <v>0</v>
          </cell>
          <cell r="CI198">
            <v>3.5118119720000003</v>
          </cell>
          <cell r="CJ198">
            <v>2.6029228509999998</v>
          </cell>
          <cell r="CK198">
            <v>3.5118119720000003</v>
          </cell>
          <cell r="CL198">
            <v>0.25880916411432531</v>
          </cell>
          <cell r="CM198">
            <v>0.90888912100000052</v>
          </cell>
          <cell r="CN198">
            <v>0</v>
          </cell>
          <cell r="CO198">
            <v>3.5118119720000003</v>
          </cell>
          <cell r="CP198">
            <v>2.3130989752750004</v>
          </cell>
          <cell r="CQ198">
            <v>3.5118119720000003</v>
          </cell>
          <cell r="CR198">
            <v>0.34133746518391328</v>
          </cell>
          <cell r="CS198">
            <v>1.1987129967249999</v>
          </cell>
          <cell r="CT198">
            <v>0</v>
          </cell>
          <cell r="CU198">
            <v>1.688310722</v>
          </cell>
          <cell r="CV198">
            <v>1.2482822229999999</v>
          </cell>
          <cell r="CW198">
            <v>1.688310722</v>
          </cell>
          <cell r="CX198">
            <v>0.26063241396627229</v>
          </cell>
          <cell r="CY198">
            <v>0.44002849900000007</v>
          </cell>
          <cell r="CZ198">
            <v>0</v>
          </cell>
          <cell r="DA198">
            <v>1.688310722</v>
          </cell>
          <cell r="DB198">
            <v>1.1079600756499999</v>
          </cell>
          <cell r="DC198">
            <v>1.688310722</v>
          </cell>
          <cell r="DD198">
            <v>0.34374634881339106</v>
          </cell>
          <cell r="DE198">
            <v>0.58035064635000011</v>
          </cell>
          <cell r="DF198">
            <v>0</v>
          </cell>
          <cell r="DG198">
            <v>30.431230234999997</v>
          </cell>
          <cell r="DH198">
            <v>9.3308073049999987</v>
          </cell>
          <cell r="DI198">
            <v>30.431230234999997</v>
          </cell>
          <cell r="DJ198">
            <v>0.69338054252343972</v>
          </cell>
          <cell r="DK198">
            <v>21.100422930000001</v>
          </cell>
          <cell r="DL198">
            <v>0</v>
          </cell>
          <cell r="DM198">
            <v>30.431230234999997</v>
          </cell>
          <cell r="DN198">
            <v>21.375856779999999</v>
          </cell>
          <cell r="DO198">
            <v>30.431230234999997</v>
          </cell>
          <cell r="DP198">
            <v>0.29756843167599262</v>
          </cell>
          <cell r="DQ198">
            <v>9.055373454999998</v>
          </cell>
          <cell r="DR198">
            <v>0</v>
          </cell>
          <cell r="DS198">
            <v>0.12437846</v>
          </cell>
          <cell r="DT198">
            <v>7.0835799999999999E-3</v>
          </cell>
          <cell r="DU198">
            <v>0.12437846</v>
          </cell>
          <cell r="DV198">
            <v>0.94304817731301704</v>
          </cell>
          <cell r="DW198">
            <v>0.11729487999999999</v>
          </cell>
          <cell r="DX198">
            <v>0</v>
          </cell>
          <cell r="DY198">
            <v>0</v>
          </cell>
          <cell r="DZ198">
            <v>0</v>
          </cell>
          <cell r="EA198">
            <v>0</v>
          </cell>
          <cell r="EB198">
            <v>0</v>
          </cell>
          <cell r="EC198">
            <v>0</v>
          </cell>
          <cell r="ED198">
            <v>0</v>
          </cell>
        </row>
        <row r="199">
          <cell r="B199">
            <v>2040</v>
          </cell>
          <cell r="C199">
            <v>3.0680874</v>
          </cell>
          <cell r="D199">
            <v>1.2117128799999999</v>
          </cell>
          <cell r="E199">
            <v>3.0680874</v>
          </cell>
          <cell r="F199">
            <v>0.60505920398486701</v>
          </cell>
          <cell r="G199">
            <v>1.8563745200000001</v>
          </cell>
          <cell r="H199">
            <v>0</v>
          </cell>
          <cell r="I199">
            <v>3.0680874</v>
          </cell>
          <cell r="J199">
            <v>2.01665823</v>
          </cell>
          <cell r="K199">
            <v>3.0680874</v>
          </cell>
          <cell r="L199">
            <v>0.34269857175515928</v>
          </cell>
          <cell r="M199">
            <v>1.05142917</v>
          </cell>
          <cell r="N199">
            <v>0</v>
          </cell>
          <cell r="O199">
            <v>0.38792529999999997</v>
          </cell>
          <cell r="P199">
            <v>0.1186352504</v>
          </cell>
          <cell r="Q199">
            <v>0.38792529999999997</v>
          </cell>
          <cell r="R199">
            <v>0.6941801671610488</v>
          </cell>
          <cell r="S199">
            <v>0.26929004959999997</v>
          </cell>
          <cell r="T199">
            <v>0</v>
          </cell>
          <cell r="U199">
            <v>0.38792529999999997</v>
          </cell>
          <cell r="V199">
            <v>0.36402802000000001</v>
          </cell>
          <cell r="W199">
            <v>0.38792529999999997</v>
          </cell>
          <cell r="X199">
            <v>6.1602787959434371E-2</v>
          </cell>
          <cell r="Y199">
            <v>2.3897279999999965E-2</v>
          </cell>
          <cell r="Z199">
            <v>0</v>
          </cell>
          <cell r="AA199">
            <v>0.24744219999999995</v>
          </cell>
          <cell r="AB199">
            <v>7.4776220799999987E-2</v>
          </cell>
          <cell r="AC199">
            <v>0.24744219999999995</v>
          </cell>
          <cell r="AD199">
            <v>0.6978032817360984</v>
          </cell>
          <cell r="AE199">
            <v>0.17266597919999996</v>
          </cell>
          <cell r="AF199">
            <v>0</v>
          </cell>
          <cell r="AG199">
            <v>0.24744219999999995</v>
          </cell>
          <cell r="AH199">
            <v>0.19473723999999995</v>
          </cell>
          <cell r="AI199">
            <v>0.24744219999999995</v>
          </cell>
          <cell r="AJ199">
            <v>0.21299907614788427</v>
          </cell>
          <cell r="AK199">
            <v>5.2704959999999995E-2</v>
          </cell>
          <cell r="AL199">
            <v>0</v>
          </cell>
          <cell r="AM199">
            <v>0.15014999999999998</v>
          </cell>
          <cell r="AN199">
            <v>0</v>
          </cell>
          <cell r="AO199">
            <v>0.15014999999999998</v>
          </cell>
          <cell r="AP199">
            <v>1</v>
          </cell>
          <cell r="AQ199">
            <v>0.15014999999999998</v>
          </cell>
          <cell r="AR199">
            <v>0</v>
          </cell>
          <cell r="AS199">
            <v>4.1933716034999984</v>
          </cell>
          <cell r="AT199">
            <v>0</v>
          </cell>
          <cell r="AU199">
            <v>4.1933716034999984</v>
          </cell>
          <cell r="AV199">
            <v>1</v>
          </cell>
          <cell r="AW199">
            <v>4.1933716034999984</v>
          </cell>
          <cell r="AX199">
            <v>0</v>
          </cell>
          <cell r="AY199">
            <v>1.2570596514999999</v>
          </cell>
          <cell r="AZ199">
            <v>0</v>
          </cell>
          <cell r="BA199">
            <v>1.2570596514999999</v>
          </cell>
          <cell r="BB199">
            <v>1</v>
          </cell>
          <cell r="BC199">
            <v>1.2570596514999999</v>
          </cell>
          <cell r="BD199">
            <v>0</v>
          </cell>
          <cell r="BE199">
            <v>0.42874938050000005</v>
          </cell>
          <cell r="BF199">
            <v>0</v>
          </cell>
          <cell r="BG199">
            <v>0.42874938050000005</v>
          </cell>
          <cell r="BH199">
            <v>1</v>
          </cell>
          <cell r="BI199">
            <v>0.42874938050000005</v>
          </cell>
          <cell r="BJ199">
            <v>0</v>
          </cell>
          <cell r="BK199">
            <v>1.7279976999999993</v>
          </cell>
          <cell r="BL199">
            <v>1.5905829368000004</v>
          </cell>
          <cell r="BM199">
            <v>1.7279976999999993</v>
          </cell>
          <cell r="BN199">
            <v>7.9522538253377864E-2</v>
          </cell>
          <cell r="BO199">
            <v>0.1374147631999989</v>
          </cell>
          <cell r="BP199">
            <v>0</v>
          </cell>
          <cell r="BQ199">
            <v>1.7279976999999993</v>
          </cell>
          <cell r="BR199">
            <v>0.24192739999999993</v>
          </cell>
          <cell r="BS199">
            <v>1.7279976999999993</v>
          </cell>
          <cell r="BT199">
            <v>0.85999553124405193</v>
          </cell>
          <cell r="BU199">
            <v>1.4860702999999993</v>
          </cell>
          <cell r="BV199">
            <v>0</v>
          </cell>
          <cell r="BW199">
            <v>2.1540609299999995</v>
          </cell>
          <cell r="BX199">
            <v>1.5830536029999995</v>
          </cell>
          <cell r="BY199">
            <v>2.1540609299999995</v>
          </cell>
          <cell r="BZ199">
            <v>0.26508411115371749</v>
          </cell>
          <cell r="CA199">
            <v>0.57100732700000001</v>
          </cell>
          <cell r="CB199">
            <v>0</v>
          </cell>
          <cell r="CC199">
            <v>2.1540609299999995</v>
          </cell>
          <cell r="CD199">
            <v>1.3801113095449997</v>
          </cell>
          <cell r="CE199">
            <v>2.1540609299999995</v>
          </cell>
          <cell r="CF199">
            <v>0.35929792406336436</v>
          </cell>
          <cell r="CG199">
            <v>0.77394962045499982</v>
          </cell>
          <cell r="CH199">
            <v>0</v>
          </cell>
          <cell r="CI199">
            <v>3.5550056400000005</v>
          </cell>
          <cell r="CJ199">
            <v>2.6095194510000002</v>
          </cell>
          <cell r="CK199">
            <v>3.5550056400000005</v>
          </cell>
          <cell r="CL199">
            <v>0.26595912489185258</v>
          </cell>
          <cell r="CM199">
            <v>0.94548618900000037</v>
          </cell>
          <cell r="CN199">
            <v>0</v>
          </cell>
          <cell r="CO199">
            <v>3.5550056400000005</v>
          </cell>
          <cell r="CP199">
            <v>2.3075741303350004</v>
          </cell>
          <cell r="CQ199">
            <v>3.5550056400000005</v>
          </cell>
          <cell r="CR199">
            <v>0.3508943827343689</v>
          </cell>
          <cell r="CS199">
            <v>1.2474315096650002</v>
          </cell>
          <cell r="CT199">
            <v>0</v>
          </cell>
          <cell r="CU199">
            <v>1.70886326</v>
          </cell>
          <cell r="CV199">
            <v>1.2513592600000001</v>
          </cell>
          <cell r="CW199">
            <v>1.70886326</v>
          </cell>
          <cell r="CX199">
            <v>0.26772417121309044</v>
          </cell>
          <cell r="CY199">
            <v>0.45750399999999991</v>
          </cell>
          <cell r="CZ199">
            <v>0</v>
          </cell>
          <cell r="DA199">
            <v>1.70886326</v>
          </cell>
          <cell r="DB199">
            <v>1.1050550817799996</v>
          </cell>
          <cell r="DC199">
            <v>1.70886326</v>
          </cell>
          <cell r="DD199">
            <v>0.3533390835613146</v>
          </cell>
          <cell r="DE199">
            <v>0.60380817822000044</v>
          </cell>
          <cell r="DF199">
            <v>0</v>
          </cell>
          <cell r="DG199">
            <v>30.674675789999995</v>
          </cell>
          <cell r="DH199">
            <v>9.4054529549999994</v>
          </cell>
          <cell r="DI199">
            <v>30.674675789999995</v>
          </cell>
          <cell r="DJ199">
            <v>0.69338052602772093</v>
          </cell>
          <cell r="DK199">
            <v>21.269222834999994</v>
          </cell>
          <cell r="DL199">
            <v>0</v>
          </cell>
          <cell r="DM199">
            <v>30.674675789999995</v>
          </cell>
          <cell r="DN199">
            <v>21.546860114999998</v>
          </cell>
          <cell r="DO199">
            <v>30.674675789999995</v>
          </cell>
          <cell r="DP199">
            <v>0.29756844823689005</v>
          </cell>
          <cell r="DQ199">
            <v>9.1278156749999972</v>
          </cell>
          <cell r="DR199">
            <v>0</v>
          </cell>
          <cell r="DS199">
            <v>0.12537558000000001</v>
          </cell>
          <cell r="DT199">
            <v>7.1408600000000006E-3</v>
          </cell>
          <cell r="DU199">
            <v>0.12537558000000001</v>
          </cell>
          <cell r="DV199">
            <v>0.94304425152011262</v>
          </cell>
          <cell r="DW199">
            <v>0.11823472000000002</v>
          </cell>
          <cell r="DX199">
            <v>0</v>
          </cell>
          <cell r="DY199">
            <v>0</v>
          </cell>
          <cell r="DZ199">
            <v>0</v>
          </cell>
          <cell r="EA199">
            <v>0</v>
          </cell>
          <cell r="EB199">
            <v>0</v>
          </cell>
          <cell r="EC199">
            <v>0</v>
          </cell>
          <cell r="ED199">
            <v>0</v>
          </cell>
        </row>
        <row r="200">
          <cell r="B200">
            <v>2041</v>
          </cell>
          <cell r="C200">
            <v>3.1052292000000001</v>
          </cell>
          <cell r="D200">
            <v>1.2101189543999999</v>
          </cell>
          <cell r="E200">
            <v>3.1052292000000001</v>
          </cell>
          <cell r="F200">
            <v>0.61029641406180257</v>
          </cell>
          <cell r="G200">
            <v>1.8951102456000002</v>
          </cell>
          <cell r="H200">
            <v>0</v>
          </cell>
          <cell r="I200">
            <v>3.1052292000000001</v>
          </cell>
          <cell r="J200">
            <v>2.0377185399999997</v>
          </cell>
          <cell r="K200">
            <v>3.1052292000000001</v>
          </cell>
          <cell r="L200">
            <v>0.34377837874254191</v>
          </cell>
          <cell r="M200">
            <v>1.0675106600000004</v>
          </cell>
          <cell r="N200">
            <v>0</v>
          </cell>
          <cell r="O200">
            <v>0.39232170000000005</v>
          </cell>
          <cell r="P200">
            <v>0.11725856879999999</v>
          </cell>
          <cell r="Q200">
            <v>0.39232170000000005</v>
          </cell>
          <cell r="R200">
            <v>0.70111628084808975</v>
          </cell>
          <cell r="S200">
            <v>0.27506313120000003</v>
          </cell>
          <cell r="T200">
            <v>0</v>
          </cell>
          <cell r="U200">
            <v>0.39232170000000005</v>
          </cell>
          <cell r="V200">
            <v>0.36692068000000011</v>
          </cell>
          <cell r="W200">
            <v>0.39232170000000005</v>
          </cell>
          <cell r="X200">
            <v>6.474538624807126E-2</v>
          </cell>
          <cell r="Y200">
            <v>2.5401019999999941E-2</v>
          </cell>
          <cell r="Z200">
            <v>0</v>
          </cell>
          <cell r="AA200">
            <v>0.25019330000000001</v>
          </cell>
          <cell r="AB200">
            <v>7.3841696000000012E-2</v>
          </cell>
          <cell r="AC200">
            <v>0.25019330000000001</v>
          </cell>
          <cell r="AD200">
            <v>0.70486141715225781</v>
          </cell>
          <cell r="AE200">
            <v>0.176351604</v>
          </cell>
          <cell r="AF200">
            <v>0</v>
          </cell>
          <cell r="AG200">
            <v>0.25019330000000001</v>
          </cell>
          <cell r="AH200">
            <v>0.19668024000000001</v>
          </cell>
          <cell r="AI200">
            <v>0.25019330000000001</v>
          </cell>
          <cell r="AJ200">
            <v>0.21388686267777754</v>
          </cell>
          <cell r="AK200">
            <v>5.3513060000000001E-2</v>
          </cell>
          <cell r="AL200">
            <v>0</v>
          </cell>
          <cell r="AM200">
            <v>0.15238079999999996</v>
          </cell>
          <cell r="AN200">
            <v>0</v>
          </cell>
          <cell r="AO200">
            <v>0.15238079999999996</v>
          </cell>
          <cell r="AP200">
            <v>1</v>
          </cell>
          <cell r="AQ200">
            <v>0.15238079999999996</v>
          </cell>
          <cell r="AR200">
            <v>0</v>
          </cell>
          <cell r="AS200">
            <v>4.249464219</v>
          </cell>
          <cell r="AT200">
            <v>0</v>
          </cell>
          <cell r="AU200">
            <v>4.249464219</v>
          </cell>
          <cell r="AV200">
            <v>1</v>
          </cell>
          <cell r="AW200">
            <v>4.249464219</v>
          </cell>
          <cell r="AX200">
            <v>0</v>
          </cell>
          <cell r="AY200">
            <v>1.2764521980000001</v>
          </cell>
          <cell r="AZ200">
            <v>0</v>
          </cell>
          <cell r="BA200">
            <v>1.2764521980000001</v>
          </cell>
          <cell r="BB200">
            <v>1</v>
          </cell>
          <cell r="BC200">
            <v>1.2764521980000001</v>
          </cell>
          <cell r="BD200">
            <v>0</v>
          </cell>
          <cell r="BE200">
            <v>0.43557846249999987</v>
          </cell>
          <cell r="BF200">
            <v>0</v>
          </cell>
          <cell r="BG200">
            <v>0.43557846249999987</v>
          </cell>
          <cell r="BH200">
            <v>1</v>
          </cell>
          <cell r="BI200">
            <v>0.43557846249999987</v>
          </cell>
          <cell r="BJ200">
            <v>0</v>
          </cell>
          <cell r="BK200">
            <v>1.7465877000000003</v>
          </cell>
          <cell r="BL200">
            <v>1.6077027823999999</v>
          </cell>
          <cell r="BM200">
            <v>1.7465877000000003</v>
          </cell>
          <cell r="BN200">
            <v>7.9517860797943568E-2</v>
          </cell>
          <cell r="BO200">
            <v>0.13888491760000043</v>
          </cell>
          <cell r="BP200">
            <v>0</v>
          </cell>
          <cell r="BQ200">
            <v>1.7465877000000003</v>
          </cell>
          <cell r="BR200">
            <v>0.24451569999999992</v>
          </cell>
          <cell r="BS200">
            <v>1.7465877000000003</v>
          </cell>
          <cell r="BT200">
            <v>0.86000376620080399</v>
          </cell>
          <cell r="BU200">
            <v>1.5020720000000003</v>
          </cell>
          <cell r="BV200">
            <v>0</v>
          </cell>
          <cell r="BW200">
            <v>2.1747323840000004</v>
          </cell>
          <cell r="BX200">
            <v>1.6117133400000003</v>
          </cell>
          <cell r="BY200">
            <v>2.1747323840000004</v>
          </cell>
          <cell r="BZ200">
            <v>0.25889118502223946</v>
          </cell>
          <cell r="CA200">
            <v>0.56301904400000002</v>
          </cell>
          <cell r="CB200">
            <v>0</v>
          </cell>
          <cell r="CC200">
            <v>2.1747323840000004</v>
          </cell>
          <cell r="CD200">
            <v>1.41425542303</v>
          </cell>
          <cell r="CE200">
            <v>2.1747323840000004</v>
          </cell>
          <cell r="CF200">
            <v>0.34968760596246323</v>
          </cell>
          <cell r="CG200">
            <v>0.76047696097000039</v>
          </cell>
          <cell r="CH200">
            <v>0</v>
          </cell>
          <cell r="CI200">
            <v>3.5967033939999995</v>
          </cell>
          <cell r="CJ200">
            <v>2.6143942510000002</v>
          </cell>
          <cell r="CK200">
            <v>3.5967033939999995</v>
          </cell>
          <cell r="CL200">
            <v>0.2731137476164095</v>
          </cell>
          <cell r="CM200">
            <v>0.98230914299999927</v>
          </cell>
          <cell r="CN200">
            <v>0</v>
          </cell>
          <cell r="CO200">
            <v>3.5967033939999995</v>
          </cell>
          <cell r="CP200">
            <v>2.3000269599550003</v>
          </cell>
          <cell r="CQ200">
            <v>3.5967033939999995</v>
          </cell>
          <cell r="CR200">
            <v>0.36051803332132076</v>
          </cell>
          <cell r="CS200">
            <v>1.2966764340449992</v>
          </cell>
          <cell r="CT200">
            <v>0</v>
          </cell>
          <cell r="CU200">
            <v>1.7286675239999996</v>
          </cell>
          <cell r="CV200">
            <v>1.253516012</v>
          </cell>
          <cell r="CW200">
            <v>1.7286675239999996</v>
          </cell>
          <cell r="CX200">
            <v>0.27486575955365705</v>
          </cell>
          <cell r="CY200">
            <v>0.47515151199999961</v>
          </cell>
          <cell r="CZ200">
            <v>0</v>
          </cell>
          <cell r="DA200">
            <v>1.7286675239999996</v>
          </cell>
          <cell r="DB200">
            <v>1.1012771321899999</v>
          </cell>
          <cell r="DC200">
            <v>1.7286675239999996</v>
          </cell>
          <cell r="DD200">
            <v>0.36293294291678951</v>
          </cell>
          <cell r="DE200">
            <v>0.62739039180999967</v>
          </cell>
          <cell r="DF200">
            <v>0</v>
          </cell>
          <cell r="DG200">
            <v>30.920073939999998</v>
          </cell>
          <cell r="DH200">
            <v>9.48069366</v>
          </cell>
          <cell r="DI200">
            <v>30.920073939999998</v>
          </cell>
          <cell r="DJ200">
            <v>0.69338062779548448</v>
          </cell>
          <cell r="DK200">
            <v>21.439380279999998</v>
          </cell>
          <cell r="DL200">
            <v>0</v>
          </cell>
          <cell r="DM200">
            <v>30.920073939999998</v>
          </cell>
          <cell r="DN200">
            <v>21.719233455000001</v>
          </cell>
          <cell r="DO200">
            <v>30.920073939999998</v>
          </cell>
          <cell r="DP200">
            <v>0.29756851496714104</v>
          </cell>
          <cell r="DQ200">
            <v>9.200840484999997</v>
          </cell>
          <cell r="DR200">
            <v>0</v>
          </cell>
          <cell r="DS200">
            <v>0.12637145999999999</v>
          </cell>
          <cell r="DT200">
            <v>7.1969E-3</v>
          </cell>
          <cell r="DU200">
            <v>0.12637145999999999</v>
          </cell>
          <cell r="DV200">
            <v>0.9430496411135868</v>
          </cell>
          <cell r="DW200">
            <v>0.11917455999999998</v>
          </cell>
          <cell r="DX200">
            <v>0</v>
          </cell>
          <cell r="DY200">
            <v>0</v>
          </cell>
          <cell r="DZ200">
            <v>0</v>
          </cell>
          <cell r="EA200">
            <v>0</v>
          </cell>
          <cell r="EB200">
            <v>0</v>
          </cell>
          <cell r="EC200">
            <v>0</v>
          </cell>
          <cell r="ED200">
            <v>0</v>
          </cell>
        </row>
        <row r="201">
          <cell r="B201">
            <v>2042</v>
          </cell>
          <cell r="C201">
            <v>3.1428789999999998</v>
          </cell>
          <cell r="D201">
            <v>1.2087224328000001</v>
          </cell>
          <cell r="E201">
            <v>3.1428789999999998</v>
          </cell>
          <cell r="F201">
            <v>0.61540917330893097</v>
          </cell>
          <cell r="G201">
            <v>1.9341565671999996</v>
          </cell>
          <cell r="H201">
            <v>0</v>
          </cell>
          <cell r="I201">
            <v>3.1428789999999998</v>
          </cell>
          <cell r="J201">
            <v>2.0591331900000003</v>
          </cell>
          <cell r="K201">
            <v>3.1428789999999998</v>
          </cell>
          <cell r="L201">
            <v>0.34482581416592861</v>
          </cell>
          <cell r="M201">
            <v>1.0837458099999995</v>
          </cell>
          <cell r="N201">
            <v>0</v>
          </cell>
          <cell r="O201">
            <v>0.39676729999999999</v>
          </cell>
          <cell r="P201">
            <v>0.11591095279999998</v>
          </cell>
          <cell r="Q201">
            <v>0.39676729999999999</v>
          </cell>
          <cell r="R201">
            <v>0.70786162871789093</v>
          </cell>
          <cell r="S201">
            <v>0.28085634720000002</v>
          </cell>
          <cell r="T201">
            <v>0</v>
          </cell>
          <cell r="U201">
            <v>0.39676729999999999</v>
          </cell>
          <cell r="V201">
            <v>0.36981117999999996</v>
          </cell>
          <cell r="W201">
            <v>0.39676729999999999</v>
          </cell>
          <cell r="X201">
            <v>6.7939368995378474E-2</v>
          </cell>
          <cell r="Y201">
            <v>2.6956120000000028E-2</v>
          </cell>
          <cell r="Z201">
            <v>0</v>
          </cell>
          <cell r="AA201">
            <v>0.25302220000000003</v>
          </cell>
          <cell r="AB201">
            <v>7.2938181599999985E-2</v>
          </cell>
          <cell r="AC201">
            <v>0.25302220000000003</v>
          </cell>
          <cell r="AD201">
            <v>0.71173208674970034</v>
          </cell>
          <cell r="AE201">
            <v>0.18008401840000005</v>
          </cell>
          <cell r="AF201">
            <v>0</v>
          </cell>
          <cell r="AG201">
            <v>0.25302220000000003</v>
          </cell>
          <cell r="AH201">
            <v>0.19868044000000001</v>
          </cell>
          <cell r="AI201">
            <v>0.25302220000000003</v>
          </cell>
          <cell r="AJ201">
            <v>0.21477071972340772</v>
          </cell>
          <cell r="AK201">
            <v>5.4341760000000017E-2</v>
          </cell>
          <cell r="AL201">
            <v>0</v>
          </cell>
          <cell r="AM201">
            <v>0.15468310000000002</v>
          </cell>
          <cell r="AN201">
            <v>1.0008856000000002E-2</v>
          </cell>
          <cell r="AO201">
            <v>0.15468310000000002</v>
          </cell>
          <cell r="AP201">
            <v>0.93529444393084948</v>
          </cell>
          <cell r="AQ201">
            <v>0.14467424400000001</v>
          </cell>
          <cell r="AR201">
            <v>0</v>
          </cell>
          <cell r="AS201">
            <v>4.3063697739999975</v>
          </cell>
          <cell r="AT201">
            <v>0</v>
          </cell>
          <cell r="AU201">
            <v>4.3063697739999975</v>
          </cell>
          <cell r="AV201">
            <v>1</v>
          </cell>
          <cell r="AW201">
            <v>4.3063697739999975</v>
          </cell>
          <cell r="AX201">
            <v>0</v>
          </cell>
          <cell r="AY201">
            <v>1.2961505160000002</v>
          </cell>
          <cell r="AZ201">
            <v>0</v>
          </cell>
          <cell r="BA201">
            <v>1.2961505160000002</v>
          </cell>
          <cell r="BB201">
            <v>1</v>
          </cell>
          <cell r="BC201">
            <v>1.2961505160000002</v>
          </cell>
          <cell r="BD201">
            <v>0</v>
          </cell>
          <cell r="BE201">
            <v>0.44261521400000015</v>
          </cell>
          <cell r="BF201">
            <v>0</v>
          </cell>
          <cell r="BG201">
            <v>0.44261521400000015</v>
          </cell>
          <cell r="BH201">
            <v>1</v>
          </cell>
          <cell r="BI201">
            <v>0.44261521400000015</v>
          </cell>
          <cell r="BJ201">
            <v>0</v>
          </cell>
          <cell r="BK201">
            <v>1.7653922</v>
          </cell>
          <cell r="BL201">
            <v>1.6250046384000001</v>
          </cell>
          <cell r="BM201">
            <v>1.7653922</v>
          </cell>
          <cell r="BN201">
            <v>7.9522024397751315E-2</v>
          </cell>
          <cell r="BO201">
            <v>0.14038756159999988</v>
          </cell>
          <cell r="BP201">
            <v>0</v>
          </cell>
          <cell r="BQ201">
            <v>1.7653922</v>
          </cell>
          <cell r="BR201">
            <v>0.24716120000000003</v>
          </cell>
          <cell r="BS201">
            <v>1.7653922</v>
          </cell>
          <cell r="BT201">
            <v>0.85999643591945174</v>
          </cell>
          <cell r="BU201">
            <v>1.5182309999999999</v>
          </cell>
          <cell r="BV201">
            <v>0</v>
          </cell>
          <cell r="BW201">
            <v>2.1941046380000002</v>
          </cell>
          <cell r="BX201">
            <v>1.6429431139999999</v>
          </cell>
          <cell r="BY201">
            <v>2.1941046380000002</v>
          </cell>
          <cell r="BZ201">
            <v>0.25120111158527175</v>
          </cell>
          <cell r="CA201">
            <v>0.55116152400000029</v>
          </cell>
          <cell r="CB201">
            <v>0</v>
          </cell>
          <cell r="CC201">
            <v>2.1941046380000002</v>
          </cell>
          <cell r="CD201">
            <v>1.4530343303599997</v>
          </cell>
          <cell r="CE201">
            <v>2.1941046380000002</v>
          </cell>
          <cell r="CF201">
            <v>0.33775522589274087</v>
          </cell>
          <cell r="CG201">
            <v>0.74107030764000048</v>
          </cell>
          <cell r="CH201">
            <v>0</v>
          </cell>
          <cell r="CI201">
            <v>3.6369045999999994</v>
          </cell>
          <cell r="CJ201">
            <v>2.6475829750000006</v>
          </cell>
          <cell r="CK201">
            <v>3.6369045999999994</v>
          </cell>
          <cell r="CL201">
            <v>0.27202297937647274</v>
          </cell>
          <cell r="CM201">
            <v>0.98932162499999876</v>
          </cell>
          <cell r="CN201">
            <v>0</v>
          </cell>
          <cell r="CO201">
            <v>3.6369045999999994</v>
          </cell>
          <cell r="CP201">
            <v>2.2905763801350001</v>
          </cell>
          <cell r="CQ201">
            <v>3.6369045999999994</v>
          </cell>
          <cell r="CR201">
            <v>0.37018518986310489</v>
          </cell>
          <cell r="CS201">
            <v>1.3463282198649993</v>
          </cell>
          <cell r="CT201">
            <v>0</v>
          </cell>
          <cell r="CU201">
            <v>1.7476058659999998</v>
          </cell>
          <cell r="CV201">
            <v>1.269656691</v>
          </cell>
          <cell r="CW201">
            <v>1.7476058659999998</v>
          </cell>
          <cell r="CX201">
            <v>0.27348796676561388</v>
          </cell>
          <cell r="CY201">
            <v>0.47794917499999978</v>
          </cell>
          <cell r="CZ201">
            <v>0</v>
          </cell>
          <cell r="DA201">
            <v>1.7476058659999998</v>
          </cell>
          <cell r="DB201">
            <v>1.0965338888449998</v>
          </cell>
          <cell r="DC201">
            <v>1.7476058659999998</v>
          </cell>
          <cell r="DD201">
            <v>0.37255080783472266</v>
          </cell>
          <cell r="DE201">
            <v>0.65107197715499998</v>
          </cell>
          <cell r="DF201">
            <v>0</v>
          </cell>
          <cell r="DG201">
            <v>31.167434984999996</v>
          </cell>
          <cell r="DH201">
            <v>9.5565399299999996</v>
          </cell>
          <cell r="DI201">
            <v>31.167434984999996</v>
          </cell>
          <cell r="DJ201">
            <v>0.69338060913259969</v>
          </cell>
          <cell r="DK201">
            <v>21.610895054999997</v>
          </cell>
          <cell r="DL201">
            <v>0</v>
          </cell>
          <cell r="DM201">
            <v>31.167434984999996</v>
          </cell>
          <cell r="DN201">
            <v>21.892992325000002</v>
          </cell>
          <cell r="DO201">
            <v>31.167434984999996</v>
          </cell>
          <cell r="DP201">
            <v>0.29756836468780706</v>
          </cell>
          <cell r="DQ201">
            <v>9.2744426599999947</v>
          </cell>
          <cell r="DR201">
            <v>0</v>
          </cell>
          <cell r="DS201">
            <v>0.12738411999999999</v>
          </cell>
          <cell r="DT201">
            <v>7.255479999999999E-3</v>
          </cell>
          <cell r="DU201">
            <v>0.12738411999999999</v>
          </cell>
          <cell r="DV201">
            <v>0.94304250796724121</v>
          </cell>
          <cell r="DW201">
            <v>0.12012863999999999</v>
          </cell>
          <cell r="DX201">
            <v>0</v>
          </cell>
          <cell r="DY201">
            <v>0</v>
          </cell>
          <cell r="DZ201">
            <v>0</v>
          </cell>
          <cell r="EA201">
            <v>0</v>
          </cell>
          <cell r="EB201">
            <v>0</v>
          </cell>
          <cell r="EC201">
            <v>0</v>
          </cell>
          <cell r="ED201">
            <v>0</v>
          </cell>
        </row>
        <row r="202">
          <cell r="B202">
            <v>2043</v>
          </cell>
          <cell r="C202">
            <v>2.9146542000000006</v>
          </cell>
          <cell r="D202">
            <v>0.94111405999999997</v>
          </cell>
          <cell r="E202">
            <v>2.9146542000000006</v>
          </cell>
          <cell r="F202">
            <v>0.67710953155266251</v>
          </cell>
          <cell r="G202">
            <v>1.9735401400000008</v>
          </cell>
          <cell r="H202">
            <v>0</v>
          </cell>
          <cell r="I202">
            <v>2.9146542000000006</v>
          </cell>
          <cell r="J202">
            <v>1.8145506900000006</v>
          </cell>
          <cell r="K202">
            <v>2.9146542000000006</v>
          </cell>
          <cell r="L202">
            <v>0.37743877472668963</v>
          </cell>
          <cell r="M202">
            <v>1.1001035100000001</v>
          </cell>
          <cell r="N202">
            <v>0</v>
          </cell>
          <cell r="O202">
            <v>0.40127009999999991</v>
          </cell>
          <cell r="P202">
            <v>0.11456562480000003</v>
          </cell>
          <cell r="Q202">
            <v>0.40127009999999991</v>
          </cell>
          <cell r="R202">
            <v>0.71449249570301887</v>
          </cell>
          <cell r="S202">
            <v>0.28670447519999986</v>
          </cell>
          <cell r="T202">
            <v>0</v>
          </cell>
          <cell r="U202">
            <v>0.40127009999999991</v>
          </cell>
          <cell r="V202">
            <v>0.37274892999999992</v>
          </cell>
          <cell r="W202">
            <v>0.40127009999999991</v>
          </cell>
          <cell r="X202">
            <v>7.1077237003205548E-2</v>
          </cell>
          <cell r="Y202">
            <v>2.8521169999999985E-2</v>
          </cell>
          <cell r="Z202">
            <v>0</v>
          </cell>
          <cell r="AA202">
            <v>0.25584710000000005</v>
          </cell>
          <cell r="AB202">
            <v>7.2075855200000011E-2</v>
          </cell>
          <cell r="AC202">
            <v>0.25584710000000005</v>
          </cell>
          <cell r="AD202">
            <v>0.71828543219758989</v>
          </cell>
          <cell r="AE202">
            <v>0.18377124480000004</v>
          </cell>
          <cell r="AF202">
            <v>0</v>
          </cell>
          <cell r="AG202">
            <v>0.25584710000000005</v>
          </cell>
          <cell r="AH202">
            <v>0.20066648000000001</v>
          </cell>
          <cell r="AI202">
            <v>0.25584710000000005</v>
          </cell>
          <cell r="AJ202">
            <v>0.2156781139985563</v>
          </cell>
          <cell r="AK202">
            <v>5.5180620000000041E-2</v>
          </cell>
          <cell r="AL202">
            <v>0</v>
          </cell>
          <cell r="AM202">
            <v>0.15701400000000001</v>
          </cell>
          <cell r="AN202">
            <v>3.2438806400000006E-2</v>
          </cell>
          <cell r="AO202">
            <v>0.15701400000000001</v>
          </cell>
          <cell r="AP202">
            <v>0.7934018214936247</v>
          </cell>
          <cell r="AQ202">
            <v>0.12457519360000001</v>
          </cell>
          <cell r="AR202">
            <v>0</v>
          </cell>
          <cell r="AS202">
            <v>4.3641978360000007</v>
          </cell>
          <cell r="AT202">
            <v>0</v>
          </cell>
          <cell r="AU202">
            <v>4.3641978360000007</v>
          </cell>
          <cell r="AV202">
            <v>1</v>
          </cell>
          <cell r="AW202">
            <v>4.3641978360000007</v>
          </cell>
          <cell r="AX202">
            <v>0</v>
          </cell>
          <cell r="AY202">
            <v>1.3160356285000003</v>
          </cell>
          <cell r="AZ202">
            <v>0</v>
          </cell>
          <cell r="BA202">
            <v>1.3160356285000003</v>
          </cell>
          <cell r="BB202">
            <v>1</v>
          </cell>
          <cell r="BC202">
            <v>1.3160356285000003</v>
          </cell>
          <cell r="BD202">
            <v>0</v>
          </cell>
          <cell r="BE202">
            <v>0.44974693099999985</v>
          </cell>
          <cell r="BF202">
            <v>0</v>
          </cell>
          <cell r="BG202">
            <v>0.44974693099999985</v>
          </cell>
          <cell r="BH202">
            <v>1</v>
          </cell>
          <cell r="BI202">
            <v>0.44974693099999985</v>
          </cell>
          <cell r="BJ202">
            <v>0</v>
          </cell>
          <cell r="BK202">
            <v>1.7844397999999997</v>
          </cell>
          <cell r="BL202">
            <v>1.6425700719999998</v>
          </cell>
          <cell r="BM202">
            <v>1.7844397999999997</v>
          </cell>
          <cell r="BN202">
            <v>7.9503790489317647E-2</v>
          </cell>
          <cell r="BO202">
            <v>0.14186972799999986</v>
          </cell>
          <cell r="BP202">
            <v>0</v>
          </cell>
          <cell r="BQ202">
            <v>1.7844397999999997</v>
          </cell>
          <cell r="BR202">
            <v>0.24982099999999996</v>
          </cell>
          <cell r="BS202">
            <v>1.7844397999999997</v>
          </cell>
          <cell r="BT202">
            <v>0.8600003205487794</v>
          </cell>
          <cell r="BU202">
            <v>1.5346187999999996</v>
          </cell>
          <cell r="BV202">
            <v>0</v>
          </cell>
          <cell r="BW202">
            <v>2.2120201939999999</v>
          </cell>
          <cell r="BX202">
            <v>1.676678372</v>
          </cell>
          <cell r="BY202">
            <v>2.2120201939999999</v>
          </cell>
          <cell r="BZ202">
            <v>0.24201488912808719</v>
          </cell>
          <cell r="CA202">
            <v>0.53534182199999991</v>
          </cell>
          <cell r="CB202">
            <v>0</v>
          </cell>
          <cell r="CC202">
            <v>2.2120201939999999</v>
          </cell>
          <cell r="CD202">
            <v>1.4966505451500001</v>
          </cell>
          <cell r="CE202">
            <v>2.2120201939999999</v>
          </cell>
          <cell r="CF202">
            <v>0.3234010479607764</v>
          </cell>
          <cell r="CG202">
            <v>0.71536964884999987</v>
          </cell>
          <cell r="CH202">
            <v>0</v>
          </cell>
          <cell r="CI202">
            <v>3.6754517600000001</v>
          </cell>
          <cell r="CJ202">
            <v>2.6836163289999999</v>
          </cell>
          <cell r="CK202">
            <v>3.6754517600000001</v>
          </cell>
          <cell r="CL202">
            <v>0.26985401952330346</v>
          </cell>
          <cell r="CM202">
            <v>0.99183543100000016</v>
          </cell>
          <cell r="CN202">
            <v>0</v>
          </cell>
          <cell r="CO202">
            <v>3.6754517600000001</v>
          </cell>
          <cell r="CP202">
            <v>2.3272929467600001</v>
          </cell>
          <cell r="CQ202">
            <v>3.6754517600000001</v>
          </cell>
          <cell r="CR202">
            <v>0.36680084552109588</v>
          </cell>
          <cell r="CS202">
            <v>1.34815881324</v>
          </cell>
          <cell r="CT202">
            <v>0</v>
          </cell>
          <cell r="CU202">
            <v>1.7659546999999998</v>
          </cell>
          <cell r="CV202">
            <v>1.2870640640000002</v>
          </cell>
          <cell r="CW202">
            <v>1.7659546999999998</v>
          </cell>
          <cell r="CX202">
            <v>0.27117945664178117</v>
          </cell>
          <cell r="CY202">
            <v>0.47889063599999959</v>
          </cell>
          <cell r="CZ202">
            <v>0</v>
          </cell>
          <cell r="DA202">
            <v>1.7659546999999998</v>
          </cell>
          <cell r="DB202">
            <v>1.11458473509</v>
          </cell>
          <cell r="DC202">
            <v>1.7659546999999998</v>
          </cell>
          <cell r="DD202">
            <v>0.36884862613406777</v>
          </cell>
          <cell r="DE202">
            <v>0.65136996490999977</v>
          </cell>
          <cell r="DF202">
            <v>0</v>
          </cell>
          <cell r="DG202">
            <v>31.41677438</v>
          </cell>
          <cell r="DH202">
            <v>9.6329916949999994</v>
          </cell>
          <cell r="DI202">
            <v>31.41677438</v>
          </cell>
          <cell r="DJ202">
            <v>0.69338062595209049</v>
          </cell>
          <cell r="DK202">
            <v>21.783782684999998</v>
          </cell>
          <cell r="DL202">
            <v>0</v>
          </cell>
          <cell r="DM202">
            <v>31.41677438</v>
          </cell>
          <cell r="DN202">
            <v>22.068136715000001</v>
          </cell>
          <cell r="DO202">
            <v>31.41677438</v>
          </cell>
          <cell r="DP202">
            <v>0.297568348421898</v>
          </cell>
          <cell r="DQ202">
            <v>9.3486376649999983</v>
          </cell>
          <cell r="DR202">
            <v>0</v>
          </cell>
          <cell r="DS202">
            <v>0.12840984</v>
          </cell>
          <cell r="DT202">
            <v>7.3128799999999999E-3</v>
          </cell>
          <cell r="DU202">
            <v>0.12840984</v>
          </cell>
          <cell r="DV202">
            <v>0.94305047027548672</v>
          </cell>
          <cell r="DW202">
            <v>0.12109696</v>
          </cell>
          <cell r="DX202">
            <v>0</v>
          </cell>
          <cell r="DY202">
            <v>0</v>
          </cell>
          <cell r="DZ202">
            <v>0</v>
          </cell>
          <cell r="EA202">
            <v>0</v>
          </cell>
          <cell r="EB202">
            <v>0</v>
          </cell>
          <cell r="EC202">
            <v>0</v>
          </cell>
          <cell r="ED202">
            <v>0</v>
          </cell>
        </row>
        <row r="203">
          <cell r="B203">
            <v>2044</v>
          </cell>
          <cell r="C203">
            <v>2.6813817000000002</v>
          </cell>
          <cell r="D203">
            <v>0.66814315839999994</v>
          </cell>
          <cell r="E203">
            <v>2.6813817000000002</v>
          </cell>
          <cell r="F203">
            <v>0.75082131783028139</v>
          </cell>
          <cell r="G203">
            <v>2.0132385416000003</v>
          </cell>
          <cell r="H203">
            <v>0</v>
          </cell>
          <cell r="I203">
            <v>2.6813817000000002</v>
          </cell>
          <cell r="J203">
            <v>1.56479766</v>
          </cell>
          <cell r="K203">
            <v>2.6813817000000002</v>
          </cell>
          <cell r="L203">
            <v>0.41642114585924123</v>
          </cell>
          <cell r="M203">
            <v>1.1165840400000002</v>
          </cell>
          <cell r="N203">
            <v>0</v>
          </cell>
          <cell r="O203">
            <v>0.40582209999999996</v>
          </cell>
          <cell r="P203">
            <v>0.11324936240000001</v>
          </cell>
          <cell r="Q203">
            <v>0.40582209999999996</v>
          </cell>
          <cell r="R203">
            <v>0.7209384052765978</v>
          </cell>
          <cell r="S203">
            <v>0.29257273759999997</v>
          </cell>
          <cell r="T203">
            <v>0</v>
          </cell>
          <cell r="U203">
            <v>0.40582209999999996</v>
          </cell>
          <cell r="V203">
            <v>0.37568445</v>
          </cell>
          <cell r="W203">
            <v>0.40582209999999996</v>
          </cell>
          <cell r="X203">
            <v>7.4263205478459562E-2</v>
          </cell>
          <cell r="Y203">
            <v>3.013764999999996E-2</v>
          </cell>
          <cell r="Z203">
            <v>0</v>
          </cell>
          <cell r="AA203">
            <v>0.25872919999999994</v>
          </cell>
          <cell r="AB203">
            <v>7.1160561599999977E-2</v>
          </cell>
          <cell r="AC203">
            <v>0.25872919999999994</v>
          </cell>
          <cell r="AD203">
            <v>0.72496122741460955</v>
          </cell>
          <cell r="AE203">
            <v>0.18756863839999996</v>
          </cell>
          <cell r="AF203">
            <v>0</v>
          </cell>
          <cell r="AG203">
            <v>0.25872919999999994</v>
          </cell>
          <cell r="AH203">
            <v>0.20270978999999997</v>
          </cell>
          <cell r="AI203">
            <v>0.25872919999999994</v>
          </cell>
          <cell r="AJ203">
            <v>0.21651754034720463</v>
          </cell>
          <cell r="AK203">
            <v>5.6019409999999964E-2</v>
          </cell>
          <cell r="AL203">
            <v>0</v>
          </cell>
          <cell r="AM203">
            <v>0.15940210000000002</v>
          </cell>
          <cell r="AN203">
            <v>5.5474047200000015E-2</v>
          </cell>
          <cell r="AO203">
            <v>0.15940210000000002</v>
          </cell>
          <cell r="AP203">
            <v>0.65198672288508108</v>
          </cell>
          <cell r="AQ203">
            <v>0.1039280528</v>
          </cell>
          <cell r="AR203">
            <v>0</v>
          </cell>
          <cell r="AS203">
            <v>4.4228002239999986</v>
          </cell>
          <cell r="AT203">
            <v>0.71197935450000049</v>
          </cell>
          <cell r="AU203">
            <v>4.4228002239999986</v>
          </cell>
          <cell r="AV203">
            <v>0.83902068408233832</v>
          </cell>
          <cell r="AW203">
            <v>3.7108208694999982</v>
          </cell>
          <cell r="AX203">
            <v>0</v>
          </cell>
          <cell r="AY203">
            <v>1.3362442509999999</v>
          </cell>
          <cell r="AZ203">
            <v>0.12195869979999992</v>
          </cell>
          <cell r="BA203">
            <v>1.3362442509999999</v>
          </cell>
          <cell r="BB203">
            <v>0.90873023423020893</v>
          </cell>
          <cell r="BC203">
            <v>1.2142855511999999</v>
          </cell>
          <cell r="BD203">
            <v>0</v>
          </cell>
          <cell r="BE203">
            <v>0.45699448849999996</v>
          </cell>
          <cell r="BF203">
            <v>9.0134944099999975E-2</v>
          </cell>
          <cell r="BG203">
            <v>0.45699448849999996</v>
          </cell>
          <cell r="BH203">
            <v>0.80276579615686117</v>
          </cell>
          <cell r="BI203">
            <v>0.36685954440000001</v>
          </cell>
          <cell r="BJ203">
            <v>0</v>
          </cell>
          <cell r="BK203">
            <v>1.8037305000000001</v>
          </cell>
          <cell r="BL203">
            <v>1.6602827384000001</v>
          </cell>
          <cell r="BM203">
            <v>1.8037305000000001</v>
          </cell>
          <cell r="BN203">
            <v>7.9528378324810745E-2</v>
          </cell>
          <cell r="BO203">
            <v>0.14344776160000006</v>
          </cell>
          <cell r="BP203">
            <v>0</v>
          </cell>
          <cell r="BQ203">
            <v>1.8037305000000001</v>
          </cell>
          <cell r="BR203">
            <v>0.25252369999999996</v>
          </cell>
          <cell r="BS203">
            <v>1.8037305000000001</v>
          </cell>
          <cell r="BT203">
            <v>0.85999920719863643</v>
          </cell>
          <cell r="BU203">
            <v>1.5512068000000001</v>
          </cell>
          <cell r="BV203">
            <v>0</v>
          </cell>
          <cell r="BW203">
            <v>2.2284784179999999</v>
          </cell>
          <cell r="BX203">
            <v>1.6891533189999999</v>
          </cell>
          <cell r="BY203">
            <v>2.2284784179999999</v>
          </cell>
          <cell r="BZ203">
            <v>0.2420149527335472</v>
          </cell>
          <cell r="CA203">
            <v>0.53932509900000003</v>
          </cell>
          <cell r="CB203">
            <v>0</v>
          </cell>
          <cell r="CC203">
            <v>2.2284784179999999</v>
          </cell>
          <cell r="CD203">
            <v>1.5077860184649996</v>
          </cell>
          <cell r="CE203">
            <v>2.2284784179999999</v>
          </cell>
          <cell r="CF203">
            <v>0.32340111248723807</v>
          </cell>
          <cell r="CG203">
            <v>0.72069239953500031</v>
          </cell>
          <cell r="CH203">
            <v>0</v>
          </cell>
          <cell r="CI203">
            <v>3.7123461419999999</v>
          </cell>
          <cell r="CJ203">
            <v>2.7225859900000002</v>
          </cell>
          <cell r="CK203">
            <v>3.7123461419999999</v>
          </cell>
          <cell r="CL203">
            <v>0.26661311045385805</v>
          </cell>
          <cell r="CM203">
            <v>0.98976015199999967</v>
          </cell>
          <cell r="CN203">
            <v>0</v>
          </cell>
          <cell r="CO203">
            <v>3.7123461419999999</v>
          </cell>
          <cell r="CP203">
            <v>2.3694449194800002</v>
          </cell>
          <cell r="CQ203">
            <v>3.7123461419999999</v>
          </cell>
          <cell r="CR203">
            <v>0.36173922666503322</v>
          </cell>
          <cell r="CS203">
            <v>1.3429012225199997</v>
          </cell>
          <cell r="CT203">
            <v>0</v>
          </cell>
          <cell r="CU203">
            <v>1.7834357099999998</v>
          </cell>
          <cell r="CV203">
            <v>1.3061110980000001</v>
          </cell>
          <cell r="CW203">
            <v>1.7834357099999998</v>
          </cell>
          <cell r="CX203">
            <v>0.26764329620830557</v>
          </cell>
          <cell r="CY203">
            <v>0.47732461199999965</v>
          </cell>
          <cell r="CZ203">
            <v>0</v>
          </cell>
          <cell r="DA203">
            <v>1.7834357099999998</v>
          </cell>
          <cell r="DB203">
            <v>1.1353516525749998</v>
          </cell>
          <cell r="DC203">
            <v>1.7834357099999998</v>
          </cell>
          <cell r="DD203">
            <v>0.36339075963943779</v>
          </cell>
          <cell r="DE203">
            <v>0.64808405742499997</v>
          </cell>
          <cell r="DF203">
            <v>0</v>
          </cell>
          <cell r="DG203">
            <v>31.668102435000005</v>
          </cell>
          <cell r="DH203">
            <v>9.7100594649999969</v>
          </cell>
          <cell r="DI203">
            <v>31.668102435000005</v>
          </cell>
          <cell r="DJ203">
            <v>0.69338044535727184</v>
          </cell>
          <cell r="DK203">
            <v>21.958042970000008</v>
          </cell>
          <cell r="DL203">
            <v>0</v>
          </cell>
          <cell r="DM203">
            <v>31.668102435000005</v>
          </cell>
          <cell r="DN203">
            <v>22.244682150000003</v>
          </cell>
          <cell r="DO203">
            <v>31.668102435000005</v>
          </cell>
          <cell r="DP203">
            <v>0.29756820145261098</v>
          </cell>
          <cell r="DQ203">
            <v>9.4234202850000024</v>
          </cell>
          <cell r="DR203">
            <v>0</v>
          </cell>
          <cell r="DS203">
            <v>0.12943679999999999</v>
          </cell>
          <cell r="DT203">
            <v>7.3715199999999995E-3</v>
          </cell>
          <cell r="DU203">
            <v>0.12943679999999999</v>
          </cell>
          <cell r="DV203">
            <v>0.94304927192266808</v>
          </cell>
          <cell r="DW203">
            <v>0.12206528</v>
          </cell>
          <cell r="DX203">
            <v>0</v>
          </cell>
          <cell r="DY203">
            <v>0</v>
          </cell>
          <cell r="DZ203">
            <v>0</v>
          </cell>
          <cell r="EA203">
            <v>0</v>
          </cell>
          <cell r="EB203">
            <v>0</v>
          </cell>
          <cell r="EC203">
            <v>0</v>
          </cell>
          <cell r="ED203">
            <v>0</v>
          </cell>
        </row>
        <row r="204">
          <cell r="B204">
            <v>2045</v>
          </cell>
          <cell r="C204">
            <v>2.4430059999999996</v>
          </cell>
          <cell r="D204">
            <v>0.3897932383999998</v>
          </cell>
          <cell r="E204">
            <v>2.4430059999999996</v>
          </cell>
          <cell r="F204">
            <v>0.84044523902110768</v>
          </cell>
          <cell r="G204">
            <v>2.0532127615999998</v>
          </cell>
          <cell r="H204">
            <v>0</v>
          </cell>
          <cell r="I204">
            <v>2.4430059999999996</v>
          </cell>
          <cell r="J204">
            <v>1.3098083699999994</v>
          </cell>
          <cell r="K204">
            <v>2.4430059999999996</v>
          </cell>
          <cell r="L204">
            <v>0.46385380551664646</v>
          </cell>
          <cell r="M204">
            <v>1.1331976300000002</v>
          </cell>
          <cell r="N204">
            <v>0</v>
          </cell>
          <cell r="O204">
            <v>0.38978780000000002</v>
          </cell>
          <cell r="P204">
            <v>9.1234687999999967E-2</v>
          </cell>
          <cell r="Q204">
            <v>0.38978780000000002</v>
          </cell>
          <cell r="R204">
            <v>0.76593754858412721</v>
          </cell>
          <cell r="S204">
            <v>0.29855311200000006</v>
          </cell>
          <cell r="T204">
            <v>0</v>
          </cell>
          <cell r="U204">
            <v>0.38978780000000002</v>
          </cell>
          <cell r="V204">
            <v>0.35801341999999997</v>
          </cell>
          <cell r="W204">
            <v>0.38978780000000002</v>
          </cell>
          <cell r="X204">
            <v>8.1517122906360956E-2</v>
          </cell>
          <cell r="Y204">
            <v>3.1774380000000046E-2</v>
          </cell>
          <cell r="Z204">
            <v>0</v>
          </cell>
          <cell r="AA204">
            <v>0.24838380000000002</v>
          </cell>
          <cell r="AB204">
            <v>5.703630079999996E-2</v>
          </cell>
          <cell r="AC204">
            <v>0.24838380000000002</v>
          </cell>
          <cell r="AD204">
            <v>0.77037028662899931</v>
          </cell>
          <cell r="AE204">
            <v>0.19134749920000005</v>
          </cell>
          <cell r="AF204">
            <v>0</v>
          </cell>
          <cell r="AG204">
            <v>0.24838380000000002</v>
          </cell>
          <cell r="AH204">
            <v>0.19150500000000004</v>
          </cell>
          <cell r="AI204">
            <v>0.24838380000000002</v>
          </cell>
          <cell r="AJ204">
            <v>0.22899561082486047</v>
          </cell>
          <cell r="AK204">
            <v>5.6878799999999979E-2</v>
          </cell>
          <cell r="AL204">
            <v>0</v>
          </cell>
          <cell r="AM204">
            <v>0.16186169999999997</v>
          </cell>
          <cell r="AN204">
            <v>7.9098333599999973E-2</v>
          </cell>
          <cell r="AO204">
            <v>0.16186169999999997</v>
          </cell>
          <cell r="AP204">
            <v>0.51132149483169897</v>
          </cell>
          <cell r="AQ204">
            <v>8.2763366399999996E-2</v>
          </cell>
          <cell r="AR204">
            <v>0</v>
          </cell>
          <cell r="AS204">
            <v>4.4824232209999995</v>
          </cell>
          <cell r="AT204">
            <v>1.7690765204000007</v>
          </cell>
          <cell r="AU204">
            <v>4.4824232209999995</v>
          </cell>
          <cell r="AV204">
            <v>0.60533032398370201</v>
          </cell>
          <cell r="AW204">
            <v>2.7133467005999989</v>
          </cell>
          <cell r="AX204">
            <v>0</v>
          </cell>
          <cell r="AY204">
            <v>1.3566782814999994</v>
          </cell>
          <cell r="AZ204">
            <v>0.53544046099999987</v>
          </cell>
          <cell r="BA204">
            <v>1.3566782814999994</v>
          </cell>
          <cell r="BB204">
            <v>0.60532982041402261</v>
          </cell>
          <cell r="BC204">
            <v>0.82123782049999949</v>
          </cell>
          <cell r="BD204">
            <v>0</v>
          </cell>
          <cell r="BE204">
            <v>0.46442884049999977</v>
          </cell>
          <cell r="BF204">
            <v>0.1832795827</v>
          </cell>
          <cell r="BG204">
            <v>0.46442884049999977</v>
          </cell>
          <cell r="BH204">
            <v>0.60536563038875257</v>
          </cell>
          <cell r="BI204">
            <v>0.28114925779999977</v>
          </cell>
          <cell r="BJ204">
            <v>0</v>
          </cell>
          <cell r="BK204">
            <v>1.8181449000000003</v>
          </cell>
          <cell r="BL204">
            <v>1.6735804800000005</v>
          </cell>
          <cell r="BM204">
            <v>1.8181449000000003</v>
          </cell>
          <cell r="BN204">
            <v>7.95120454920836E-2</v>
          </cell>
          <cell r="BO204">
            <v>0.1445644199999998</v>
          </cell>
          <cell r="BP204">
            <v>0</v>
          </cell>
          <cell r="BQ204">
            <v>1.8181449000000003</v>
          </cell>
          <cell r="BR204">
            <v>0.25453999999999999</v>
          </cell>
          <cell r="BS204">
            <v>1.8181449000000003</v>
          </cell>
          <cell r="BT204">
            <v>0.86000015730319412</v>
          </cell>
          <cell r="BU204">
            <v>1.5636049000000003</v>
          </cell>
          <cell r="BV204">
            <v>0</v>
          </cell>
          <cell r="BW204">
            <v>2.2434407279999995</v>
          </cell>
          <cell r="BX204">
            <v>1.7005135420000002</v>
          </cell>
          <cell r="BY204">
            <v>2.2434407279999995</v>
          </cell>
          <cell r="BZ204">
            <v>0.24200647658028943</v>
          </cell>
          <cell r="CA204">
            <v>0.54292718599999934</v>
          </cell>
          <cell r="CB204">
            <v>0</v>
          </cell>
          <cell r="CC204">
            <v>2.2434407279999995</v>
          </cell>
          <cell r="CD204">
            <v>1.5179349470800003</v>
          </cell>
          <cell r="CE204">
            <v>2.2434407279999995</v>
          </cell>
          <cell r="CF204">
            <v>0.32338976994804713</v>
          </cell>
          <cell r="CG204">
            <v>0.72550578091999918</v>
          </cell>
          <cell r="CH204">
            <v>0</v>
          </cell>
          <cell r="CI204">
            <v>3.7475466280000003</v>
          </cell>
          <cell r="CJ204">
            <v>2.7647617900000001</v>
          </cell>
          <cell r="CK204">
            <v>3.7475466280000003</v>
          </cell>
          <cell r="CL204">
            <v>0.26224752766438431</v>
          </cell>
          <cell r="CM204">
            <v>0.98278483800000016</v>
          </cell>
          <cell r="CN204">
            <v>0</v>
          </cell>
          <cell r="CO204">
            <v>3.7475466280000003</v>
          </cell>
          <cell r="CP204">
            <v>2.4174422958399995</v>
          </cell>
          <cell r="CQ204">
            <v>3.7475466280000003</v>
          </cell>
          <cell r="CR204">
            <v>0.35492669316561754</v>
          </cell>
          <cell r="CS204">
            <v>1.3301043321600008</v>
          </cell>
          <cell r="CT204">
            <v>0</v>
          </cell>
          <cell r="CU204">
            <v>1.8000115820000002</v>
          </cell>
          <cell r="CV204">
            <v>1.3265352579999998</v>
          </cell>
          <cell r="CW204">
            <v>1.8000115820000002</v>
          </cell>
          <cell r="CX204">
            <v>0.26304070970138921</v>
          </cell>
          <cell r="CY204">
            <v>0.47347632400000039</v>
          </cell>
          <cell r="CZ204">
            <v>0</v>
          </cell>
          <cell r="DA204">
            <v>1.8000115820000002</v>
          </cell>
          <cell r="DB204">
            <v>1.1589201070199999</v>
          </cell>
          <cell r="DC204">
            <v>1.8000115820000002</v>
          </cell>
          <cell r="DD204">
            <v>0.35615963885503499</v>
          </cell>
          <cell r="DE204">
            <v>0.6410914749800003</v>
          </cell>
          <cell r="DF204">
            <v>0</v>
          </cell>
          <cell r="DG204">
            <v>31.921444904999998</v>
          </cell>
          <cell r="DH204">
            <v>9.7877381649999968</v>
          </cell>
          <cell r="DI204">
            <v>31.921444904999998</v>
          </cell>
          <cell r="DJ204">
            <v>0.69338047841728812</v>
          </cell>
          <cell r="DK204">
            <v>22.133706740000001</v>
          </cell>
          <cell r="DL204">
            <v>0</v>
          </cell>
          <cell r="DM204">
            <v>31.921444904999998</v>
          </cell>
          <cell r="DN204">
            <v>22.422638930000002</v>
          </cell>
          <cell r="DO204">
            <v>31.921444904999998</v>
          </cell>
          <cell r="DP204">
            <v>0.29756817096685234</v>
          </cell>
          <cell r="DQ204">
            <v>9.4988059749999962</v>
          </cell>
          <cell r="DR204">
            <v>0</v>
          </cell>
          <cell r="DS204">
            <v>0.13046376000000001</v>
          </cell>
          <cell r="DT204">
            <v>7.4301599999999999E-3</v>
          </cell>
          <cell r="DU204">
            <v>0.13046376000000001</v>
          </cell>
          <cell r="DV204">
            <v>0.94304809243578447</v>
          </cell>
          <cell r="DW204">
            <v>0.12303360000000001</v>
          </cell>
          <cell r="DX204">
            <v>0</v>
          </cell>
          <cell r="DY204">
            <v>0</v>
          </cell>
          <cell r="DZ204">
            <v>0</v>
          </cell>
          <cell r="EA204">
            <v>0</v>
          </cell>
          <cell r="EB204">
            <v>0</v>
          </cell>
          <cell r="EC204">
            <v>0</v>
          </cell>
          <cell r="ED204">
            <v>0</v>
          </cell>
        </row>
        <row r="205">
          <cell r="B205">
            <v>2046</v>
          </cell>
          <cell r="C205">
            <v>2.4698626000000004</v>
          </cell>
          <cell r="D205">
            <v>0.6026346088000003</v>
          </cell>
          <cell r="E205">
            <v>2.4698626000000004</v>
          </cell>
          <cell r="F205">
            <v>0.75600480415388283</v>
          </cell>
          <cell r="G205">
            <v>1.8672279912</v>
          </cell>
          <cell r="H205">
            <v>0</v>
          </cell>
          <cell r="I205">
            <v>2.4698626000000004</v>
          </cell>
          <cell r="J205">
            <v>1.4649390800000002</v>
          </cell>
          <cell r="K205">
            <v>2.4698626000000004</v>
          </cell>
          <cell r="L205">
            <v>0.40687426094066936</v>
          </cell>
          <cell r="M205">
            <v>1.0049235200000002</v>
          </cell>
          <cell r="N205">
            <v>0</v>
          </cell>
          <cell r="O205">
            <v>0.37333919999999993</v>
          </cell>
          <cell r="P205">
            <v>6.8806056800000029E-2</v>
          </cell>
          <cell r="Q205">
            <v>0.37333919999999993</v>
          </cell>
          <cell r="R205">
            <v>0.8157009582706557</v>
          </cell>
          <cell r="S205">
            <v>0.30453314319999991</v>
          </cell>
          <cell r="T205">
            <v>0</v>
          </cell>
          <cell r="U205">
            <v>0.37333919999999993</v>
          </cell>
          <cell r="V205">
            <v>0.33989739999999996</v>
          </cell>
          <cell r="W205">
            <v>0.37333919999999993</v>
          </cell>
          <cell r="X205">
            <v>8.9574842395333712E-2</v>
          </cell>
          <cell r="Y205">
            <v>3.3441799999999966E-2</v>
          </cell>
          <cell r="Z205">
            <v>0</v>
          </cell>
          <cell r="AA205">
            <v>0.23781349999999998</v>
          </cell>
          <cell r="AB205">
            <v>4.2624105599999997E-2</v>
          </cell>
          <cell r="AC205">
            <v>0.23781349999999998</v>
          </cell>
          <cell r="AD205">
            <v>0.8207666696802326</v>
          </cell>
          <cell r="AE205">
            <v>0.19518939439999999</v>
          </cell>
          <cell r="AF205">
            <v>0</v>
          </cell>
          <cell r="AG205">
            <v>0.23781349999999998</v>
          </cell>
          <cell r="AH205">
            <v>0.18008567999999994</v>
          </cell>
          <cell r="AI205">
            <v>0.23781349999999998</v>
          </cell>
          <cell r="AJ205">
            <v>0.24274408307350107</v>
          </cell>
          <cell r="AK205">
            <v>5.7727820000000041E-2</v>
          </cell>
          <cell r="AL205">
            <v>0</v>
          </cell>
          <cell r="AM205">
            <v>0.16434989999999994</v>
          </cell>
          <cell r="AN205">
            <v>8.0331794400000003E-2</v>
          </cell>
          <cell r="AO205">
            <v>0.16434989999999994</v>
          </cell>
          <cell r="AP205">
            <v>0.51121482641607918</v>
          </cell>
          <cell r="AQ205">
            <v>8.4018105599999934E-2</v>
          </cell>
          <cell r="AR205">
            <v>0</v>
          </cell>
          <cell r="AS205">
            <v>4.5428560209999995</v>
          </cell>
          <cell r="AT205">
            <v>1.7929328727999994</v>
          </cell>
          <cell r="AU205">
            <v>4.5428560209999995</v>
          </cell>
          <cell r="AV205">
            <v>0.60532914437263441</v>
          </cell>
          <cell r="AW205">
            <v>2.7499231482000002</v>
          </cell>
          <cell r="AX205">
            <v>0</v>
          </cell>
          <cell r="AY205">
            <v>1.3773731969999998</v>
          </cell>
          <cell r="AZ205">
            <v>0.54361444720000007</v>
          </cell>
          <cell r="BA205">
            <v>1.3773731969999998</v>
          </cell>
          <cell r="BB205">
            <v>0.60532523183693099</v>
          </cell>
          <cell r="BC205">
            <v>0.83375874979999975</v>
          </cell>
          <cell r="BD205">
            <v>0</v>
          </cell>
          <cell r="BE205">
            <v>0.4719164079999999</v>
          </cell>
          <cell r="BF205">
            <v>0.18624540879999996</v>
          </cell>
          <cell r="BG205">
            <v>0.4719164079999999</v>
          </cell>
          <cell r="BH205">
            <v>0.6053423749572191</v>
          </cell>
          <cell r="BI205">
            <v>0.28567099919999994</v>
          </cell>
          <cell r="BJ205">
            <v>0</v>
          </cell>
          <cell r="BK205">
            <v>1.8326879999999997</v>
          </cell>
          <cell r="BL205">
            <v>1.6869620767999995</v>
          </cell>
          <cell r="BM205">
            <v>1.8326879999999997</v>
          </cell>
          <cell r="BN205">
            <v>7.9514856429463251E-2</v>
          </cell>
          <cell r="BO205">
            <v>0.14572592320000011</v>
          </cell>
          <cell r="BP205">
            <v>0</v>
          </cell>
          <cell r="BQ205">
            <v>1.8326879999999997</v>
          </cell>
          <cell r="BR205">
            <v>0.2565849</v>
          </cell>
          <cell r="BS205">
            <v>1.8326879999999997</v>
          </cell>
          <cell r="BT205">
            <v>0.85999531835205989</v>
          </cell>
          <cell r="BU205">
            <v>1.5761030999999996</v>
          </cell>
          <cell r="BV205">
            <v>0</v>
          </cell>
          <cell r="BW205">
            <v>2.2569071239999996</v>
          </cell>
          <cell r="BX205">
            <v>1.710602323</v>
          </cell>
          <cell r="BY205">
            <v>2.2569071239999996</v>
          </cell>
          <cell r="BZ205">
            <v>0.24205905293602134</v>
          </cell>
          <cell r="CA205">
            <v>0.54630480099999956</v>
          </cell>
          <cell r="CB205">
            <v>0</v>
          </cell>
          <cell r="CC205">
            <v>2.2569071239999996</v>
          </cell>
          <cell r="CD205">
            <v>1.526927795065</v>
          </cell>
          <cell r="CE205">
            <v>2.2569071239999996</v>
          </cell>
          <cell r="CF205">
            <v>0.32344234336113503</v>
          </cell>
          <cell r="CG205">
            <v>0.72997932893499962</v>
          </cell>
          <cell r="CH205">
            <v>0</v>
          </cell>
          <cell r="CI205">
            <v>3.7809760540000004</v>
          </cell>
          <cell r="CJ205">
            <v>2.8103110099999999</v>
          </cell>
          <cell r="CK205">
            <v>3.7809760540000004</v>
          </cell>
          <cell r="CL205">
            <v>0.25672340425777274</v>
          </cell>
          <cell r="CM205">
            <v>0.97066504400000042</v>
          </cell>
          <cell r="CN205">
            <v>0</v>
          </cell>
          <cell r="CO205">
            <v>3.7809760540000004</v>
          </cell>
          <cell r="CP205">
            <v>2.4716027353500003</v>
          </cell>
          <cell r="CQ205">
            <v>3.7809760540000004</v>
          </cell>
          <cell r="CR205">
            <v>0.34630563641490864</v>
          </cell>
          <cell r="CS205">
            <v>1.3093733186500001</v>
          </cell>
          <cell r="CT205">
            <v>0</v>
          </cell>
          <cell r="CU205">
            <v>1.815799964</v>
          </cell>
          <cell r="CV205">
            <v>1.3487290460000001</v>
          </cell>
          <cell r="CW205">
            <v>1.815799964</v>
          </cell>
          <cell r="CX205">
            <v>0.25722597602166264</v>
          </cell>
          <cell r="CY205">
            <v>0.46707091799999989</v>
          </cell>
          <cell r="CZ205">
            <v>0</v>
          </cell>
          <cell r="DA205">
            <v>1.815799964</v>
          </cell>
          <cell r="DB205">
            <v>1.1854552302500001</v>
          </cell>
          <cell r="DC205">
            <v>1.815799964</v>
          </cell>
          <cell r="DD205">
            <v>0.34714436956008216</v>
          </cell>
          <cell r="DE205">
            <v>0.63034473374999989</v>
          </cell>
          <cell r="DF205">
            <v>0</v>
          </cell>
          <cell r="DG205">
            <v>32.176822399999999</v>
          </cell>
          <cell r="DH205">
            <v>9.8660330199999997</v>
          </cell>
          <cell r="DI205">
            <v>32.176822399999999</v>
          </cell>
          <cell r="DJ205">
            <v>0.69338075409211319</v>
          </cell>
          <cell r="DK205">
            <v>22.310789379999999</v>
          </cell>
          <cell r="DL205">
            <v>0</v>
          </cell>
          <cell r="DM205">
            <v>32.176822399999999</v>
          </cell>
          <cell r="DN205">
            <v>22.602012269999996</v>
          </cell>
          <cell r="DO205">
            <v>32.176822399999999</v>
          </cell>
          <cell r="DP205">
            <v>0.29756854206958622</v>
          </cell>
          <cell r="DQ205">
            <v>9.574810130000003</v>
          </cell>
          <cell r="DR205">
            <v>0</v>
          </cell>
          <cell r="DS205">
            <v>0.13150626000000001</v>
          </cell>
          <cell r="DT205">
            <v>7.4900999999999995E-3</v>
          </cell>
          <cell r="DU205">
            <v>0.13150626000000001</v>
          </cell>
          <cell r="DV205">
            <v>0.94304377601492129</v>
          </cell>
          <cell r="DW205">
            <v>0.12401616000000001</v>
          </cell>
          <cell r="DX205">
            <v>0</v>
          </cell>
          <cell r="DY205">
            <v>0</v>
          </cell>
          <cell r="DZ205">
            <v>0</v>
          </cell>
          <cell r="EA205">
            <v>0</v>
          </cell>
          <cell r="EB205">
            <v>0</v>
          </cell>
          <cell r="EC205">
            <v>0</v>
          </cell>
          <cell r="ED205">
            <v>0</v>
          </cell>
        </row>
        <row r="206">
          <cell r="B206">
            <v>2047</v>
          </cell>
          <cell r="C206">
            <v>2.4971614000000004</v>
          </cell>
          <cell r="D206">
            <v>0.8226717831999999</v>
          </cell>
          <cell r="E206">
            <v>2.4971614000000004</v>
          </cell>
          <cell r="F206">
            <v>0.67055722421466235</v>
          </cell>
          <cell r="G206">
            <v>1.6744896168000005</v>
          </cell>
          <cell r="H206">
            <v>0</v>
          </cell>
          <cell r="I206">
            <v>2.4971614000000004</v>
          </cell>
          <cell r="J206">
            <v>1.6233351900000001</v>
          </cell>
          <cell r="K206">
            <v>2.4971614000000004</v>
          </cell>
          <cell r="L206">
            <v>0.34992780602807655</v>
          </cell>
          <cell r="M206">
            <v>0.87382621000000027</v>
          </cell>
          <cell r="N206">
            <v>0</v>
          </cell>
          <cell r="O206">
            <v>0.35650489999999985</v>
          </cell>
          <cell r="P206">
            <v>4.5928691199999969E-2</v>
          </cell>
          <cell r="Q206">
            <v>0.35650489999999985</v>
          </cell>
          <cell r="R206">
            <v>0.87116953736119751</v>
          </cell>
          <cell r="S206">
            <v>0.31057620879999986</v>
          </cell>
          <cell r="T206">
            <v>0</v>
          </cell>
          <cell r="U206">
            <v>0.35650489999999985</v>
          </cell>
          <cell r="V206">
            <v>0.32135468999999989</v>
          </cell>
          <cell r="W206">
            <v>0.35650489999999985</v>
          </cell>
          <cell r="X206">
            <v>9.8596709329941815E-2</v>
          </cell>
          <cell r="Y206">
            <v>3.515020999999996E-2</v>
          </cell>
          <cell r="Z206">
            <v>0</v>
          </cell>
          <cell r="AA206">
            <v>0.22696909999999992</v>
          </cell>
          <cell r="AB206">
            <v>2.7929687999999987E-2</v>
          </cell>
          <cell r="AC206">
            <v>0.22696909999999992</v>
          </cell>
          <cell r="AD206">
            <v>0.87694497621041811</v>
          </cell>
          <cell r="AE206">
            <v>0.19903941199999994</v>
          </cell>
          <cell r="AF206">
            <v>0</v>
          </cell>
          <cell r="AG206">
            <v>0.22696909999999992</v>
          </cell>
          <cell r="AH206">
            <v>0.16837165999999995</v>
          </cell>
          <cell r="AI206">
            <v>0.22696909999999992</v>
          </cell>
          <cell r="AJ206">
            <v>0.2581736456636608</v>
          </cell>
          <cell r="AK206">
            <v>5.8597439999999973E-2</v>
          </cell>
          <cell r="AL206">
            <v>0</v>
          </cell>
          <cell r="AM206">
            <v>0.16690960000000002</v>
          </cell>
          <cell r="AN206">
            <v>8.158378799999999E-2</v>
          </cell>
          <cell r="AO206">
            <v>0.16690960000000002</v>
          </cell>
          <cell r="AP206">
            <v>0.51120973269362591</v>
          </cell>
          <cell r="AQ206">
            <v>8.5325812000000029E-2</v>
          </cell>
          <cell r="AR206">
            <v>0</v>
          </cell>
          <cell r="AS206">
            <v>4.6041758509999999</v>
          </cell>
          <cell r="AT206">
            <v>1.8171845102000004</v>
          </cell>
          <cell r="AU206">
            <v>4.6041758509999999</v>
          </cell>
          <cell r="AV206">
            <v>0.60531817875607019</v>
          </cell>
          <cell r="AW206">
            <v>2.7869913407999993</v>
          </cell>
          <cell r="AX206">
            <v>0</v>
          </cell>
          <cell r="AY206">
            <v>1.398415634</v>
          </cell>
          <cell r="AZ206">
            <v>0.55187491980000003</v>
          </cell>
          <cell r="BA206">
            <v>1.398415634</v>
          </cell>
          <cell r="BB206">
            <v>0.60535701519481155</v>
          </cell>
          <cell r="BC206">
            <v>0.84654071419999999</v>
          </cell>
          <cell r="BD206">
            <v>0</v>
          </cell>
          <cell r="BE206">
            <v>0.47967426999999996</v>
          </cell>
          <cell r="BF206">
            <v>0.18934326599999995</v>
          </cell>
          <cell r="BG206">
            <v>0.47967426999999996</v>
          </cell>
          <cell r="BH206">
            <v>0.6052669950381121</v>
          </cell>
          <cell r="BI206">
            <v>0.290331004</v>
          </cell>
          <cell r="BJ206">
            <v>0</v>
          </cell>
          <cell r="BK206">
            <v>1.8473598000000002</v>
          </cell>
          <cell r="BL206">
            <v>1.7004437735999995</v>
          </cell>
          <cell r="BM206">
            <v>1.8473598000000002</v>
          </cell>
          <cell r="BN206">
            <v>7.9527564906414369E-2</v>
          </cell>
          <cell r="BO206">
            <v>0.14691602640000068</v>
          </cell>
          <cell r="BP206">
            <v>0</v>
          </cell>
          <cell r="BQ206">
            <v>1.8473598000000002</v>
          </cell>
          <cell r="BR206">
            <v>0.25862980000000002</v>
          </cell>
          <cell r="BS206">
            <v>1.8473598000000002</v>
          </cell>
          <cell r="BT206">
            <v>0.86000030963107454</v>
          </cell>
          <cell r="BU206">
            <v>1.5887300000000002</v>
          </cell>
          <cell r="BV206">
            <v>0</v>
          </cell>
          <cell r="BW206">
            <v>2.2686011919999998</v>
          </cell>
          <cell r="BX206">
            <v>1.7195351159999999</v>
          </cell>
          <cell r="BY206">
            <v>2.2686011919999998</v>
          </cell>
          <cell r="BZ206">
            <v>0.24202847020279622</v>
          </cell>
          <cell r="CA206">
            <v>0.5490660759999999</v>
          </cell>
          <cell r="CB206">
            <v>0</v>
          </cell>
          <cell r="CC206">
            <v>2.2686011919999998</v>
          </cell>
          <cell r="CD206">
            <v>1.5349056522799998</v>
          </cell>
          <cell r="CE206">
            <v>2.2686011919999998</v>
          </cell>
          <cell r="CF206">
            <v>0.32341318619918985</v>
          </cell>
          <cell r="CG206">
            <v>0.73369553972000001</v>
          </cell>
          <cell r="CH206">
            <v>0</v>
          </cell>
          <cell r="CI206">
            <v>3.8124358039999993</v>
          </cell>
          <cell r="CJ206">
            <v>2.8594048810000001</v>
          </cell>
          <cell r="CK206">
            <v>3.8124358039999993</v>
          </cell>
          <cell r="CL206">
            <v>0.24997953329471967</v>
          </cell>
          <cell r="CM206">
            <v>0.95303092299999914</v>
          </cell>
          <cell r="CN206">
            <v>0</v>
          </cell>
          <cell r="CO206">
            <v>3.8124358039999993</v>
          </cell>
          <cell r="CP206">
            <v>2.5321357514499994</v>
          </cell>
          <cell r="CQ206">
            <v>3.8124358039999993</v>
          </cell>
          <cell r="CR206">
            <v>0.33582206189720282</v>
          </cell>
          <cell r="CS206">
            <v>1.2803000525499999</v>
          </cell>
          <cell r="CT206">
            <v>0</v>
          </cell>
          <cell r="CU206">
            <v>1.8306041419999999</v>
          </cell>
          <cell r="CV206">
            <v>1.372548989</v>
          </cell>
          <cell r="CW206">
            <v>1.8306041419999999</v>
          </cell>
          <cell r="CX206">
            <v>0.25022075635618218</v>
          </cell>
          <cell r="CY206">
            <v>0.45805515299999988</v>
          </cell>
          <cell r="CZ206">
            <v>0</v>
          </cell>
          <cell r="DA206">
            <v>1.8306041419999999</v>
          </cell>
          <cell r="DB206">
            <v>1.215134859915</v>
          </cell>
          <cell r="DC206">
            <v>1.8306041419999999</v>
          </cell>
          <cell r="DD206">
            <v>0.33621101797168329</v>
          </cell>
          <cell r="DE206">
            <v>0.61546928208499985</v>
          </cell>
          <cell r="DF206">
            <v>0</v>
          </cell>
          <cell r="DG206">
            <v>32.434234920000002</v>
          </cell>
          <cell r="DH206">
            <v>9.9449699850000002</v>
          </cell>
          <cell r="DI206">
            <v>32.434234920000002</v>
          </cell>
          <cell r="DJ206">
            <v>0.69338046636433504</v>
          </cell>
          <cell r="DK206">
            <v>22.489264935000001</v>
          </cell>
          <cell r="DL206">
            <v>0</v>
          </cell>
          <cell r="DM206">
            <v>32.434234920000002</v>
          </cell>
          <cell r="DN206">
            <v>22.782838344999998</v>
          </cell>
          <cell r="DO206">
            <v>32.434234920000002</v>
          </cell>
          <cell r="DP206">
            <v>0.29756818987114875</v>
          </cell>
          <cell r="DQ206">
            <v>9.6513965750000033</v>
          </cell>
          <cell r="DR206">
            <v>0</v>
          </cell>
          <cell r="DS206">
            <v>0.13256305999999998</v>
          </cell>
          <cell r="DT206">
            <v>7.5500999999999988E-3</v>
          </cell>
          <cell r="DU206">
            <v>0.13256305999999998</v>
          </cell>
          <cell r="DV206">
            <v>0.94304521938464603</v>
          </cell>
          <cell r="DW206">
            <v>0.12501295999999998</v>
          </cell>
          <cell r="DX206">
            <v>0</v>
          </cell>
          <cell r="DY206">
            <v>0</v>
          </cell>
          <cell r="DZ206">
            <v>0</v>
          </cell>
          <cell r="EA206">
            <v>0</v>
          </cell>
          <cell r="EB206">
            <v>0</v>
          </cell>
          <cell r="EC206">
            <v>0</v>
          </cell>
          <cell r="ED206">
            <v>0</v>
          </cell>
        </row>
        <row r="207">
          <cell r="B207">
            <v>2048</v>
          </cell>
          <cell r="C207">
            <v>2.5248898</v>
          </cell>
          <cell r="D207">
            <v>1.0499837959999996</v>
          </cell>
          <cell r="E207">
            <v>2.5248898</v>
          </cell>
          <cell r="F207">
            <v>0.58414668394636482</v>
          </cell>
          <cell r="G207">
            <v>1.4749060040000004</v>
          </cell>
          <cell r="H207">
            <v>0</v>
          </cell>
          <cell r="I207">
            <v>2.5248898</v>
          </cell>
          <cell r="J207">
            <v>1.7850868200000003</v>
          </cell>
          <cell r="K207">
            <v>2.5248898</v>
          </cell>
          <cell r="L207">
            <v>0.29300406694977327</v>
          </cell>
          <cell r="M207">
            <v>0.73980297999999967</v>
          </cell>
          <cell r="N207">
            <v>0</v>
          </cell>
          <cell r="O207">
            <v>0.36026199999999997</v>
          </cell>
          <cell r="P207">
            <v>7.6020556800000014E-2</v>
          </cell>
          <cell r="Q207">
            <v>0.36026199999999997</v>
          </cell>
          <cell r="R207">
            <v>0.78898535843358431</v>
          </cell>
          <cell r="S207">
            <v>0.28424144319999994</v>
          </cell>
          <cell r="T207">
            <v>0</v>
          </cell>
          <cell r="U207">
            <v>0.36026199999999997</v>
          </cell>
          <cell r="V207">
            <v>0.32421140999999998</v>
          </cell>
          <cell r="W207">
            <v>0.36026199999999997</v>
          </cell>
          <cell r="X207">
            <v>0.10006770072891395</v>
          </cell>
          <cell r="Y207">
            <v>3.6050589999999993E-2</v>
          </cell>
          <cell r="Z207">
            <v>0</v>
          </cell>
          <cell r="AA207">
            <v>0.22936190000000009</v>
          </cell>
          <cell r="AB207">
            <v>4.7273936799999985E-2</v>
          </cell>
          <cell r="AC207">
            <v>0.22936190000000009</v>
          </cell>
          <cell r="AD207">
            <v>0.79388932163537196</v>
          </cell>
          <cell r="AE207">
            <v>0.18208796320000009</v>
          </cell>
          <cell r="AF207">
            <v>0</v>
          </cell>
          <cell r="AG207">
            <v>0.22936190000000009</v>
          </cell>
          <cell r="AH207">
            <v>0.17712759000000008</v>
          </cell>
          <cell r="AI207">
            <v>0.22936190000000009</v>
          </cell>
          <cell r="AJ207">
            <v>0.22773751874221476</v>
          </cell>
          <cell r="AK207">
            <v>5.2234310000000006E-2</v>
          </cell>
          <cell r="AL207">
            <v>0</v>
          </cell>
          <cell r="AM207">
            <v>0.16949789999999995</v>
          </cell>
          <cell r="AN207">
            <v>8.2854314400000031E-2</v>
          </cell>
          <cell r="AO207">
            <v>0.16949789999999995</v>
          </cell>
          <cell r="AP207">
            <v>0.51117792963806596</v>
          </cell>
          <cell r="AQ207">
            <v>8.664358559999992E-2</v>
          </cell>
          <cell r="AR207">
            <v>0</v>
          </cell>
          <cell r="AS207">
            <v>4.666421324499999</v>
          </cell>
          <cell r="AT207">
            <v>1.8417171806999995</v>
          </cell>
          <cell r="AU207">
            <v>4.666421324499999</v>
          </cell>
          <cell r="AV207">
            <v>0.605325569075712</v>
          </cell>
          <cell r="AW207">
            <v>2.8247041437999996</v>
          </cell>
          <cell r="AX207">
            <v>0</v>
          </cell>
          <cell r="AY207">
            <v>1.4196594675000003</v>
          </cell>
          <cell r="AZ207">
            <v>0.56034997909999995</v>
          </cell>
          <cell r="BA207">
            <v>1.4196594675000003</v>
          </cell>
          <cell r="BB207">
            <v>0.60529268326103014</v>
          </cell>
          <cell r="BC207">
            <v>0.85930948840000032</v>
          </cell>
          <cell r="BD207">
            <v>0</v>
          </cell>
          <cell r="BE207">
            <v>0.48748534750000011</v>
          </cell>
          <cell r="BF207">
            <v>0.19240096179999999</v>
          </cell>
          <cell r="BG207">
            <v>0.48748534750000011</v>
          </cell>
          <cell r="BH207">
            <v>0.60531949773116012</v>
          </cell>
          <cell r="BI207">
            <v>0.29508438570000012</v>
          </cell>
          <cell r="BJ207">
            <v>0</v>
          </cell>
          <cell r="BK207">
            <v>1.8621317000000002</v>
          </cell>
          <cell r="BL207">
            <v>1.7140603479999998</v>
          </cell>
          <cell r="BM207">
            <v>1.8621317000000002</v>
          </cell>
          <cell r="BN207">
            <v>7.951712115743495E-2</v>
          </cell>
          <cell r="BO207">
            <v>0.14807135200000032</v>
          </cell>
          <cell r="BP207">
            <v>0</v>
          </cell>
          <cell r="BQ207">
            <v>1.8621317000000002</v>
          </cell>
          <cell r="BR207">
            <v>0.26068899999999995</v>
          </cell>
          <cell r="BS207">
            <v>1.8621317000000002</v>
          </cell>
          <cell r="BT207">
            <v>0.86000506838479795</v>
          </cell>
          <cell r="BU207">
            <v>1.6014427000000002</v>
          </cell>
          <cell r="BV207">
            <v>0</v>
          </cell>
          <cell r="BW207">
            <v>2.2786418479999999</v>
          </cell>
          <cell r="BX207">
            <v>1.7271753719999998</v>
          </cell>
          <cell r="BY207">
            <v>2.2786418479999999</v>
          </cell>
          <cell r="BZ207">
            <v>0.24201542532189996</v>
          </cell>
          <cell r="CA207">
            <v>0.55146647600000009</v>
          </cell>
          <cell r="CB207">
            <v>0</v>
          </cell>
          <cell r="CC207">
            <v>2.2786418479999999</v>
          </cell>
          <cell r="CD207">
            <v>1.54172556076</v>
          </cell>
          <cell r="CE207">
            <v>2.2786418479999999</v>
          </cell>
          <cell r="CF207">
            <v>0.32340154196974968</v>
          </cell>
          <cell r="CG207">
            <v>0.73691628723999991</v>
          </cell>
          <cell r="CH207">
            <v>0</v>
          </cell>
          <cell r="CI207">
            <v>3.8421244939999997</v>
          </cell>
          <cell r="CJ207">
            <v>2.9121711759999998</v>
          </cell>
          <cell r="CK207">
            <v>3.8421244939999997</v>
          </cell>
          <cell r="CL207">
            <v>0.24204143292395877</v>
          </cell>
          <cell r="CM207">
            <v>0.92995331799999992</v>
          </cell>
          <cell r="CN207">
            <v>0</v>
          </cell>
          <cell r="CO207">
            <v>3.8421244939999997</v>
          </cell>
          <cell r="CP207">
            <v>2.5994905915799995</v>
          </cell>
          <cell r="CQ207">
            <v>3.8421244939999997</v>
          </cell>
          <cell r="CR207">
            <v>0.32342364344532359</v>
          </cell>
          <cell r="CS207">
            <v>1.2426339024200002</v>
          </cell>
          <cell r="CT207">
            <v>0</v>
          </cell>
          <cell r="CU207">
            <v>1.844542398</v>
          </cell>
          <cell r="CV207">
            <v>1.3981896069999999</v>
          </cell>
          <cell r="CW207">
            <v>1.844542398</v>
          </cell>
          <cell r="CX207">
            <v>0.24198564992811838</v>
          </cell>
          <cell r="CY207">
            <v>0.44635279100000003</v>
          </cell>
          <cell r="CZ207">
            <v>0</v>
          </cell>
          <cell r="DA207">
            <v>1.844542398</v>
          </cell>
          <cell r="DB207">
            <v>1.2480596018749999</v>
          </cell>
          <cell r="DC207">
            <v>1.844542398</v>
          </cell>
          <cell r="DD207">
            <v>0.32337711335437686</v>
          </cell>
          <cell r="DE207">
            <v>0.5964827961250001</v>
          </cell>
          <cell r="DF207">
            <v>0</v>
          </cell>
          <cell r="DG207">
            <v>32.693708219999998</v>
          </cell>
          <cell r="DH207">
            <v>10.024523385</v>
          </cell>
          <cell r="DI207">
            <v>32.693708219999998</v>
          </cell>
          <cell r="DJ207">
            <v>0.69338065545995131</v>
          </cell>
          <cell r="DK207">
            <v>22.669184834999996</v>
          </cell>
          <cell r="DL207">
            <v>0</v>
          </cell>
          <cell r="DM207">
            <v>32.693708219999998</v>
          </cell>
          <cell r="DN207">
            <v>22.965096435000003</v>
          </cell>
          <cell r="DO207">
            <v>32.693708219999998</v>
          </cell>
          <cell r="DP207">
            <v>0.2975683186359579</v>
          </cell>
          <cell r="DQ207">
            <v>9.7286117849999947</v>
          </cell>
          <cell r="DR207">
            <v>0</v>
          </cell>
          <cell r="DS207">
            <v>0.13361985999999998</v>
          </cell>
          <cell r="DT207">
            <v>7.6100999999999999E-3</v>
          </cell>
          <cell r="DU207">
            <v>0.13361985999999998</v>
          </cell>
          <cell r="DV207">
            <v>0.94304663992313709</v>
          </cell>
          <cell r="DW207">
            <v>0.12600975999999997</v>
          </cell>
          <cell r="DX207">
            <v>0</v>
          </cell>
          <cell r="DY207">
            <v>0</v>
          </cell>
          <cell r="DZ207">
            <v>0</v>
          </cell>
          <cell r="EA207">
            <v>0</v>
          </cell>
          <cell r="EB207">
            <v>0</v>
          </cell>
          <cell r="EC207">
            <v>0</v>
          </cell>
          <cell r="ED207">
            <v>0</v>
          </cell>
        </row>
        <row r="208">
          <cell r="B208">
            <v>2049</v>
          </cell>
          <cell r="C208">
            <v>2.5530398000000005</v>
          </cell>
          <cell r="D208">
            <v>1.2846276263999998</v>
          </cell>
          <cell r="E208">
            <v>2.5530398000000005</v>
          </cell>
          <cell r="F208">
            <v>0.49682428515215488</v>
          </cell>
          <cell r="G208">
            <v>1.2684121736000007</v>
          </cell>
          <cell r="H208">
            <v>0</v>
          </cell>
          <cell r="I208">
            <v>2.5530398000000005</v>
          </cell>
          <cell r="J208">
            <v>1.9501858300000001</v>
          </cell>
          <cell r="K208">
            <v>2.5530398000000005</v>
          </cell>
          <cell r="L208">
            <v>0.23613183390247197</v>
          </cell>
          <cell r="M208">
            <v>0.60285397000000041</v>
          </cell>
          <cell r="N208">
            <v>0</v>
          </cell>
          <cell r="O208">
            <v>0.36402709999999988</v>
          </cell>
          <cell r="P208">
            <v>0.10715619999999997</v>
          </cell>
          <cell r="Q208">
            <v>0.36402709999999988</v>
          </cell>
          <cell r="R208">
            <v>0.70563675067048581</v>
          </cell>
          <cell r="S208">
            <v>0.2568708999999999</v>
          </cell>
          <cell r="T208">
            <v>0</v>
          </cell>
          <cell r="U208">
            <v>0.36402709999999988</v>
          </cell>
          <cell r="V208">
            <v>0.32709679999999991</v>
          </cell>
          <cell r="W208">
            <v>0.36402709999999988</v>
          </cell>
          <cell r="X208">
            <v>0.10144931517461195</v>
          </cell>
          <cell r="Y208">
            <v>3.6930299999999971E-2</v>
          </cell>
          <cell r="Z208">
            <v>0</v>
          </cell>
          <cell r="AA208">
            <v>0.23182220000000001</v>
          </cell>
          <cell r="AB208">
            <v>6.7296810400000032E-2</v>
          </cell>
          <cell r="AC208">
            <v>0.23182220000000001</v>
          </cell>
          <cell r="AD208">
            <v>0.70970506534749456</v>
          </cell>
          <cell r="AE208">
            <v>0.16452538959999996</v>
          </cell>
          <cell r="AF208">
            <v>0</v>
          </cell>
          <cell r="AG208">
            <v>0.23182220000000001</v>
          </cell>
          <cell r="AH208">
            <v>0.18608387000000001</v>
          </cell>
          <cell r="AI208">
            <v>0.23182220000000001</v>
          </cell>
          <cell r="AJ208">
            <v>0.19729918014754408</v>
          </cell>
          <cell r="AK208">
            <v>4.5738329999999994E-2</v>
          </cell>
          <cell r="AL208">
            <v>0</v>
          </cell>
          <cell r="AM208">
            <v>0.17215769999999997</v>
          </cell>
          <cell r="AN208">
            <v>8.4145318400000002E-2</v>
          </cell>
          <cell r="AO208">
            <v>0.17215769999999997</v>
          </cell>
          <cell r="AP208">
            <v>0.51123116537918423</v>
          </cell>
          <cell r="AQ208">
            <v>8.8012381599999967E-2</v>
          </cell>
          <cell r="AR208">
            <v>0</v>
          </cell>
          <cell r="AS208">
            <v>4.7295715664999989</v>
          </cell>
          <cell r="AT208">
            <v>1.8666969946000005</v>
          </cell>
          <cell r="AU208">
            <v>4.7295715664999989</v>
          </cell>
          <cell r="AV208">
            <v>0.60531372274351625</v>
          </cell>
          <cell r="AW208">
            <v>2.8628745718999982</v>
          </cell>
          <cell r="AX208">
            <v>0</v>
          </cell>
          <cell r="AY208">
            <v>1.4411850610000003</v>
          </cell>
          <cell r="AZ208">
            <v>0.56882742129999964</v>
          </cell>
          <cell r="BA208">
            <v>1.4411850610000003</v>
          </cell>
          <cell r="BB208">
            <v>0.60530577460655521</v>
          </cell>
          <cell r="BC208">
            <v>0.87235763970000069</v>
          </cell>
          <cell r="BD208">
            <v>0</v>
          </cell>
          <cell r="BE208">
            <v>0.49544774250000007</v>
          </cell>
          <cell r="BF208">
            <v>0.19556138929999994</v>
          </cell>
          <cell r="BG208">
            <v>0.49544774250000007</v>
          </cell>
          <cell r="BH208">
            <v>0.60528351928054269</v>
          </cell>
          <cell r="BI208">
            <v>0.29988635320000012</v>
          </cell>
          <cell r="BJ208">
            <v>0</v>
          </cell>
          <cell r="BK208">
            <v>1.8770323000000004</v>
          </cell>
          <cell r="BL208">
            <v>1.7277750776000007</v>
          </cell>
          <cell r="BM208">
            <v>1.8770323000000004</v>
          </cell>
          <cell r="BN208">
            <v>7.951766328155338E-2</v>
          </cell>
          <cell r="BO208">
            <v>0.14925722239999972</v>
          </cell>
          <cell r="BP208">
            <v>0</v>
          </cell>
          <cell r="BQ208">
            <v>1.8770323000000004</v>
          </cell>
          <cell r="BR208">
            <v>0.26277679999999992</v>
          </cell>
          <cell r="BS208">
            <v>1.8770323000000004</v>
          </cell>
          <cell r="BT208">
            <v>0.86000411394092691</v>
          </cell>
          <cell r="BU208">
            <v>1.6142555000000005</v>
          </cell>
          <cell r="BV208">
            <v>0</v>
          </cell>
          <cell r="BW208">
            <v>2.2869493920000004</v>
          </cell>
          <cell r="BX208">
            <v>1.7334824610000001</v>
          </cell>
          <cell r="BY208">
            <v>2.2869493920000004</v>
          </cell>
          <cell r="BZ208">
            <v>0.24201100948542553</v>
          </cell>
          <cell r="CA208">
            <v>0.55346693100000022</v>
          </cell>
          <cell r="CB208">
            <v>0</v>
          </cell>
          <cell r="CC208">
            <v>2.2869493920000004</v>
          </cell>
          <cell r="CD208">
            <v>1.5473597084350001</v>
          </cell>
          <cell r="CE208">
            <v>2.2869493920000004</v>
          </cell>
          <cell r="CF208">
            <v>0.32339573676276617</v>
          </cell>
          <cell r="CG208">
            <v>0.73958968356500021</v>
          </cell>
          <cell r="CH208">
            <v>0</v>
          </cell>
          <cell r="CI208">
            <v>3.86972586</v>
          </cell>
          <cell r="CJ208">
            <v>2.9330629639999994</v>
          </cell>
          <cell r="CK208">
            <v>3.86972586</v>
          </cell>
          <cell r="CL208">
            <v>0.24204890214109392</v>
          </cell>
          <cell r="CM208">
            <v>0.93666289600000052</v>
          </cell>
          <cell r="CN208">
            <v>0</v>
          </cell>
          <cell r="CO208">
            <v>3.86972586</v>
          </cell>
          <cell r="CP208">
            <v>2.6181264238999997</v>
          </cell>
          <cell r="CQ208">
            <v>3.86972586</v>
          </cell>
          <cell r="CR208">
            <v>0.32343361813748744</v>
          </cell>
          <cell r="CS208">
            <v>1.2515994361000002</v>
          </cell>
          <cell r="CT208">
            <v>0</v>
          </cell>
          <cell r="CU208">
            <v>1.8575748819999998</v>
          </cell>
          <cell r="CV208">
            <v>1.407978051</v>
          </cell>
          <cell r="CW208">
            <v>1.8575748819999998</v>
          </cell>
          <cell r="CX208">
            <v>0.24203429716703065</v>
          </cell>
          <cell r="CY208">
            <v>0.44959683099999981</v>
          </cell>
          <cell r="CZ208">
            <v>0</v>
          </cell>
          <cell r="DA208">
            <v>1.8575748819999998</v>
          </cell>
          <cell r="DB208">
            <v>1.2567969756149999</v>
          </cell>
          <cell r="DC208">
            <v>1.8575748819999998</v>
          </cell>
          <cell r="DD208">
            <v>0.32342055881922716</v>
          </cell>
          <cell r="DE208">
            <v>0.60077790638499984</v>
          </cell>
          <cell r="DF208">
            <v>0</v>
          </cell>
          <cell r="DG208">
            <v>32.955257764999999</v>
          </cell>
          <cell r="DH208">
            <v>10.104719044999998</v>
          </cell>
          <cell r="DI208">
            <v>32.955257764999999</v>
          </cell>
          <cell r="DJ208">
            <v>0.69338067033019313</v>
          </cell>
          <cell r="DK208">
            <v>22.850538720000003</v>
          </cell>
          <cell r="DL208">
            <v>0</v>
          </cell>
          <cell r="DM208">
            <v>32.955257764999999</v>
          </cell>
          <cell r="DN208">
            <v>23.148817629999996</v>
          </cell>
          <cell r="DO208">
            <v>32.955257764999999</v>
          </cell>
          <cell r="DP208">
            <v>0.29756830321063044</v>
          </cell>
          <cell r="DQ208">
            <v>9.8064401350000026</v>
          </cell>
          <cell r="DR208">
            <v>0</v>
          </cell>
          <cell r="DS208">
            <v>0.13469220000000001</v>
          </cell>
          <cell r="DT208">
            <v>7.6713999999999992E-3</v>
          </cell>
          <cell r="DU208">
            <v>0.13469220000000001</v>
          </cell>
          <cell r="DV208">
            <v>0.94304495731749871</v>
          </cell>
          <cell r="DW208">
            <v>0.12702080000000002</v>
          </cell>
          <cell r="DX208">
            <v>0</v>
          </cell>
          <cell r="DY208">
            <v>0</v>
          </cell>
          <cell r="DZ208">
            <v>0</v>
          </cell>
          <cell r="EA208">
            <v>0</v>
          </cell>
          <cell r="EB208">
            <v>0</v>
          </cell>
          <cell r="EC208">
            <v>0</v>
          </cell>
          <cell r="ED208">
            <v>0</v>
          </cell>
        </row>
        <row r="209">
          <cell r="B209">
            <v>2050</v>
          </cell>
          <cell r="C209">
            <v>2.5816296999999997</v>
          </cell>
          <cell r="D209">
            <v>1.5266598983999995</v>
          </cell>
          <cell r="E209">
            <v>2.5816296999999997</v>
          </cell>
          <cell r="F209">
            <v>0.40864489651633629</v>
          </cell>
          <cell r="G209">
            <v>1.0549698016000002</v>
          </cell>
          <cell r="H209">
            <v>0</v>
          </cell>
          <cell r="I209">
            <v>2.5816296999999997</v>
          </cell>
          <cell r="J209">
            <v>2.1186607500000001</v>
          </cell>
          <cell r="K209">
            <v>2.5816296999999997</v>
          </cell>
          <cell r="L209">
            <v>0.17933205137824362</v>
          </cell>
          <cell r="M209">
            <v>0.4629689499999996</v>
          </cell>
          <cell r="N209">
            <v>0</v>
          </cell>
          <cell r="O209">
            <v>0.36792319999999995</v>
          </cell>
          <cell r="P209">
            <v>0.1394075984</v>
          </cell>
          <cell r="Q209">
            <v>0.36792319999999995</v>
          </cell>
          <cell r="R209">
            <v>0.62109592871555797</v>
          </cell>
          <cell r="S209">
            <v>0.22851560159999995</v>
          </cell>
          <cell r="T209">
            <v>0</v>
          </cell>
          <cell r="U209">
            <v>0.36792319999999995</v>
          </cell>
          <cell r="V209">
            <v>0.33006196999999998</v>
          </cell>
          <cell r="W209">
            <v>0.36792319999999995</v>
          </cell>
          <cell r="X209">
            <v>0.10290525305281095</v>
          </cell>
          <cell r="Y209">
            <v>3.7861229999999968E-2</v>
          </cell>
          <cell r="Z209">
            <v>0</v>
          </cell>
          <cell r="AA209">
            <v>0.23426820000000004</v>
          </cell>
          <cell r="AB209">
            <v>8.7998075999999953E-2</v>
          </cell>
          <cell r="AC209">
            <v>0.23426820000000004</v>
          </cell>
          <cell r="AD209">
            <v>0.6243703754927048</v>
          </cell>
          <cell r="AE209">
            <v>0.14627012400000008</v>
          </cell>
          <cell r="AF209">
            <v>0</v>
          </cell>
          <cell r="AG209">
            <v>0.23426820000000004</v>
          </cell>
          <cell r="AH209">
            <v>0.19518960000000002</v>
          </cell>
          <cell r="AI209">
            <v>0.23426820000000004</v>
          </cell>
          <cell r="AJ209">
            <v>0.16681137260626927</v>
          </cell>
          <cell r="AK209">
            <v>3.9078600000000019E-2</v>
          </cell>
          <cell r="AL209">
            <v>0</v>
          </cell>
          <cell r="AM209">
            <v>0.1748604</v>
          </cell>
          <cell r="AN209">
            <v>8.5473387999999983E-2</v>
          </cell>
          <cell r="AO209">
            <v>0.1748604</v>
          </cell>
          <cell r="AP209">
            <v>0.51119070984625459</v>
          </cell>
          <cell r="AQ209">
            <v>8.9387012000000016E-2</v>
          </cell>
          <cell r="AR209">
            <v>0</v>
          </cell>
          <cell r="AS209">
            <v>4.7937006674999987</v>
          </cell>
          <cell r="AT209">
            <v>1.8919655670999995</v>
          </cell>
          <cell r="AU209">
            <v>4.7937006674999987</v>
          </cell>
          <cell r="AV209">
            <v>0.6053225475827021</v>
          </cell>
          <cell r="AW209">
            <v>2.9017351003999989</v>
          </cell>
          <cell r="AX209">
            <v>0</v>
          </cell>
          <cell r="AY209">
            <v>1.4630550394999993</v>
          </cell>
          <cell r="AZ209">
            <v>0.57745074299999977</v>
          </cell>
          <cell r="BA209">
            <v>1.4630550394999993</v>
          </cell>
          <cell r="BB209">
            <v>0.605311674947414</v>
          </cell>
          <cell r="BC209">
            <v>0.8856042964999995</v>
          </cell>
          <cell r="BD209">
            <v>0</v>
          </cell>
          <cell r="BE209">
            <v>0.5035197050000001</v>
          </cell>
          <cell r="BF209">
            <v>0.19874418500000005</v>
          </cell>
          <cell r="BG209">
            <v>0.5035197050000001</v>
          </cell>
          <cell r="BH209">
            <v>0.60529015443397594</v>
          </cell>
          <cell r="BI209">
            <v>0.30477552000000008</v>
          </cell>
          <cell r="BJ209">
            <v>0</v>
          </cell>
          <cell r="BK209">
            <v>1.8920473000000004</v>
          </cell>
          <cell r="BL209">
            <v>1.7415817847999997</v>
          </cell>
          <cell r="BM209">
            <v>1.8920473000000004</v>
          </cell>
          <cell r="BN209">
            <v>7.952523977598272E-2</v>
          </cell>
          <cell r="BO209">
            <v>0.15046551520000073</v>
          </cell>
          <cell r="BP209">
            <v>0</v>
          </cell>
          <cell r="BQ209">
            <v>1.8920473000000004</v>
          </cell>
          <cell r="BR209">
            <v>0.26487889999999997</v>
          </cell>
          <cell r="BS209">
            <v>1.8920473000000004</v>
          </cell>
          <cell r="BT209">
            <v>0.86000408129331651</v>
          </cell>
          <cell r="BU209">
            <v>1.6271684000000004</v>
          </cell>
          <cell r="BV209">
            <v>0</v>
          </cell>
          <cell r="BW209">
            <v>2.2934858760000001</v>
          </cell>
          <cell r="BX209">
            <v>1.7384368479999999</v>
          </cell>
          <cell r="BY209">
            <v>2.2934858760000001</v>
          </cell>
          <cell r="BZ209">
            <v>0.242011094905038</v>
          </cell>
          <cell r="CA209">
            <v>0.55504902800000022</v>
          </cell>
          <cell r="CB209">
            <v>0</v>
          </cell>
          <cell r="CC209">
            <v>2.2934858760000001</v>
          </cell>
          <cell r="CD209">
            <v>1.5517821513399999</v>
          </cell>
          <cell r="CE209">
            <v>2.2934858760000001</v>
          </cell>
          <cell r="CF209">
            <v>0.3233958109014316</v>
          </cell>
          <cell r="CG209">
            <v>0.74170372466000023</v>
          </cell>
          <cell r="CH209">
            <v>0</v>
          </cell>
          <cell r="CI209">
            <v>3.8952405360000011</v>
          </cell>
          <cell r="CJ209">
            <v>2.9525604939999996</v>
          </cell>
          <cell r="CK209">
            <v>3.8952405360000011</v>
          </cell>
          <cell r="CL209">
            <v>0.24200817209815595</v>
          </cell>
          <cell r="CM209">
            <v>0.94268004200000144</v>
          </cell>
          <cell r="CN209">
            <v>0</v>
          </cell>
          <cell r="CO209">
            <v>3.8952405360000011</v>
          </cell>
          <cell r="CP209">
            <v>2.6355474492399997</v>
          </cell>
          <cell r="CQ209">
            <v>3.8952405360000011</v>
          </cell>
          <cell r="CR209">
            <v>0.32339288809454952</v>
          </cell>
          <cell r="CS209">
            <v>1.2596930867600014</v>
          </cell>
          <cell r="CT209">
            <v>0</v>
          </cell>
          <cell r="CU209">
            <v>1.8695447299999999</v>
          </cell>
          <cell r="CV209">
            <v>1.4171103859999998</v>
          </cell>
          <cell r="CW209">
            <v>1.8695447299999999</v>
          </cell>
          <cell r="CX209">
            <v>0.24200241734788558</v>
          </cell>
          <cell r="CY209">
            <v>0.45243434400000004</v>
          </cell>
          <cell r="CZ209">
            <v>0</v>
          </cell>
          <cell r="DA209">
            <v>1.8695447299999999</v>
          </cell>
          <cell r="DB209">
            <v>1.26494873897</v>
          </cell>
          <cell r="DC209">
            <v>1.8695447299999999</v>
          </cell>
          <cell r="DD209">
            <v>0.32339209719256085</v>
          </cell>
          <cell r="DE209">
            <v>0.60459599102999984</v>
          </cell>
          <cell r="DF209">
            <v>0</v>
          </cell>
          <cell r="DG209">
            <v>33.218899</v>
          </cell>
          <cell r="DH209">
            <v>10.185562250000002</v>
          </cell>
          <cell r="DI209">
            <v>33.218899</v>
          </cell>
          <cell r="DJ209">
            <v>0.69338049855294714</v>
          </cell>
          <cell r="DK209">
            <v>23.033336749999997</v>
          </cell>
          <cell r="DL209">
            <v>0</v>
          </cell>
          <cell r="DM209">
            <v>33.218899</v>
          </cell>
          <cell r="DN209">
            <v>23.334001929999999</v>
          </cell>
          <cell r="DO209">
            <v>33.218899</v>
          </cell>
          <cell r="DP209">
            <v>0.29756847359691241</v>
          </cell>
          <cell r="DQ209">
            <v>9.884897070000001</v>
          </cell>
          <cell r="DR209">
            <v>0</v>
          </cell>
          <cell r="DS209">
            <v>0.13576453999999996</v>
          </cell>
          <cell r="DT209">
            <v>7.7326999999999995E-3</v>
          </cell>
          <cell r="DU209">
            <v>0.13576453999999996</v>
          </cell>
          <cell r="DV209">
            <v>0.94304330129207514</v>
          </cell>
          <cell r="DW209">
            <v>0.12803183999999995</v>
          </cell>
          <cell r="DX209">
            <v>0</v>
          </cell>
          <cell r="DY209">
            <v>0</v>
          </cell>
          <cell r="DZ209">
            <v>0</v>
          </cell>
          <cell r="EA209">
            <v>0</v>
          </cell>
          <cell r="EB209">
            <v>0</v>
          </cell>
          <cell r="EC209">
            <v>0</v>
          </cell>
          <cell r="ED209">
            <v>0</v>
          </cell>
        </row>
      </sheetData>
      <sheetData sheetId="5" refreshError="1"/>
      <sheetData sheetId="6" refreshError="1"/>
      <sheetData sheetId="7">
        <row r="72"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 t="str">
            <v>CFC-11 Centrifugal Chillers - 134 replaced w/ 4503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 t="str">
            <v>CFC-11 Centrifugal Chillers - 134 replaced w/ 1234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 t="str">
            <v>CFC-11 Centrifugal Chillers - 245 replaced w/ 1233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 t="str">
            <v>CFC-12 Centrifugal Chillers - 134 replaced w/ 4503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 t="str">
            <v>CFC-12 Centrifugal Chillers - 134 replaced w/ 1234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 t="str">
            <v>CFC-12 Centrifugal Chillers - 245 replaced w/ 1233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 t="str">
            <v>R-500 Chillers - 134 replaced w/ 4503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 t="str">
            <v>R-500 Chillers - 134 replaced w/ 1234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 t="str">
            <v>R-500 Chillers - 245 replaced w/ 1233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  <cell r="BH72" t="str">
            <v>CFC-114 Chillers - 134 replaced w/ 4503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0</v>
          </cell>
          <cell r="BN72" t="str">
            <v>CFC-114 Chillers - 134 replaced w/ 1234</v>
          </cell>
          <cell r="BO72">
            <v>0</v>
          </cell>
          <cell r="BP72">
            <v>0</v>
          </cell>
          <cell r="BQ72">
            <v>0</v>
          </cell>
          <cell r="BR72">
            <v>0</v>
          </cell>
          <cell r="BS72">
            <v>0</v>
          </cell>
          <cell r="BT72" t="str">
            <v>Screw Chillers - 410&amp;407 replaced w/ 4503</v>
          </cell>
          <cell r="BU72">
            <v>0</v>
          </cell>
          <cell r="BV72">
            <v>0</v>
          </cell>
          <cell r="BW72">
            <v>0</v>
          </cell>
          <cell r="BX72">
            <v>0</v>
          </cell>
          <cell r="BY72">
            <v>0</v>
          </cell>
          <cell r="BZ72" t="str">
            <v>Screw Chillers - 410&amp;407 replaced w/ 1234</v>
          </cell>
          <cell r="CA72">
            <v>0</v>
          </cell>
          <cell r="CB72">
            <v>0</v>
          </cell>
          <cell r="CC72">
            <v>0</v>
          </cell>
          <cell r="CD72">
            <v>0</v>
          </cell>
          <cell r="CE72">
            <v>0</v>
          </cell>
          <cell r="CF72" t="str">
            <v>Scroll Chillers - 410&amp;407 replaced w/ 4503</v>
          </cell>
          <cell r="CG72">
            <v>0</v>
          </cell>
          <cell r="CH72">
            <v>0</v>
          </cell>
          <cell r="CI72">
            <v>0</v>
          </cell>
          <cell r="CJ72">
            <v>0</v>
          </cell>
          <cell r="CK72">
            <v>0</v>
          </cell>
          <cell r="CL72" t="str">
            <v>Scroll Chillers - 410&amp;407 replaced w/ 1234</v>
          </cell>
          <cell r="CM72">
            <v>0</v>
          </cell>
          <cell r="CN72">
            <v>0</v>
          </cell>
          <cell r="CO72">
            <v>0</v>
          </cell>
          <cell r="CP72">
            <v>0</v>
          </cell>
          <cell r="CQ72">
            <v>0</v>
          </cell>
          <cell r="CR72" t="str">
            <v>Reciprocating Chillers - 410&amp;407 replaced w/ 4503</v>
          </cell>
          <cell r="CS72">
            <v>0</v>
          </cell>
          <cell r="CT72">
            <v>0</v>
          </cell>
          <cell r="CU72">
            <v>0</v>
          </cell>
          <cell r="CV72">
            <v>0</v>
          </cell>
          <cell r="CW72">
            <v>0</v>
          </cell>
          <cell r="CX72" t="str">
            <v>Reciprocating Chillers - 410&amp;407 replaced w/ 1234</v>
          </cell>
          <cell r="CY72">
            <v>0</v>
          </cell>
          <cell r="CZ72">
            <v>0</v>
          </cell>
          <cell r="DA72">
            <v>0</v>
          </cell>
          <cell r="DB72">
            <v>0</v>
          </cell>
          <cell r="DC72">
            <v>0</v>
          </cell>
          <cell r="DD72" t="str">
            <v>CFC-12 Refrigerated Appliances - 134a to R-600a</v>
          </cell>
          <cell r="DE72">
            <v>0</v>
          </cell>
          <cell r="DF72">
            <v>0</v>
          </cell>
          <cell r="DG72">
            <v>0</v>
          </cell>
          <cell r="DH72">
            <v>0</v>
          </cell>
          <cell r="DI72">
            <v>0</v>
          </cell>
          <cell r="DJ72" t="str">
            <v>CFC-12 Cold Storage - 407A/507A to R-448A/449A</v>
          </cell>
          <cell r="DK72">
            <v>0</v>
          </cell>
          <cell r="DL72">
            <v>0</v>
          </cell>
          <cell r="DM72">
            <v>0</v>
          </cell>
          <cell r="DN72">
            <v>0</v>
          </cell>
          <cell r="DO72">
            <v>0</v>
          </cell>
          <cell r="DP72" t="str">
            <v>HCFC-22 Cold Storage - 407A/507A to R-448A/449A</v>
          </cell>
          <cell r="DQ72">
            <v>0</v>
          </cell>
          <cell r="DR72">
            <v>0</v>
          </cell>
          <cell r="DS72">
            <v>0</v>
          </cell>
          <cell r="DT72">
            <v>0</v>
          </cell>
          <cell r="DU72">
            <v>0</v>
          </cell>
          <cell r="DV72" t="str">
            <v>R-502 Cold Storage - 407A/507A to R-448A/449A</v>
          </cell>
          <cell r="DW72">
            <v>0</v>
          </cell>
          <cell r="DX72">
            <v>0</v>
          </cell>
          <cell r="DY72">
            <v>0</v>
          </cell>
          <cell r="DZ72">
            <v>0</v>
          </cell>
          <cell r="EA72">
            <v>0</v>
          </cell>
          <cell r="EB72" t="str">
            <v>PU Rigid: Spray Foam (High-Pressure) - 245fa and 245fa/CO2 blend to Solstice-1233zdE</v>
          </cell>
          <cell r="EC72">
            <v>0</v>
          </cell>
          <cell r="ED72">
            <v>0</v>
          </cell>
          <cell r="EE72">
            <v>0</v>
          </cell>
          <cell r="EF72">
            <v>0</v>
          </cell>
          <cell r="EG72">
            <v>0</v>
          </cell>
          <cell r="EH72" t="str">
            <v>PU Rigid: Spray Foam (Low-Pressure) - 245fa and 245fa/CO2 to HFO-1234ze</v>
          </cell>
          <cell r="EI72">
            <v>0</v>
          </cell>
          <cell r="EK72">
            <v>0</v>
          </cell>
          <cell r="EL72">
            <v>0</v>
          </cell>
          <cell r="EM72">
            <v>0</v>
          </cell>
          <cell r="EN72" t="str">
            <v>PU Rigid: One Component Foam - 134a to HFO-1234ze</v>
          </cell>
          <cell r="EO72">
            <v>0</v>
          </cell>
        </row>
        <row r="144">
          <cell r="B144">
            <v>1985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0</v>
          </cell>
          <cell r="AJ144">
            <v>0</v>
          </cell>
          <cell r="AK144">
            <v>0</v>
          </cell>
          <cell r="AL144">
            <v>0</v>
          </cell>
          <cell r="AM144">
            <v>1.3201635200000001E-2</v>
          </cell>
          <cell r="AN144">
            <v>1.3201635200000001E-2</v>
          </cell>
          <cell r="AO144">
            <v>1.3201635200000001E-2</v>
          </cell>
          <cell r="AP144">
            <v>0</v>
          </cell>
          <cell r="AQ144">
            <v>0</v>
          </cell>
          <cell r="AR144">
            <v>0</v>
          </cell>
          <cell r="AS144">
            <v>1.3201635200000001E-2</v>
          </cell>
          <cell r="AT144">
            <v>1.3201635200000001E-2</v>
          </cell>
          <cell r="AU144">
            <v>1.3201635200000001E-2</v>
          </cell>
          <cell r="AV144">
            <v>0</v>
          </cell>
          <cell r="AW144">
            <v>0</v>
          </cell>
          <cell r="AX144">
            <v>0</v>
          </cell>
          <cell r="AY144">
            <v>1.3201635200000001E-2</v>
          </cell>
          <cell r="AZ144">
            <v>1.3201635200000001E-2</v>
          </cell>
          <cell r="BA144">
            <v>1.3201635200000001E-2</v>
          </cell>
          <cell r="BB144">
            <v>0</v>
          </cell>
          <cell r="BC144">
            <v>0</v>
          </cell>
          <cell r="BD144">
            <v>0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0</v>
          </cell>
          <cell r="BN144">
            <v>0</v>
          </cell>
          <cell r="BO144">
            <v>0</v>
          </cell>
          <cell r="BP144">
            <v>0</v>
          </cell>
          <cell r="BQ144">
            <v>0</v>
          </cell>
          <cell r="BR144">
            <v>0</v>
          </cell>
          <cell r="BS144">
            <v>0</v>
          </cell>
          <cell r="BT144">
            <v>0</v>
          </cell>
          <cell r="BU144">
            <v>0</v>
          </cell>
          <cell r="BV144">
            <v>0</v>
          </cell>
          <cell r="BW144">
            <v>0</v>
          </cell>
          <cell r="BX144">
            <v>0</v>
          </cell>
          <cell r="BY144">
            <v>0</v>
          </cell>
          <cell r="BZ144">
            <v>0</v>
          </cell>
          <cell r="CA144">
            <v>0</v>
          </cell>
          <cell r="CB144">
            <v>0</v>
          </cell>
          <cell r="CC144">
            <v>0</v>
          </cell>
          <cell r="CD144">
            <v>0</v>
          </cell>
          <cell r="CE144">
            <v>0</v>
          </cell>
          <cell r="CF144">
            <v>0</v>
          </cell>
          <cell r="CG144">
            <v>0</v>
          </cell>
          <cell r="CH144">
            <v>0</v>
          </cell>
          <cell r="CI144">
            <v>0</v>
          </cell>
          <cell r="CJ144">
            <v>0</v>
          </cell>
          <cell r="CK144">
            <v>0</v>
          </cell>
          <cell r="CL144">
            <v>0</v>
          </cell>
          <cell r="CM144">
            <v>0</v>
          </cell>
          <cell r="CN144">
            <v>0</v>
          </cell>
          <cell r="CO144">
            <v>0</v>
          </cell>
          <cell r="CP144">
            <v>0</v>
          </cell>
          <cell r="CQ144">
            <v>0</v>
          </cell>
          <cell r="CR144">
            <v>0</v>
          </cell>
          <cell r="CS144">
            <v>0</v>
          </cell>
          <cell r="CT144">
            <v>0</v>
          </cell>
          <cell r="CU144">
            <v>0</v>
          </cell>
          <cell r="CV144">
            <v>0</v>
          </cell>
          <cell r="CW144">
            <v>0</v>
          </cell>
          <cell r="CX144">
            <v>0</v>
          </cell>
          <cell r="CY144">
            <v>0</v>
          </cell>
          <cell r="CZ144">
            <v>0</v>
          </cell>
          <cell r="DA144">
            <v>0</v>
          </cell>
          <cell r="DB144">
            <v>0</v>
          </cell>
          <cell r="DC144">
            <v>0</v>
          </cell>
          <cell r="DD144">
            <v>0</v>
          </cell>
          <cell r="DE144">
            <v>0</v>
          </cell>
          <cell r="DF144">
            <v>0</v>
          </cell>
          <cell r="DG144">
            <v>0</v>
          </cell>
          <cell r="DH144">
            <v>0</v>
          </cell>
          <cell r="DI144">
            <v>0</v>
          </cell>
          <cell r="DJ144">
            <v>0</v>
          </cell>
          <cell r="DK144">
            <v>0</v>
          </cell>
          <cell r="DL144">
            <v>0</v>
          </cell>
          <cell r="DM144">
            <v>0</v>
          </cell>
          <cell r="DN144">
            <v>0</v>
          </cell>
          <cell r="DO144">
            <v>0</v>
          </cell>
          <cell r="DP144">
            <v>0</v>
          </cell>
          <cell r="DQ144">
            <v>0</v>
          </cell>
          <cell r="DR144">
            <v>0</v>
          </cell>
          <cell r="DS144">
            <v>0</v>
          </cell>
          <cell r="DT144">
            <v>0</v>
          </cell>
          <cell r="DU144">
            <v>0</v>
          </cell>
          <cell r="DV144">
            <v>0</v>
          </cell>
          <cell r="DW144">
            <v>0</v>
          </cell>
          <cell r="DX144">
            <v>0</v>
          </cell>
          <cell r="DY144">
            <v>0</v>
          </cell>
          <cell r="DZ144">
            <v>0</v>
          </cell>
          <cell r="EA144">
            <v>0</v>
          </cell>
          <cell r="EB144">
            <v>0</v>
          </cell>
          <cell r="EC144">
            <v>0</v>
          </cell>
          <cell r="ED144">
            <v>0</v>
          </cell>
          <cell r="EE144">
            <v>0</v>
          </cell>
          <cell r="EF144">
            <v>0</v>
          </cell>
          <cell r="EG144">
            <v>0</v>
          </cell>
          <cell r="EH144">
            <v>0</v>
          </cell>
          <cell r="EI144">
            <v>0</v>
          </cell>
          <cell r="EK144">
            <v>0</v>
          </cell>
          <cell r="EL144">
            <v>0</v>
          </cell>
          <cell r="EM144">
            <v>0</v>
          </cell>
          <cell r="EN144">
            <v>0</v>
          </cell>
          <cell r="EO144">
            <v>0</v>
          </cell>
        </row>
        <row r="145">
          <cell r="B145">
            <v>1986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0</v>
          </cell>
          <cell r="AJ145">
            <v>0</v>
          </cell>
          <cell r="AK145">
            <v>0</v>
          </cell>
          <cell r="AL145">
            <v>0</v>
          </cell>
          <cell r="AM145">
            <v>1.3607214399999996E-2</v>
          </cell>
          <cell r="AN145">
            <v>1.3607214399999996E-2</v>
          </cell>
          <cell r="AO145">
            <v>1.3607214399999996E-2</v>
          </cell>
          <cell r="AP145">
            <v>0</v>
          </cell>
          <cell r="AQ145">
            <v>0</v>
          </cell>
          <cell r="AR145">
            <v>0</v>
          </cell>
          <cell r="AS145">
            <v>1.3607214399999996E-2</v>
          </cell>
          <cell r="AT145">
            <v>1.3607214399999996E-2</v>
          </cell>
          <cell r="AU145">
            <v>1.3607214399999996E-2</v>
          </cell>
          <cell r="AV145">
            <v>0</v>
          </cell>
          <cell r="AW145">
            <v>0</v>
          </cell>
          <cell r="AX145">
            <v>0</v>
          </cell>
          <cell r="AY145">
            <v>1.3607214399999996E-2</v>
          </cell>
          <cell r="AZ145">
            <v>1.3607214399999996E-2</v>
          </cell>
          <cell r="BA145">
            <v>1.3607214399999996E-2</v>
          </cell>
          <cell r="BB145">
            <v>0</v>
          </cell>
          <cell r="BC145">
            <v>0</v>
          </cell>
          <cell r="BD145">
            <v>0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0</v>
          </cell>
          <cell r="BJ145">
            <v>0</v>
          </cell>
          <cell r="BK145">
            <v>0</v>
          </cell>
          <cell r="BL145">
            <v>0</v>
          </cell>
          <cell r="BM145">
            <v>0</v>
          </cell>
          <cell r="BN145">
            <v>0</v>
          </cell>
          <cell r="BO145">
            <v>0</v>
          </cell>
          <cell r="BP145">
            <v>0</v>
          </cell>
          <cell r="BQ145">
            <v>0</v>
          </cell>
          <cell r="BR145">
            <v>0</v>
          </cell>
          <cell r="BS145">
            <v>0</v>
          </cell>
          <cell r="BT145">
            <v>0</v>
          </cell>
          <cell r="BU145">
            <v>0</v>
          </cell>
          <cell r="BV145">
            <v>0</v>
          </cell>
          <cell r="BW145">
            <v>0</v>
          </cell>
          <cell r="BX145">
            <v>0</v>
          </cell>
          <cell r="BY145">
            <v>0</v>
          </cell>
          <cell r="BZ145">
            <v>0</v>
          </cell>
          <cell r="CA145">
            <v>0</v>
          </cell>
          <cell r="CB145">
            <v>0</v>
          </cell>
          <cell r="CC145">
            <v>0</v>
          </cell>
          <cell r="CD145">
            <v>0</v>
          </cell>
          <cell r="CE145">
            <v>0</v>
          </cell>
          <cell r="CF145">
            <v>0</v>
          </cell>
          <cell r="CG145">
            <v>0</v>
          </cell>
          <cell r="CH145">
            <v>0</v>
          </cell>
          <cell r="CI145">
            <v>0</v>
          </cell>
          <cell r="CJ145">
            <v>0</v>
          </cell>
          <cell r="CK145">
            <v>0</v>
          </cell>
          <cell r="CL145">
            <v>0</v>
          </cell>
          <cell r="CM145">
            <v>0</v>
          </cell>
          <cell r="CN145">
            <v>0</v>
          </cell>
          <cell r="CO145">
            <v>0</v>
          </cell>
          <cell r="CP145">
            <v>0</v>
          </cell>
          <cell r="CQ145">
            <v>0</v>
          </cell>
          <cell r="CR145">
            <v>0</v>
          </cell>
          <cell r="CS145">
            <v>0</v>
          </cell>
          <cell r="CT145">
            <v>0</v>
          </cell>
          <cell r="CU145">
            <v>0</v>
          </cell>
          <cell r="CV145">
            <v>0</v>
          </cell>
          <cell r="CW145">
            <v>0</v>
          </cell>
          <cell r="CX145">
            <v>0</v>
          </cell>
          <cell r="CY145">
            <v>0</v>
          </cell>
          <cell r="CZ145">
            <v>0</v>
          </cell>
          <cell r="DA145">
            <v>0</v>
          </cell>
          <cell r="DB145">
            <v>0</v>
          </cell>
          <cell r="DC145">
            <v>0</v>
          </cell>
          <cell r="DD145">
            <v>0</v>
          </cell>
          <cell r="DE145">
            <v>0</v>
          </cell>
          <cell r="DF145">
            <v>0</v>
          </cell>
          <cell r="DG145">
            <v>0</v>
          </cell>
          <cell r="DH145">
            <v>0</v>
          </cell>
          <cell r="DI145">
            <v>0</v>
          </cell>
          <cell r="DJ145">
            <v>0</v>
          </cell>
          <cell r="DK145">
            <v>0</v>
          </cell>
          <cell r="DL145">
            <v>0</v>
          </cell>
          <cell r="DM145">
            <v>0</v>
          </cell>
          <cell r="DN145">
            <v>0</v>
          </cell>
          <cell r="DO145">
            <v>0</v>
          </cell>
          <cell r="DP145">
            <v>0</v>
          </cell>
          <cell r="DQ145">
            <v>0</v>
          </cell>
          <cell r="DR145">
            <v>0</v>
          </cell>
          <cell r="DS145">
            <v>0</v>
          </cell>
          <cell r="DT145">
            <v>0</v>
          </cell>
          <cell r="DU145">
            <v>0</v>
          </cell>
          <cell r="DV145">
            <v>0</v>
          </cell>
          <cell r="DW145">
            <v>0</v>
          </cell>
          <cell r="DX145">
            <v>0</v>
          </cell>
          <cell r="DY145">
            <v>0</v>
          </cell>
          <cell r="DZ145">
            <v>0</v>
          </cell>
          <cell r="EA145">
            <v>0</v>
          </cell>
          <cell r="EB145">
            <v>0</v>
          </cell>
          <cell r="EC145">
            <v>0</v>
          </cell>
          <cell r="ED145">
            <v>0</v>
          </cell>
          <cell r="EE145">
            <v>0</v>
          </cell>
          <cell r="EF145">
            <v>0</v>
          </cell>
          <cell r="EG145">
            <v>0</v>
          </cell>
          <cell r="EH145">
            <v>0</v>
          </cell>
          <cell r="EI145">
            <v>0</v>
          </cell>
          <cell r="EK145">
            <v>0</v>
          </cell>
          <cell r="EL145">
            <v>0</v>
          </cell>
          <cell r="EM145">
            <v>0</v>
          </cell>
          <cell r="EN145">
            <v>0</v>
          </cell>
          <cell r="EO145">
            <v>0</v>
          </cell>
        </row>
        <row r="146">
          <cell r="B146">
            <v>1987</v>
          </cell>
          <cell r="C146">
            <v>0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0</v>
          </cell>
          <cell r="AJ146">
            <v>0</v>
          </cell>
          <cell r="AK146">
            <v>0</v>
          </cell>
          <cell r="AL146">
            <v>0</v>
          </cell>
          <cell r="AM146">
            <v>1.4363564799999997E-2</v>
          </cell>
          <cell r="AN146">
            <v>1.4363564799999997E-2</v>
          </cell>
          <cell r="AO146">
            <v>1.4363564799999997E-2</v>
          </cell>
          <cell r="AP146">
            <v>0</v>
          </cell>
          <cell r="AQ146">
            <v>0</v>
          </cell>
          <cell r="AR146">
            <v>0</v>
          </cell>
          <cell r="AS146">
            <v>1.4363564799999997E-2</v>
          </cell>
          <cell r="AT146">
            <v>1.4363564799999997E-2</v>
          </cell>
          <cell r="AU146">
            <v>1.4363564799999997E-2</v>
          </cell>
          <cell r="AV146">
            <v>0</v>
          </cell>
          <cell r="AW146">
            <v>0</v>
          </cell>
          <cell r="AX146">
            <v>0</v>
          </cell>
          <cell r="AY146">
            <v>1.4363564799999997E-2</v>
          </cell>
          <cell r="AZ146">
            <v>1.4363564799999997E-2</v>
          </cell>
          <cell r="BA146">
            <v>1.4363564799999997E-2</v>
          </cell>
          <cell r="BB146">
            <v>0</v>
          </cell>
          <cell r="BC146">
            <v>0</v>
          </cell>
          <cell r="BD146">
            <v>0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0</v>
          </cell>
          <cell r="BJ146">
            <v>0</v>
          </cell>
          <cell r="BK146">
            <v>0</v>
          </cell>
          <cell r="BL146">
            <v>0</v>
          </cell>
          <cell r="BM146">
            <v>0</v>
          </cell>
          <cell r="BN146">
            <v>0</v>
          </cell>
          <cell r="BO146">
            <v>0</v>
          </cell>
          <cell r="BP146">
            <v>0</v>
          </cell>
          <cell r="BQ146">
            <v>0</v>
          </cell>
          <cell r="BR146">
            <v>0</v>
          </cell>
          <cell r="BS146">
            <v>0</v>
          </cell>
          <cell r="BT146">
            <v>0</v>
          </cell>
          <cell r="BU146">
            <v>0</v>
          </cell>
          <cell r="BV146">
            <v>0</v>
          </cell>
          <cell r="BW146">
            <v>0</v>
          </cell>
          <cell r="BX146">
            <v>0</v>
          </cell>
          <cell r="BY146">
            <v>0</v>
          </cell>
          <cell r="BZ146">
            <v>0</v>
          </cell>
          <cell r="CA146">
            <v>0</v>
          </cell>
          <cell r="CB146">
            <v>0</v>
          </cell>
          <cell r="CC146">
            <v>0</v>
          </cell>
          <cell r="CD146">
            <v>0</v>
          </cell>
          <cell r="CE146">
            <v>0</v>
          </cell>
          <cell r="CF146">
            <v>0</v>
          </cell>
          <cell r="CG146">
            <v>0</v>
          </cell>
          <cell r="CH146">
            <v>0</v>
          </cell>
          <cell r="CI146">
            <v>0</v>
          </cell>
          <cell r="CJ146">
            <v>0</v>
          </cell>
          <cell r="CK146">
            <v>0</v>
          </cell>
          <cell r="CL146">
            <v>0</v>
          </cell>
          <cell r="CM146">
            <v>0</v>
          </cell>
          <cell r="CN146">
            <v>0</v>
          </cell>
          <cell r="CO146">
            <v>0</v>
          </cell>
          <cell r="CP146">
            <v>0</v>
          </cell>
          <cell r="CQ146">
            <v>0</v>
          </cell>
          <cell r="CR146">
            <v>0</v>
          </cell>
          <cell r="CS146">
            <v>0</v>
          </cell>
          <cell r="CT146">
            <v>0</v>
          </cell>
          <cell r="CU146">
            <v>0</v>
          </cell>
          <cell r="CV146">
            <v>0</v>
          </cell>
          <cell r="CW146">
            <v>0</v>
          </cell>
          <cell r="CX146">
            <v>0</v>
          </cell>
          <cell r="CY146">
            <v>0</v>
          </cell>
          <cell r="CZ146">
            <v>0</v>
          </cell>
          <cell r="DA146">
            <v>0</v>
          </cell>
          <cell r="DB146">
            <v>0</v>
          </cell>
          <cell r="DC146">
            <v>0</v>
          </cell>
          <cell r="DD146">
            <v>0</v>
          </cell>
          <cell r="DE146">
            <v>0</v>
          </cell>
          <cell r="DF146">
            <v>0</v>
          </cell>
          <cell r="DG146">
            <v>0</v>
          </cell>
          <cell r="DH146">
            <v>0</v>
          </cell>
          <cell r="DI146">
            <v>0</v>
          </cell>
          <cell r="DJ146">
            <v>0</v>
          </cell>
          <cell r="DK146">
            <v>0</v>
          </cell>
          <cell r="DL146">
            <v>0</v>
          </cell>
          <cell r="DM146">
            <v>0</v>
          </cell>
          <cell r="DN146">
            <v>0</v>
          </cell>
          <cell r="DO146">
            <v>0</v>
          </cell>
          <cell r="DP146">
            <v>0</v>
          </cell>
          <cell r="DQ146">
            <v>0</v>
          </cell>
          <cell r="DR146">
            <v>0</v>
          </cell>
          <cell r="DS146">
            <v>0</v>
          </cell>
          <cell r="DT146">
            <v>0</v>
          </cell>
          <cell r="DU146">
            <v>0</v>
          </cell>
          <cell r="DV146">
            <v>0</v>
          </cell>
          <cell r="DW146">
            <v>0</v>
          </cell>
          <cell r="DX146">
            <v>0</v>
          </cell>
          <cell r="DY146">
            <v>0</v>
          </cell>
          <cell r="DZ146">
            <v>0</v>
          </cell>
          <cell r="EA146">
            <v>0</v>
          </cell>
          <cell r="EB146">
            <v>0</v>
          </cell>
          <cell r="EC146">
            <v>0</v>
          </cell>
          <cell r="ED146">
            <v>0</v>
          </cell>
          <cell r="EE146">
            <v>0</v>
          </cell>
          <cell r="EF146">
            <v>0</v>
          </cell>
          <cell r="EG146">
            <v>0</v>
          </cell>
          <cell r="EH146">
            <v>0</v>
          </cell>
          <cell r="EI146">
            <v>0</v>
          </cell>
          <cell r="EK146">
            <v>0</v>
          </cell>
          <cell r="EL146">
            <v>0</v>
          </cell>
          <cell r="EM146">
            <v>0</v>
          </cell>
          <cell r="EN146">
            <v>0</v>
          </cell>
          <cell r="EO146">
            <v>0</v>
          </cell>
        </row>
        <row r="147">
          <cell r="B147">
            <v>1988</v>
          </cell>
          <cell r="C147">
            <v>0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0</v>
          </cell>
          <cell r="AJ147">
            <v>0</v>
          </cell>
          <cell r="AK147">
            <v>0</v>
          </cell>
          <cell r="AL147">
            <v>0</v>
          </cell>
          <cell r="AM147">
            <v>1.4786875999999999E-2</v>
          </cell>
          <cell r="AN147">
            <v>1.4786875999999999E-2</v>
          </cell>
          <cell r="AO147">
            <v>1.4786875999999999E-2</v>
          </cell>
          <cell r="AP147">
            <v>0</v>
          </cell>
          <cell r="AQ147">
            <v>0</v>
          </cell>
          <cell r="AR147">
            <v>0</v>
          </cell>
          <cell r="AS147">
            <v>1.4786875999999999E-2</v>
          </cell>
          <cell r="AT147">
            <v>1.4786875999999999E-2</v>
          </cell>
          <cell r="AU147">
            <v>1.4786875999999999E-2</v>
          </cell>
          <cell r="AV147">
            <v>0</v>
          </cell>
          <cell r="AW147">
            <v>0</v>
          </cell>
          <cell r="AX147">
            <v>0</v>
          </cell>
          <cell r="AY147">
            <v>1.4786875999999999E-2</v>
          </cell>
          <cell r="AZ147">
            <v>1.4786875999999999E-2</v>
          </cell>
          <cell r="BA147">
            <v>1.4786875999999999E-2</v>
          </cell>
          <cell r="BB147">
            <v>0</v>
          </cell>
          <cell r="BC147">
            <v>0</v>
          </cell>
          <cell r="BD147">
            <v>0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0</v>
          </cell>
          <cell r="BJ147">
            <v>0</v>
          </cell>
          <cell r="BK147">
            <v>0</v>
          </cell>
          <cell r="BL147">
            <v>0</v>
          </cell>
          <cell r="BM147">
            <v>0</v>
          </cell>
          <cell r="BN147">
            <v>0</v>
          </cell>
          <cell r="BO147">
            <v>0</v>
          </cell>
          <cell r="BP147">
            <v>0</v>
          </cell>
          <cell r="BQ147">
            <v>0</v>
          </cell>
          <cell r="BR147">
            <v>0</v>
          </cell>
          <cell r="BS147">
            <v>0</v>
          </cell>
          <cell r="BT147">
            <v>0</v>
          </cell>
          <cell r="BU147">
            <v>0</v>
          </cell>
          <cell r="BV147">
            <v>0</v>
          </cell>
          <cell r="BW147">
            <v>0</v>
          </cell>
          <cell r="BX147">
            <v>0</v>
          </cell>
          <cell r="BY147">
            <v>0</v>
          </cell>
          <cell r="BZ147">
            <v>0</v>
          </cell>
          <cell r="CA147">
            <v>0</v>
          </cell>
          <cell r="CB147">
            <v>0</v>
          </cell>
          <cell r="CC147">
            <v>0</v>
          </cell>
          <cell r="CD147">
            <v>0</v>
          </cell>
          <cell r="CE147">
            <v>0</v>
          </cell>
          <cell r="CF147">
            <v>0</v>
          </cell>
          <cell r="CG147">
            <v>0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</v>
          </cell>
          <cell r="CM147">
            <v>0</v>
          </cell>
          <cell r="CN147">
            <v>0</v>
          </cell>
          <cell r="CO147">
            <v>0</v>
          </cell>
          <cell r="CP147">
            <v>0</v>
          </cell>
          <cell r="CQ147">
            <v>0</v>
          </cell>
          <cell r="CR147">
            <v>0</v>
          </cell>
          <cell r="CS147">
            <v>0</v>
          </cell>
          <cell r="CT147">
            <v>0</v>
          </cell>
          <cell r="CU147">
            <v>0</v>
          </cell>
          <cell r="CV147">
            <v>0</v>
          </cell>
          <cell r="CW147">
            <v>0</v>
          </cell>
          <cell r="CX147">
            <v>0</v>
          </cell>
          <cell r="CY147">
            <v>0</v>
          </cell>
          <cell r="CZ147">
            <v>0</v>
          </cell>
          <cell r="DA147">
            <v>0</v>
          </cell>
          <cell r="DB147">
            <v>0</v>
          </cell>
          <cell r="DC147">
            <v>0</v>
          </cell>
          <cell r="DD147">
            <v>0</v>
          </cell>
          <cell r="DE147">
            <v>0</v>
          </cell>
          <cell r="DF147">
            <v>0</v>
          </cell>
          <cell r="DG147">
            <v>0</v>
          </cell>
          <cell r="DH147">
            <v>0</v>
          </cell>
          <cell r="DI147">
            <v>0</v>
          </cell>
          <cell r="DJ147">
            <v>0</v>
          </cell>
          <cell r="DK147">
            <v>0</v>
          </cell>
          <cell r="DL147">
            <v>0</v>
          </cell>
          <cell r="DM147">
            <v>0</v>
          </cell>
          <cell r="DN147">
            <v>0</v>
          </cell>
          <cell r="DO147">
            <v>0</v>
          </cell>
          <cell r="DP147">
            <v>0</v>
          </cell>
          <cell r="DQ147">
            <v>0</v>
          </cell>
          <cell r="DR147">
            <v>0</v>
          </cell>
          <cell r="DS147">
            <v>0</v>
          </cell>
          <cell r="DT147">
            <v>0</v>
          </cell>
          <cell r="DU147">
            <v>0</v>
          </cell>
          <cell r="DV147">
            <v>0</v>
          </cell>
          <cell r="DW147">
            <v>0</v>
          </cell>
          <cell r="DX147">
            <v>0</v>
          </cell>
          <cell r="DY147">
            <v>0</v>
          </cell>
          <cell r="DZ147">
            <v>0</v>
          </cell>
          <cell r="EA147">
            <v>0</v>
          </cell>
          <cell r="EB147">
            <v>0</v>
          </cell>
          <cell r="EC147">
            <v>0</v>
          </cell>
          <cell r="ED147">
            <v>0</v>
          </cell>
          <cell r="EE147">
            <v>0</v>
          </cell>
          <cell r="EF147">
            <v>0</v>
          </cell>
          <cell r="EG147">
            <v>0</v>
          </cell>
          <cell r="EH147">
            <v>0</v>
          </cell>
          <cell r="EI147">
            <v>0</v>
          </cell>
          <cell r="EK147">
            <v>0</v>
          </cell>
          <cell r="EL147">
            <v>0</v>
          </cell>
          <cell r="EM147">
            <v>0</v>
          </cell>
          <cell r="EN147">
            <v>0</v>
          </cell>
          <cell r="EO147">
            <v>0</v>
          </cell>
        </row>
        <row r="148">
          <cell r="B148">
            <v>1989</v>
          </cell>
          <cell r="C148">
            <v>0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1.5313677599999999E-2</v>
          </cell>
          <cell r="AN148">
            <v>1.5313677599999999E-2</v>
          </cell>
          <cell r="AO148">
            <v>1.5313677599999999E-2</v>
          </cell>
          <cell r="AP148">
            <v>0</v>
          </cell>
          <cell r="AQ148">
            <v>0</v>
          </cell>
          <cell r="AR148">
            <v>0</v>
          </cell>
          <cell r="AS148">
            <v>1.5313677599999999E-2</v>
          </cell>
          <cell r="AT148">
            <v>1.5313677599999999E-2</v>
          </cell>
          <cell r="AU148">
            <v>1.5313677599999999E-2</v>
          </cell>
          <cell r="AV148">
            <v>0</v>
          </cell>
          <cell r="AW148">
            <v>0</v>
          </cell>
          <cell r="AX148">
            <v>0</v>
          </cell>
          <cell r="AY148">
            <v>1.5313677599999999E-2</v>
          </cell>
          <cell r="AZ148">
            <v>1.5313677599999999E-2</v>
          </cell>
          <cell r="BA148">
            <v>1.5313677599999999E-2</v>
          </cell>
          <cell r="BB148">
            <v>0</v>
          </cell>
          <cell r="BC148">
            <v>0</v>
          </cell>
          <cell r="BD148">
            <v>0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  <cell r="BN148">
            <v>0</v>
          </cell>
          <cell r="BO148">
            <v>0</v>
          </cell>
          <cell r="BP148">
            <v>0</v>
          </cell>
          <cell r="BQ148">
            <v>0</v>
          </cell>
          <cell r="BR148">
            <v>0</v>
          </cell>
          <cell r="BS148">
            <v>0</v>
          </cell>
          <cell r="BT148">
            <v>0</v>
          </cell>
          <cell r="BU148">
            <v>0</v>
          </cell>
          <cell r="BV148">
            <v>0</v>
          </cell>
          <cell r="BW148">
            <v>0</v>
          </cell>
          <cell r="BX148">
            <v>0</v>
          </cell>
          <cell r="BY148">
            <v>0</v>
          </cell>
          <cell r="BZ148">
            <v>0</v>
          </cell>
          <cell r="CA148">
            <v>0</v>
          </cell>
          <cell r="CB148">
            <v>0</v>
          </cell>
          <cell r="CC148">
            <v>0</v>
          </cell>
          <cell r="CD148">
            <v>0</v>
          </cell>
          <cell r="CE148">
            <v>0</v>
          </cell>
          <cell r="CF148">
            <v>0</v>
          </cell>
          <cell r="CG148">
            <v>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</v>
          </cell>
          <cell r="CM148">
            <v>0</v>
          </cell>
          <cell r="CN148">
            <v>0</v>
          </cell>
          <cell r="CO148">
            <v>0</v>
          </cell>
          <cell r="CP148">
            <v>0</v>
          </cell>
          <cell r="CQ148">
            <v>0</v>
          </cell>
          <cell r="CR148">
            <v>0</v>
          </cell>
          <cell r="CS148">
            <v>0</v>
          </cell>
          <cell r="CT148">
            <v>0</v>
          </cell>
          <cell r="CU148">
            <v>0</v>
          </cell>
          <cell r="CV148">
            <v>0</v>
          </cell>
          <cell r="CW148">
            <v>0</v>
          </cell>
          <cell r="CX148">
            <v>0</v>
          </cell>
          <cell r="CY148">
            <v>0</v>
          </cell>
          <cell r="CZ148">
            <v>0</v>
          </cell>
          <cell r="DA148">
            <v>0</v>
          </cell>
          <cell r="DB148">
            <v>0</v>
          </cell>
          <cell r="DC148">
            <v>0</v>
          </cell>
          <cell r="DD148">
            <v>0</v>
          </cell>
          <cell r="DE148">
            <v>0</v>
          </cell>
          <cell r="DF148">
            <v>0</v>
          </cell>
          <cell r="DG148">
            <v>0</v>
          </cell>
          <cell r="DH148">
            <v>0</v>
          </cell>
          <cell r="DI148">
            <v>0</v>
          </cell>
          <cell r="DJ148">
            <v>0</v>
          </cell>
          <cell r="DK148">
            <v>0</v>
          </cell>
          <cell r="DL148">
            <v>0</v>
          </cell>
          <cell r="DM148">
            <v>0</v>
          </cell>
          <cell r="DN148">
            <v>0</v>
          </cell>
          <cell r="DO148">
            <v>0</v>
          </cell>
          <cell r="DP148">
            <v>0</v>
          </cell>
          <cell r="DQ148">
            <v>0</v>
          </cell>
          <cell r="DR148">
            <v>0</v>
          </cell>
          <cell r="DS148">
            <v>0</v>
          </cell>
          <cell r="DT148">
            <v>0</v>
          </cell>
          <cell r="DU148">
            <v>0</v>
          </cell>
          <cell r="DV148">
            <v>0</v>
          </cell>
          <cell r="DW148">
            <v>0</v>
          </cell>
          <cell r="DX148">
            <v>0</v>
          </cell>
          <cell r="DY148">
            <v>0</v>
          </cell>
          <cell r="DZ148">
            <v>0</v>
          </cell>
          <cell r="EA148">
            <v>0</v>
          </cell>
          <cell r="EB148">
            <v>0</v>
          </cell>
          <cell r="EC148">
            <v>0</v>
          </cell>
          <cell r="ED148">
            <v>0</v>
          </cell>
          <cell r="EE148">
            <v>0</v>
          </cell>
          <cell r="EF148">
            <v>0</v>
          </cell>
          <cell r="EG148">
            <v>0</v>
          </cell>
          <cell r="EH148">
            <v>0</v>
          </cell>
          <cell r="EI148">
            <v>0</v>
          </cell>
          <cell r="EK148">
            <v>0</v>
          </cell>
          <cell r="EL148">
            <v>0</v>
          </cell>
          <cell r="EM148">
            <v>0</v>
          </cell>
          <cell r="EN148">
            <v>0</v>
          </cell>
          <cell r="EO148">
            <v>0</v>
          </cell>
        </row>
        <row r="149">
          <cell r="B149">
            <v>1990</v>
          </cell>
          <cell r="C149">
            <v>0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1.58994784E-2</v>
          </cell>
          <cell r="AN149">
            <v>1.58994784E-2</v>
          </cell>
          <cell r="AO149">
            <v>1.58994784E-2</v>
          </cell>
          <cell r="AP149">
            <v>0</v>
          </cell>
          <cell r="AQ149">
            <v>0</v>
          </cell>
          <cell r="AR149">
            <v>0</v>
          </cell>
          <cell r="AS149">
            <v>1.58994784E-2</v>
          </cell>
          <cell r="AT149">
            <v>1.58994784E-2</v>
          </cell>
          <cell r="AU149">
            <v>1.58994784E-2</v>
          </cell>
          <cell r="AV149">
            <v>0</v>
          </cell>
          <cell r="AW149">
            <v>0</v>
          </cell>
          <cell r="AX149">
            <v>0</v>
          </cell>
          <cell r="AY149">
            <v>1.58994784E-2</v>
          </cell>
          <cell r="AZ149">
            <v>1.58994784E-2</v>
          </cell>
          <cell r="BA149">
            <v>1.58994784E-2</v>
          </cell>
          <cell r="BB149">
            <v>0</v>
          </cell>
          <cell r="BC149">
            <v>0</v>
          </cell>
          <cell r="BD149">
            <v>0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>
            <v>0</v>
          </cell>
          <cell r="BO149">
            <v>0</v>
          </cell>
          <cell r="BP149">
            <v>0</v>
          </cell>
          <cell r="BQ149">
            <v>0</v>
          </cell>
          <cell r="BR149">
            <v>0</v>
          </cell>
          <cell r="BS149">
            <v>0</v>
          </cell>
          <cell r="BT149">
            <v>0</v>
          </cell>
          <cell r="BU149">
            <v>0</v>
          </cell>
          <cell r="BV149">
            <v>0</v>
          </cell>
          <cell r="BW149">
            <v>0</v>
          </cell>
          <cell r="BX149">
            <v>0</v>
          </cell>
          <cell r="BY149">
            <v>0</v>
          </cell>
          <cell r="BZ149">
            <v>0</v>
          </cell>
          <cell r="CA149">
            <v>0</v>
          </cell>
          <cell r="CB149">
            <v>0</v>
          </cell>
          <cell r="CC149">
            <v>0</v>
          </cell>
          <cell r="CD149">
            <v>0</v>
          </cell>
          <cell r="CE149">
            <v>0</v>
          </cell>
          <cell r="CF149">
            <v>0</v>
          </cell>
          <cell r="CG149">
            <v>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0</v>
          </cell>
          <cell r="CN149">
            <v>0</v>
          </cell>
          <cell r="CO149">
            <v>0</v>
          </cell>
          <cell r="CP149">
            <v>0</v>
          </cell>
          <cell r="CQ149">
            <v>0</v>
          </cell>
          <cell r="CR149">
            <v>0</v>
          </cell>
          <cell r="CS149">
            <v>0</v>
          </cell>
          <cell r="CT149">
            <v>0</v>
          </cell>
          <cell r="CU149">
            <v>0</v>
          </cell>
          <cell r="CV149">
            <v>0</v>
          </cell>
          <cell r="CW149">
            <v>0</v>
          </cell>
          <cell r="CX149">
            <v>0</v>
          </cell>
          <cell r="CY149">
            <v>0</v>
          </cell>
          <cell r="CZ149">
            <v>0</v>
          </cell>
          <cell r="DA149">
            <v>0</v>
          </cell>
          <cell r="DB149">
            <v>0</v>
          </cell>
          <cell r="DC149">
            <v>0</v>
          </cell>
          <cell r="DD149">
            <v>0</v>
          </cell>
          <cell r="DE149">
            <v>0</v>
          </cell>
          <cell r="DF149">
            <v>0</v>
          </cell>
          <cell r="DG149">
            <v>0</v>
          </cell>
          <cell r="DH149">
            <v>0</v>
          </cell>
          <cell r="DI149">
            <v>0</v>
          </cell>
          <cell r="DJ149">
            <v>0</v>
          </cell>
          <cell r="DK149">
            <v>0</v>
          </cell>
          <cell r="DL149">
            <v>0</v>
          </cell>
          <cell r="DM149">
            <v>0</v>
          </cell>
          <cell r="DN149">
            <v>0</v>
          </cell>
          <cell r="DO149">
            <v>0</v>
          </cell>
          <cell r="DP149">
            <v>0</v>
          </cell>
          <cell r="DQ149">
            <v>0</v>
          </cell>
          <cell r="DR149">
            <v>0</v>
          </cell>
          <cell r="DS149">
            <v>0</v>
          </cell>
          <cell r="DT149">
            <v>0</v>
          </cell>
          <cell r="DU149">
            <v>0</v>
          </cell>
          <cell r="DV149">
            <v>0</v>
          </cell>
          <cell r="DW149">
            <v>0</v>
          </cell>
          <cell r="DX149">
            <v>0</v>
          </cell>
          <cell r="DY149">
            <v>0</v>
          </cell>
          <cell r="DZ149">
            <v>0</v>
          </cell>
          <cell r="EA149">
            <v>0</v>
          </cell>
          <cell r="EB149">
            <v>0</v>
          </cell>
          <cell r="EC149">
            <v>0</v>
          </cell>
          <cell r="ED149">
            <v>0</v>
          </cell>
          <cell r="EE149">
            <v>0</v>
          </cell>
          <cell r="EF149">
            <v>0</v>
          </cell>
          <cell r="EG149">
            <v>0</v>
          </cell>
          <cell r="EH149">
            <v>0</v>
          </cell>
          <cell r="EI149">
            <v>0</v>
          </cell>
          <cell r="EK149">
            <v>0</v>
          </cell>
          <cell r="EL149">
            <v>0</v>
          </cell>
          <cell r="EM149">
            <v>0</v>
          </cell>
          <cell r="EN149">
            <v>0</v>
          </cell>
          <cell r="EO149">
            <v>0</v>
          </cell>
        </row>
        <row r="150">
          <cell r="B150">
            <v>1991</v>
          </cell>
          <cell r="C150">
            <v>0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1.62850688E-2</v>
          </cell>
          <cell r="AN150">
            <v>1.62850688E-2</v>
          </cell>
          <cell r="AO150">
            <v>1.62850688E-2</v>
          </cell>
          <cell r="AP150">
            <v>0</v>
          </cell>
          <cell r="AQ150">
            <v>0</v>
          </cell>
          <cell r="AR150">
            <v>0</v>
          </cell>
          <cell r="AS150">
            <v>1.62850688E-2</v>
          </cell>
          <cell r="AT150">
            <v>1.62850688E-2</v>
          </cell>
          <cell r="AU150">
            <v>1.62850688E-2</v>
          </cell>
          <cell r="AV150">
            <v>0</v>
          </cell>
          <cell r="AW150">
            <v>0</v>
          </cell>
          <cell r="AX150">
            <v>0</v>
          </cell>
          <cell r="AY150">
            <v>1.62850688E-2</v>
          </cell>
          <cell r="AZ150">
            <v>1.62850688E-2</v>
          </cell>
          <cell r="BA150">
            <v>1.62850688E-2</v>
          </cell>
          <cell r="BB150">
            <v>0</v>
          </cell>
          <cell r="BC150">
            <v>0</v>
          </cell>
          <cell r="BD150">
            <v>0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0</v>
          </cell>
          <cell r="BN150">
            <v>0</v>
          </cell>
          <cell r="BO150">
            <v>0</v>
          </cell>
          <cell r="BP150">
            <v>0</v>
          </cell>
          <cell r="BQ150">
            <v>0</v>
          </cell>
          <cell r="BR150">
            <v>0</v>
          </cell>
          <cell r="BS150">
            <v>0</v>
          </cell>
          <cell r="BT150">
            <v>0</v>
          </cell>
          <cell r="BU150">
            <v>0</v>
          </cell>
          <cell r="BV150">
            <v>0</v>
          </cell>
          <cell r="BW150">
            <v>0</v>
          </cell>
          <cell r="BX150">
            <v>0</v>
          </cell>
          <cell r="BY150">
            <v>0</v>
          </cell>
          <cell r="BZ150">
            <v>0</v>
          </cell>
          <cell r="CA150">
            <v>0</v>
          </cell>
          <cell r="CB150">
            <v>0</v>
          </cell>
          <cell r="CC150">
            <v>0</v>
          </cell>
          <cell r="CD150">
            <v>0</v>
          </cell>
          <cell r="CE150">
            <v>0</v>
          </cell>
          <cell r="CF150">
            <v>0</v>
          </cell>
          <cell r="CG150">
            <v>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0</v>
          </cell>
          <cell r="CN150">
            <v>0</v>
          </cell>
          <cell r="CO150">
            <v>0</v>
          </cell>
          <cell r="CP150">
            <v>0</v>
          </cell>
          <cell r="CQ150">
            <v>0</v>
          </cell>
          <cell r="CR150">
            <v>0</v>
          </cell>
          <cell r="CS150">
            <v>0</v>
          </cell>
          <cell r="CT150">
            <v>0</v>
          </cell>
          <cell r="CU150">
            <v>0</v>
          </cell>
          <cell r="CV150">
            <v>0</v>
          </cell>
          <cell r="CW150">
            <v>0</v>
          </cell>
          <cell r="CX150">
            <v>0</v>
          </cell>
          <cell r="CY150">
            <v>0</v>
          </cell>
          <cell r="CZ150">
            <v>0</v>
          </cell>
          <cell r="DA150">
            <v>0</v>
          </cell>
          <cell r="DB150">
            <v>0</v>
          </cell>
          <cell r="DC150">
            <v>0</v>
          </cell>
          <cell r="DD150">
            <v>0</v>
          </cell>
          <cell r="DE150">
            <v>0</v>
          </cell>
          <cell r="DF150">
            <v>0</v>
          </cell>
          <cell r="DG150">
            <v>0</v>
          </cell>
          <cell r="DH150">
            <v>0</v>
          </cell>
          <cell r="DI150">
            <v>0</v>
          </cell>
          <cell r="DJ150">
            <v>0</v>
          </cell>
          <cell r="DK150">
            <v>0</v>
          </cell>
          <cell r="DL150">
            <v>0</v>
          </cell>
          <cell r="DM150">
            <v>0</v>
          </cell>
          <cell r="DN150">
            <v>0</v>
          </cell>
          <cell r="DO150">
            <v>0</v>
          </cell>
          <cell r="DP150">
            <v>0</v>
          </cell>
          <cell r="DQ150">
            <v>0</v>
          </cell>
          <cell r="DR150">
            <v>0</v>
          </cell>
          <cell r="DS150">
            <v>0</v>
          </cell>
          <cell r="DT150">
            <v>0</v>
          </cell>
          <cell r="DU150">
            <v>0</v>
          </cell>
          <cell r="DV150">
            <v>0</v>
          </cell>
          <cell r="DW150">
            <v>0</v>
          </cell>
          <cell r="DX150">
            <v>0</v>
          </cell>
          <cell r="DY150">
            <v>0</v>
          </cell>
          <cell r="DZ150">
            <v>0</v>
          </cell>
          <cell r="EA150">
            <v>0</v>
          </cell>
          <cell r="EB150">
            <v>0</v>
          </cell>
          <cell r="EC150">
            <v>0</v>
          </cell>
          <cell r="ED150">
            <v>0</v>
          </cell>
          <cell r="EE150">
            <v>0</v>
          </cell>
          <cell r="EF150">
            <v>0</v>
          </cell>
          <cell r="EG150">
            <v>0</v>
          </cell>
          <cell r="EH150">
            <v>0</v>
          </cell>
          <cell r="EI150">
            <v>0</v>
          </cell>
          <cell r="EK150">
            <v>0</v>
          </cell>
          <cell r="EL150">
            <v>0</v>
          </cell>
          <cell r="EM150">
            <v>0</v>
          </cell>
          <cell r="EN150">
            <v>0</v>
          </cell>
          <cell r="EO150">
            <v>0</v>
          </cell>
        </row>
        <row r="151">
          <cell r="B151">
            <v>1992</v>
          </cell>
          <cell r="C151">
            <v>0.72385169999999988</v>
          </cell>
          <cell r="D151">
            <v>0.72385169999999988</v>
          </cell>
          <cell r="E151">
            <v>0.72385169999999988</v>
          </cell>
          <cell r="F151">
            <v>0</v>
          </cell>
          <cell r="G151">
            <v>0</v>
          </cell>
          <cell r="H151">
            <v>0</v>
          </cell>
          <cell r="I151">
            <v>0.72385169999999988</v>
          </cell>
          <cell r="J151">
            <v>0.72385169999999988</v>
          </cell>
          <cell r="K151">
            <v>0.72385169999999988</v>
          </cell>
          <cell r="L151">
            <v>0</v>
          </cell>
          <cell r="M151">
            <v>0</v>
          </cell>
          <cell r="N151">
            <v>0</v>
          </cell>
          <cell r="O151">
            <v>0.72385169999999988</v>
          </cell>
          <cell r="P151">
            <v>0.72385169999999988</v>
          </cell>
          <cell r="Q151">
            <v>0.72385169999999988</v>
          </cell>
          <cell r="R151">
            <v>0</v>
          </cell>
          <cell r="S151">
            <v>0</v>
          </cell>
          <cell r="T151">
            <v>0</v>
          </cell>
          <cell r="U151">
            <v>7.5046399999999985E-2</v>
          </cell>
          <cell r="V151">
            <v>7.5046399999999985E-2</v>
          </cell>
          <cell r="W151">
            <v>7.5046399999999985E-2</v>
          </cell>
          <cell r="X151">
            <v>0</v>
          </cell>
          <cell r="Y151">
            <v>0</v>
          </cell>
          <cell r="Z151">
            <v>0</v>
          </cell>
          <cell r="AA151">
            <v>7.5046399999999985E-2</v>
          </cell>
          <cell r="AB151">
            <v>7.5046399999999985E-2</v>
          </cell>
          <cell r="AC151">
            <v>7.5046399999999985E-2</v>
          </cell>
          <cell r="AD151">
            <v>0</v>
          </cell>
          <cell r="AE151">
            <v>0</v>
          </cell>
          <cell r="AF151">
            <v>0</v>
          </cell>
          <cell r="AG151">
            <v>7.5046399999999985E-2</v>
          </cell>
          <cell r="AH151">
            <v>7.5046399999999985E-2</v>
          </cell>
          <cell r="AI151">
            <v>7.5046399999999985E-2</v>
          </cell>
          <cell r="AJ151">
            <v>0</v>
          </cell>
          <cell r="AK151">
            <v>0</v>
          </cell>
          <cell r="AL151">
            <v>0</v>
          </cell>
          <cell r="AM151">
            <v>6.3742078399999999E-2</v>
          </cell>
          <cell r="AN151">
            <v>6.3742078399999999E-2</v>
          </cell>
          <cell r="AO151">
            <v>6.3742078399999999E-2</v>
          </cell>
          <cell r="AP151">
            <v>0</v>
          </cell>
          <cell r="AQ151">
            <v>0</v>
          </cell>
          <cell r="AR151">
            <v>0</v>
          </cell>
          <cell r="AS151">
            <v>6.3742078399999999E-2</v>
          </cell>
          <cell r="AT151">
            <v>6.3742078399999999E-2</v>
          </cell>
          <cell r="AU151">
            <v>6.3742078399999999E-2</v>
          </cell>
          <cell r="AV151">
            <v>0</v>
          </cell>
          <cell r="AW151">
            <v>0</v>
          </cell>
          <cell r="AX151">
            <v>0</v>
          </cell>
          <cell r="AY151">
            <v>6.3742078399999999E-2</v>
          </cell>
          <cell r="AZ151">
            <v>6.3742078399999999E-2</v>
          </cell>
          <cell r="BA151">
            <v>6.3742078399999999E-2</v>
          </cell>
          <cell r="BB151">
            <v>0</v>
          </cell>
          <cell r="BC151">
            <v>0</v>
          </cell>
          <cell r="BD151">
            <v>0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0</v>
          </cell>
          <cell r="BJ151">
            <v>0</v>
          </cell>
          <cell r="BK151">
            <v>0</v>
          </cell>
          <cell r="BL151">
            <v>0</v>
          </cell>
          <cell r="BM151">
            <v>0</v>
          </cell>
          <cell r="BN151">
            <v>0</v>
          </cell>
          <cell r="BO151">
            <v>0</v>
          </cell>
          <cell r="BP151">
            <v>0</v>
          </cell>
          <cell r="BQ151">
            <v>0</v>
          </cell>
          <cell r="BR151">
            <v>0</v>
          </cell>
          <cell r="BS151">
            <v>0</v>
          </cell>
          <cell r="BT151">
            <v>0</v>
          </cell>
          <cell r="BU151">
            <v>0</v>
          </cell>
          <cell r="BV151">
            <v>0</v>
          </cell>
          <cell r="BW151">
            <v>0</v>
          </cell>
          <cell r="BX151">
            <v>0</v>
          </cell>
          <cell r="BY151">
            <v>0</v>
          </cell>
          <cell r="BZ151">
            <v>0</v>
          </cell>
          <cell r="CA151">
            <v>0</v>
          </cell>
          <cell r="CB151">
            <v>0</v>
          </cell>
          <cell r="CC151">
            <v>0</v>
          </cell>
          <cell r="CD151">
            <v>0</v>
          </cell>
          <cell r="CE151">
            <v>0</v>
          </cell>
          <cell r="CF151">
            <v>0</v>
          </cell>
          <cell r="CG151">
            <v>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</v>
          </cell>
          <cell r="CM151">
            <v>0</v>
          </cell>
          <cell r="CN151">
            <v>0</v>
          </cell>
          <cell r="CO151">
            <v>0</v>
          </cell>
          <cell r="CP151">
            <v>0</v>
          </cell>
          <cell r="CQ151">
            <v>0</v>
          </cell>
          <cell r="CR151">
            <v>0</v>
          </cell>
          <cell r="CS151">
            <v>0</v>
          </cell>
          <cell r="CT151">
            <v>0</v>
          </cell>
          <cell r="CU151">
            <v>0</v>
          </cell>
          <cell r="CV151">
            <v>0</v>
          </cell>
          <cell r="CW151">
            <v>0</v>
          </cell>
          <cell r="CX151">
            <v>0</v>
          </cell>
          <cell r="CY151">
            <v>0</v>
          </cell>
          <cell r="CZ151">
            <v>0</v>
          </cell>
          <cell r="DA151">
            <v>0</v>
          </cell>
          <cell r="DB151">
            <v>0</v>
          </cell>
          <cell r="DC151">
            <v>0</v>
          </cell>
          <cell r="DD151">
            <v>0</v>
          </cell>
          <cell r="DE151">
            <v>0</v>
          </cell>
          <cell r="DF151">
            <v>0</v>
          </cell>
          <cell r="DG151">
            <v>0</v>
          </cell>
          <cell r="DH151">
            <v>0</v>
          </cell>
          <cell r="DI151">
            <v>0</v>
          </cell>
          <cell r="DJ151">
            <v>0</v>
          </cell>
          <cell r="DK151">
            <v>0</v>
          </cell>
          <cell r="DL151">
            <v>0</v>
          </cell>
          <cell r="DM151">
            <v>0</v>
          </cell>
          <cell r="DN151">
            <v>0</v>
          </cell>
          <cell r="DO151">
            <v>0</v>
          </cell>
          <cell r="DP151">
            <v>0</v>
          </cell>
          <cell r="DQ151">
            <v>0</v>
          </cell>
          <cell r="DR151">
            <v>0</v>
          </cell>
          <cell r="DS151">
            <v>0</v>
          </cell>
          <cell r="DT151">
            <v>0</v>
          </cell>
          <cell r="DU151">
            <v>0</v>
          </cell>
          <cell r="DV151">
            <v>0</v>
          </cell>
          <cell r="DW151">
            <v>0</v>
          </cell>
          <cell r="DX151">
            <v>0</v>
          </cell>
          <cell r="DY151">
            <v>0</v>
          </cell>
          <cell r="DZ151">
            <v>0</v>
          </cell>
          <cell r="EA151">
            <v>0</v>
          </cell>
          <cell r="EB151">
            <v>0</v>
          </cell>
          <cell r="EC151">
            <v>0</v>
          </cell>
          <cell r="ED151">
            <v>0</v>
          </cell>
          <cell r="EE151">
            <v>0</v>
          </cell>
          <cell r="EF151">
            <v>0</v>
          </cell>
          <cell r="EG151">
            <v>0</v>
          </cell>
          <cell r="EH151">
            <v>0</v>
          </cell>
          <cell r="EI151">
            <v>0</v>
          </cell>
          <cell r="EK151">
            <v>0</v>
          </cell>
          <cell r="EL151">
            <v>0</v>
          </cell>
          <cell r="EM151">
            <v>0</v>
          </cell>
          <cell r="EN151">
            <v>0</v>
          </cell>
          <cell r="EO151">
            <v>0</v>
          </cell>
        </row>
        <row r="152">
          <cell r="B152">
            <v>1993</v>
          </cell>
          <cell r="C152">
            <v>1.4975818000000001</v>
          </cell>
          <cell r="D152">
            <v>1.4975818000000001</v>
          </cell>
          <cell r="E152">
            <v>1.4975818000000001</v>
          </cell>
          <cell r="F152">
            <v>0</v>
          </cell>
          <cell r="G152">
            <v>0</v>
          </cell>
          <cell r="H152">
            <v>0</v>
          </cell>
          <cell r="I152">
            <v>1.4975818000000001</v>
          </cell>
          <cell r="J152">
            <v>1.4975818000000001</v>
          </cell>
          <cell r="K152">
            <v>1.4975818000000001</v>
          </cell>
          <cell r="L152">
            <v>0</v>
          </cell>
          <cell r="M152">
            <v>0</v>
          </cell>
          <cell r="N152">
            <v>0</v>
          </cell>
          <cell r="O152">
            <v>1.4975818000000001</v>
          </cell>
          <cell r="P152">
            <v>1.4975818000000001</v>
          </cell>
          <cell r="Q152">
            <v>1.4975818000000001</v>
          </cell>
          <cell r="R152">
            <v>0</v>
          </cell>
          <cell r="S152">
            <v>0</v>
          </cell>
          <cell r="T152">
            <v>0</v>
          </cell>
          <cell r="U152">
            <v>0.32392360000000003</v>
          </cell>
          <cell r="V152">
            <v>0.32392360000000003</v>
          </cell>
          <cell r="W152">
            <v>0.32392360000000003</v>
          </cell>
          <cell r="X152">
            <v>0</v>
          </cell>
          <cell r="Y152">
            <v>0</v>
          </cell>
          <cell r="Z152">
            <v>0</v>
          </cell>
          <cell r="AA152">
            <v>0.32392360000000003</v>
          </cell>
          <cell r="AB152">
            <v>0.32392360000000003</v>
          </cell>
          <cell r="AC152">
            <v>0.32392360000000003</v>
          </cell>
          <cell r="AD152">
            <v>0</v>
          </cell>
          <cell r="AE152">
            <v>0</v>
          </cell>
          <cell r="AF152">
            <v>0</v>
          </cell>
          <cell r="AG152">
            <v>0.32392360000000003</v>
          </cell>
          <cell r="AH152">
            <v>0.32392360000000003</v>
          </cell>
          <cell r="AI152">
            <v>0.32392360000000003</v>
          </cell>
          <cell r="AJ152">
            <v>0</v>
          </cell>
          <cell r="AK152">
            <v>0</v>
          </cell>
          <cell r="AL152">
            <v>0</v>
          </cell>
          <cell r="AM152">
            <v>0.11314683120000001</v>
          </cell>
          <cell r="AN152">
            <v>0.11314683120000001</v>
          </cell>
          <cell r="AO152">
            <v>0.11314683120000001</v>
          </cell>
          <cell r="AP152">
            <v>0</v>
          </cell>
          <cell r="AQ152">
            <v>0</v>
          </cell>
          <cell r="AR152">
            <v>0</v>
          </cell>
          <cell r="AS152">
            <v>0.11314683120000001</v>
          </cell>
          <cell r="AT152">
            <v>0.11314683120000001</v>
          </cell>
          <cell r="AU152">
            <v>0.11314683120000001</v>
          </cell>
          <cell r="AV152">
            <v>0</v>
          </cell>
          <cell r="AW152">
            <v>0</v>
          </cell>
          <cell r="AX152">
            <v>0</v>
          </cell>
          <cell r="AY152">
            <v>0.11314683120000001</v>
          </cell>
          <cell r="AZ152">
            <v>0.11314683120000001</v>
          </cell>
          <cell r="BA152">
            <v>0.11314683120000001</v>
          </cell>
          <cell r="BB152">
            <v>0</v>
          </cell>
          <cell r="BC152">
            <v>0</v>
          </cell>
          <cell r="BD152">
            <v>0</v>
          </cell>
          <cell r="BE152">
            <v>0.92567159999999993</v>
          </cell>
          <cell r="BF152">
            <v>0.92567159999999993</v>
          </cell>
          <cell r="BG152">
            <v>0.92567159999999993</v>
          </cell>
          <cell r="BH152">
            <v>0</v>
          </cell>
          <cell r="BI152">
            <v>0</v>
          </cell>
          <cell r="BJ152">
            <v>0</v>
          </cell>
          <cell r="BK152">
            <v>0.92567159999999993</v>
          </cell>
          <cell r="BL152">
            <v>0.92567159999999993</v>
          </cell>
          <cell r="BM152">
            <v>0.92567159999999993</v>
          </cell>
          <cell r="BN152">
            <v>0</v>
          </cell>
          <cell r="BO152">
            <v>0</v>
          </cell>
          <cell r="BP152">
            <v>0</v>
          </cell>
          <cell r="BQ152">
            <v>0</v>
          </cell>
          <cell r="BR152">
            <v>0</v>
          </cell>
          <cell r="BS152">
            <v>0</v>
          </cell>
          <cell r="BT152">
            <v>0</v>
          </cell>
          <cell r="BU152">
            <v>0</v>
          </cell>
          <cell r="BV152">
            <v>0</v>
          </cell>
          <cell r="BW152">
            <v>0</v>
          </cell>
          <cell r="BX152">
            <v>0</v>
          </cell>
          <cell r="BY152">
            <v>0</v>
          </cell>
          <cell r="BZ152">
            <v>0</v>
          </cell>
          <cell r="CA152">
            <v>0</v>
          </cell>
          <cell r="CB152">
            <v>0</v>
          </cell>
          <cell r="CC152">
            <v>0</v>
          </cell>
          <cell r="CD152">
            <v>0</v>
          </cell>
          <cell r="CE152">
            <v>0</v>
          </cell>
          <cell r="CF152">
            <v>0</v>
          </cell>
          <cell r="CG152">
            <v>0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0</v>
          </cell>
          <cell r="CN152">
            <v>0</v>
          </cell>
          <cell r="CO152">
            <v>0</v>
          </cell>
          <cell r="CP152">
            <v>0</v>
          </cell>
          <cell r="CQ152">
            <v>0</v>
          </cell>
          <cell r="CR152">
            <v>0</v>
          </cell>
          <cell r="CS152">
            <v>0</v>
          </cell>
          <cell r="CT152">
            <v>0</v>
          </cell>
          <cell r="CU152">
            <v>0</v>
          </cell>
          <cell r="CV152">
            <v>0</v>
          </cell>
          <cell r="CW152">
            <v>0</v>
          </cell>
          <cell r="CX152">
            <v>0</v>
          </cell>
          <cell r="CY152">
            <v>0</v>
          </cell>
          <cell r="CZ152">
            <v>0</v>
          </cell>
          <cell r="DA152">
            <v>0</v>
          </cell>
          <cell r="DB152">
            <v>0</v>
          </cell>
          <cell r="DC152">
            <v>0</v>
          </cell>
          <cell r="DD152">
            <v>0</v>
          </cell>
          <cell r="DE152">
            <v>0</v>
          </cell>
          <cell r="DF152">
            <v>0</v>
          </cell>
          <cell r="DG152">
            <v>0</v>
          </cell>
          <cell r="DH152">
            <v>0</v>
          </cell>
          <cell r="DI152">
            <v>0</v>
          </cell>
          <cell r="DJ152">
            <v>0</v>
          </cell>
          <cell r="DK152">
            <v>0</v>
          </cell>
          <cell r="DL152">
            <v>0</v>
          </cell>
          <cell r="DM152">
            <v>0</v>
          </cell>
          <cell r="DN152">
            <v>0</v>
          </cell>
          <cell r="DO152">
            <v>0</v>
          </cell>
          <cell r="DP152">
            <v>0</v>
          </cell>
          <cell r="DQ152">
            <v>0</v>
          </cell>
          <cell r="DR152">
            <v>0</v>
          </cell>
          <cell r="DS152">
            <v>3.8117952000000004E-2</v>
          </cell>
          <cell r="DT152">
            <v>3.8117952000000004E-2</v>
          </cell>
          <cell r="DU152">
            <v>3.8117952000000004E-2</v>
          </cell>
          <cell r="DV152">
            <v>0</v>
          </cell>
          <cell r="DW152">
            <v>0</v>
          </cell>
          <cell r="DX152">
            <v>0</v>
          </cell>
          <cell r="DY152">
            <v>0</v>
          </cell>
          <cell r="DZ152">
            <v>0</v>
          </cell>
          <cell r="EA152">
            <v>0</v>
          </cell>
          <cell r="EB152">
            <v>0</v>
          </cell>
          <cell r="EC152">
            <v>0</v>
          </cell>
          <cell r="ED152">
            <v>0</v>
          </cell>
          <cell r="EE152">
            <v>0</v>
          </cell>
          <cell r="EF152">
            <v>0</v>
          </cell>
          <cell r="EG152">
            <v>0</v>
          </cell>
          <cell r="EH152">
            <v>0</v>
          </cell>
          <cell r="EI152">
            <v>0</v>
          </cell>
          <cell r="EK152">
            <v>0</v>
          </cell>
          <cell r="EL152">
            <v>0</v>
          </cell>
          <cell r="EM152">
            <v>0</v>
          </cell>
          <cell r="EN152">
            <v>0</v>
          </cell>
          <cell r="EO152">
            <v>0</v>
          </cell>
        </row>
        <row r="153">
          <cell r="B153">
            <v>1994</v>
          </cell>
          <cell r="C153">
            <v>1.5629042000000002</v>
          </cell>
          <cell r="D153">
            <v>1.5629042000000002</v>
          </cell>
          <cell r="E153">
            <v>1.5629042000000002</v>
          </cell>
          <cell r="F153">
            <v>0</v>
          </cell>
          <cell r="G153">
            <v>0</v>
          </cell>
          <cell r="H153">
            <v>0</v>
          </cell>
          <cell r="I153">
            <v>1.5629042000000002</v>
          </cell>
          <cell r="J153">
            <v>1.5629042000000002</v>
          </cell>
          <cell r="K153">
            <v>1.5629042000000002</v>
          </cell>
          <cell r="L153">
            <v>0</v>
          </cell>
          <cell r="M153">
            <v>0</v>
          </cell>
          <cell r="N153">
            <v>0</v>
          </cell>
          <cell r="O153">
            <v>1.5629042000000002</v>
          </cell>
          <cell r="P153">
            <v>1.5629042000000002</v>
          </cell>
          <cell r="Q153">
            <v>1.5629042000000002</v>
          </cell>
          <cell r="R153">
            <v>0</v>
          </cell>
          <cell r="S153">
            <v>0</v>
          </cell>
          <cell r="T153">
            <v>0</v>
          </cell>
          <cell r="U153">
            <v>0.4114968</v>
          </cell>
          <cell r="V153">
            <v>0.4114968</v>
          </cell>
          <cell r="W153">
            <v>0.4114968</v>
          </cell>
          <cell r="X153">
            <v>0</v>
          </cell>
          <cell r="Y153">
            <v>0</v>
          </cell>
          <cell r="Z153">
            <v>0</v>
          </cell>
          <cell r="AA153">
            <v>0.4114968</v>
          </cell>
          <cell r="AB153">
            <v>0.4114968</v>
          </cell>
          <cell r="AC153">
            <v>0.4114968</v>
          </cell>
          <cell r="AD153">
            <v>0</v>
          </cell>
          <cell r="AE153">
            <v>0</v>
          </cell>
          <cell r="AF153">
            <v>0</v>
          </cell>
          <cell r="AG153">
            <v>0.4114968</v>
          </cell>
          <cell r="AH153">
            <v>0.4114968</v>
          </cell>
          <cell r="AI153">
            <v>0.4114968</v>
          </cell>
          <cell r="AJ153">
            <v>0</v>
          </cell>
          <cell r="AK153">
            <v>0</v>
          </cell>
          <cell r="AL153">
            <v>0</v>
          </cell>
          <cell r="AM153">
            <v>0.16564252639999999</v>
          </cell>
          <cell r="AN153">
            <v>0.16564252639999999</v>
          </cell>
          <cell r="AO153">
            <v>0.16564252639999999</v>
          </cell>
          <cell r="AP153">
            <v>0</v>
          </cell>
          <cell r="AQ153">
            <v>0</v>
          </cell>
          <cell r="AR153">
            <v>0</v>
          </cell>
          <cell r="AS153">
            <v>0.16564252639999999</v>
          </cell>
          <cell r="AT153">
            <v>0.16564252639999999</v>
          </cell>
          <cell r="AU153">
            <v>0.16564252639999999</v>
          </cell>
          <cell r="AV153">
            <v>0</v>
          </cell>
          <cell r="AW153">
            <v>0</v>
          </cell>
          <cell r="AX153">
            <v>0</v>
          </cell>
          <cell r="AY153">
            <v>0.16564252639999999</v>
          </cell>
          <cell r="AZ153">
            <v>0.16564252639999999</v>
          </cell>
          <cell r="BA153">
            <v>0.16564252639999999</v>
          </cell>
          <cell r="BB153">
            <v>0</v>
          </cell>
          <cell r="BC153">
            <v>0</v>
          </cell>
          <cell r="BD153">
            <v>0</v>
          </cell>
          <cell r="BE153">
            <v>1.9666106999999999</v>
          </cell>
          <cell r="BF153">
            <v>1.9666106999999999</v>
          </cell>
          <cell r="BG153">
            <v>1.9666106999999999</v>
          </cell>
          <cell r="BH153">
            <v>0</v>
          </cell>
          <cell r="BI153">
            <v>0</v>
          </cell>
          <cell r="BJ153">
            <v>0</v>
          </cell>
          <cell r="BK153">
            <v>1.9666106999999999</v>
          </cell>
          <cell r="BL153">
            <v>1.9666106999999999</v>
          </cell>
          <cell r="BM153">
            <v>1.9666106999999999</v>
          </cell>
          <cell r="BN153">
            <v>0</v>
          </cell>
          <cell r="BO153">
            <v>0</v>
          </cell>
          <cell r="BP153">
            <v>0</v>
          </cell>
          <cell r="BQ153">
            <v>0</v>
          </cell>
          <cell r="BR153">
            <v>0</v>
          </cell>
          <cell r="BS153">
            <v>0</v>
          </cell>
          <cell r="BT153">
            <v>0</v>
          </cell>
          <cell r="BU153">
            <v>0</v>
          </cell>
          <cell r="BV153">
            <v>0</v>
          </cell>
          <cell r="BW153">
            <v>0</v>
          </cell>
          <cell r="BX153">
            <v>0</v>
          </cell>
          <cell r="BY153">
            <v>0</v>
          </cell>
          <cell r="BZ153">
            <v>0</v>
          </cell>
          <cell r="CA153">
            <v>0</v>
          </cell>
          <cell r="CB153">
            <v>0</v>
          </cell>
          <cell r="CC153">
            <v>0</v>
          </cell>
          <cell r="CD153">
            <v>0</v>
          </cell>
          <cell r="CE153">
            <v>0</v>
          </cell>
          <cell r="CF153">
            <v>0</v>
          </cell>
          <cell r="CG153">
            <v>0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0</v>
          </cell>
          <cell r="CN153">
            <v>0</v>
          </cell>
          <cell r="CO153">
            <v>0</v>
          </cell>
          <cell r="CP153">
            <v>0</v>
          </cell>
          <cell r="CQ153">
            <v>0</v>
          </cell>
          <cell r="CR153">
            <v>0</v>
          </cell>
          <cell r="CS153">
            <v>0</v>
          </cell>
          <cell r="CT153">
            <v>0</v>
          </cell>
          <cell r="CU153">
            <v>0</v>
          </cell>
          <cell r="CV153">
            <v>0</v>
          </cell>
          <cell r="CW153">
            <v>0</v>
          </cell>
          <cell r="CX153">
            <v>0</v>
          </cell>
          <cell r="CY153">
            <v>0</v>
          </cell>
          <cell r="CZ153">
            <v>0</v>
          </cell>
          <cell r="DA153">
            <v>0.94101150000000011</v>
          </cell>
          <cell r="DB153">
            <v>0.94101150000000011</v>
          </cell>
          <cell r="DC153">
            <v>0.94101150000000011</v>
          </cell>
          <cell r="DD153">
            <v>0</v>
          </cell>
          <cell r="DE153">
            <v>0</v>
          </cell>
          <cell r="DF153">
            <v>0</v>
          </cell>
          <cell r="DG153">
            <v>4.3508663999999996E-2</v>
          </cell>
          <cell r="DH153">
            <v>4.3508663999999996E-2</v>
          </cell>
          <cell r="DI153">
            <v>4.3508663999999996E-2</v>
          </cell>
          <cell r="DJ153">
            <v>0</v>
          </cell>
          <cell r="DK153">
            <v>0</v>
          </cell>
          <cell r="DL153">
            <v>0</v>
          </cell>
          <cell r="DM153">
            <v>0</v>
          </cell>
          <cell r="DN153">
            <v>0</v>
          </cell>
          <cell r="DO153">
            <v>0</v>
          </cell>
          <cell r="DP153">
            <v>0</v>
          </cell>
          <cell r="DQ153">
            <v>0</v>
          </cell>
          <cell r="DR153">
            <v>0</v>
          </cell>
          <cell r="DS153">
            <v>0.10071303799999999</v>
          </cell>
          <cell r="DT153">
            <v>0.10071303799999999</v>
          </cell>
          <cell r="DU153">
            <v>0.10071303799999999</v>
          </cell>
          <cell r="DV153">
            <v>0</v>
          </cell>
          <cell r="DW153">
            <v>0</v>
          </cell>
          <cell r="DX153">
            <v>0</v>
          </cell>
          <cell r="DY153">
            <v>0</v>
          </cell>
          <cell r="DZ153">
            <v>0</v>
          </cell>
          <cell r="EA153">
            <v>0</v>
          </cell>
          <cell r="EB153">
            <v>0</v>
          </cell>
          <cell r="EC153">
            <v>0</v>
          </cell>
          <cell r="ED153">
            <v>0</v>
          </cell>
          <cell r="EE153">
            <v>0</v>
          </cell>
          <cell r="EF153">
            <v>0</v>
          </cell>
          <cell r="EG153">
            <v>0</v>
          </cell>
          <cell r="EH153">
            <v>0</v>
          </cell>
          <cell r="EI153">
            <v>0</v>
          </cell>
          <cell r="EK153">
            <v>0</v>
          </cell>
          <cell r="EL153">
            <v>0</v>
          </cell>
          <cell r="EM153">
            <v>0</v>
          </cell>
          <cell r="EN153">
            <v>0</v>
          </cell>
          <cell r="EO153">
            <v>0</v>
          </cell>
        </row>
        <row r="154">
          <cell r="B154">
            <v>1995</v>
          </cell>
          <cell r="C154">
            <v>1.5995836999999999</v>
          </cell>
          <cell r="D154">
            <v>1.5995836999999999</v>
          </cell>
          <cell r="E154">
            <v>1.5995836999999999</v>
          </cell>
          <cell r="F154">
            <v>0</v>
          </cell>
          <cell r="G154">
            <v>0</v>
          </cell>
          <cell r="H154">
            <v>0</v>
          </cell>
          <cell r="I154">
            <v>1.5995836999999999</v>
          </cell>
          <cell r="J154">
            <v>1.5995836999999999</v>
          </cell>
          <cell r="K154">
            <v>1.5995836999999999</v>
          </cell>
          <cell r="L154">
            <v>0</v>
          </cell>
          <cell r="M154">
            <v>0</v>
          </cell>
          <cell r="N154">
            <v>0</v>
          </cell>
          <cell r="O154">
            <v>1.5995836999999999</v>
          </cell>
          <cell r="P154">
            <v>1.5995836999999999</v>
          </cell>
          <cell r="Q154">
            <v>1.5995836999999999</v>
          </cell>
          <cell r="R154">
            <v>0</v>
          </cell>
          <cell r="S154">
            <v>0</v>
          </cell>
          <cell r="T154">
            <v>0</v>
          </cell>
          <cell r="U154">
            <v>0.41841800000000001</v>
          </cell>
          <cell r="V154">
            <v>0.41841800000000001</v>
          </cell>
          <cell r="W154">
            <v>0.41841800000000001</v>
          </cell>
          <cell r="X154">
            <v>0</v>
          </cell>
          <cell r="Y154">
            <v>0</v>
          </cell>
          <cell r="Z154">
            <v>0</v>
          </cell>
          <cell r="AA154">
            <v>0.41841800000000001</v>
          </cell>
          <cell r="AB154">
            <v>0.41841800000000001</v>
          </cell>
          <cell r="AC154">
            <v>0.41841800000000001</v>
          </cell>
          <cell r="AD154">
            <v>0</v>
          </cell>
          <cell r="AE154">
            <v>0</v>
          </cell>
          <cell r="AF154">
            <v>0</v>
          </cell>
          <cell r="AG154">
            <v>0.41841800000000001</v>
          </cell>
          <cell r="AH154">
            <v>0.41841800000000001</v>
          </cell>
          <cell r="AI154">
            <v>0.41841800000000001</v>
          </cell>
          <cell r="AJ154">
            <v>0</v>
          </cell>
          <cell r="AK154">
            <v>0</v>
          </cell>
          <cell r="AL154">
            <v>0</v>
          </cell>
          <cell r="AM154">
            <v>0.1690358176</v>
          </cell>
          <cell r="AN154">
            <v>0.1690358176</v>
          </cell>
          <cell r="AO154">
            <v>0.1690358176</v>
          </cell>
          <cell r="AP154">
            <v>0</v>
          </cell>
          <cell r="AQ154">
            <v>0</v>
          </cell>
          <cell r="AR154">
            <v>0</v>
          </cell>
          <cell r="AS154">
            <v>0.1690358176</v>
          </cell>
          <cell r="AT154">
            <v>0.1690358176</v>
          </cell>
          <cell r="AU154">
            <v>0.1690358176</v>
          </cell>
          <cell r="AV154">
            <v>0</v>
          </cell>
          <cell r="AW154">
            <v>0</v>
          </cell>
          <cell r="AX154">
            <v>0</v>
          </cell>
          <cell r="AY154">
            <v>0.1690358176</v>
          </cell>
          <cell r="AZ154">
            <v>0.1690358176</v>
          </cell>
          <cell r="BA154">
            <v>0.1690358176</v>
          </cell>
          <cell r="BB154">
            <v>0</v>
          </cell>
          <cell r="BC154">
            <v>0</v>
          </cell>
          <cell r="BD154">
            <v>0</v>
          </cell>
          <cell r="BE154">
            <v>2.1116025</v>
          </cell>
          <cell r="BF154">
            <v>2.1116025</v>
          </cell>
          <cell r="BG154">
            <v>2.1116025</v>
          </cell>
          <cell r="BH154">
            <v>0</v>
          </cell>
          <cell r="BI154">
            <v>0</v>
          </cell>
          <cell r="BJ154">
            <v>0</v>
          </cell>
          <cell r="BK154">
            <v>2.1116025</v>
          </cell>
          <cell r="BL154">
            <v>2.1116025</v>
          </cell>
          <cell r="BM154">
            <v>2.1116025</v>
          </cell>
          <cell r="BN154">
            <v>0</v>
          </cell>
          <cell r="BO154">
            <v>0</v>
          </cell>
          <cell r="BP154">
            <v>0</v>
          </cell>
          <cell r="BQ154">
            <v>0</v>
          </cell>
          <cell r="BR154">
            <v>0</v>
          </cell>
          <cell r="BS154">
            <v>0</v>
          </cell>
          <cell r="BT154">
            <v>0</v>
          </cell>
          <cell r="BU154">
            <v>0</v>
          </cell>
          <cell r="BV154">
            <v>0</v>
          </cell>
          <cell r="BW154">
            <v>0</v>
          </cell>
          <cell r="BX154">
            <v>0</v>
          </cell>
          <cell r="BY154">
            <v>0</v>
          </cell>
          <cell r="BZ154">
            <v>0</v>
          </cell>
          <cell r="CA154">
            <v>0</v>
          </cell>
          <cell r="CB154">
            <v>0</v>
          </cell>
          <cell r="CC154">
            <v>0</v>
          </cell>
          <cell r="CD154">
            <v>0</v>
          </cell>
          <cell r="CE154">
            <v>0</v>
          </cell>
          <cell r="CF154">
            <v>0</v>
          </cell>
          <cell r="CG154">
            <v>0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0</v>
          </cell>
          <cell r="CN154">
            <v>0</v>
          </cell>
          <cell r="CO154">
            <v>0</v>
          </cell>
          <cell r="CP154">
            <v>0</v>
          </cell>
          <cell r="CQ154">
            <v>0</v>
          </cell>
          <cell r="CR154">
            <v>0</v>
          </cell>
          <cell r="CS154">
            <v>0</v>
          </cell>
          <cell r="CT154">
            <v>0</v>
          </cell>
          <cell r="CU154">
            <v>0</v>
          </cell>
          <cell r="CV154">
            <v>0</v>
          </cell>
          <cell r="CW154">
            <v>0</v>
          </cell>
          <cell r="CX154">
            <v>0</v>
          </cell>
          <cell r="CY154">
            <v>0</v>
          </cell>
          <cell r="CZ154">
            <v>0</v>
          </cell>
          <cell r="DA154">
            <v>1.9046885</v>
          </cell>
          <cell r="DB154">
            <v>1.9046885</v>
          </cell>
          <cell r="DC154">
            <v>1.9046885</v>
          </cell>
          <cell r="DD154">
            <v>0</v>
          </cell>
          <cell r="DE154">
            <v>0</v>
          </cell>
          <cell r="DF154">
            <v>0</v>
          </cell>
          <cell r="DG154">
            <v>9.4932078000000003E-2</v>
          </cell>
          <cell r="DH154">
            <v>9.4932078000000003E-2</v>
          </cell>
          <cell r="DI154">
            <v>9.4932078000000003E-2</v>
          </cell>
          <cell r="DJ154">
            <v>0</v>
          </cell>
          <cell r="DK154">
            <v>0</v>
          </cell>
          <cell r="DL154">
            <v>0</v>
          </cell>
          <cell r="DM154">
            <v>0</v>
          </cell>
          <cell r="DN154">
            <v>0</v>
          </cell>
          <cell r="DO154">
            <v>0</v>
          </cell>
          <cell r="DP154">
            <v>0</v>
          </cell>
          <cell r="DQ154">
            <v>0</v>
          </cell>
          <cell r="DR154">
            <v>0</v>
          </cell>
          <cell r="DS154">
            <v>0.17363280199999997</v>
          </cell>
          <cell r="DT154">
            <v>0.17363280199999997</v>
          </cell>
          <cell r="DU154">
            <v>0.17363280199999997</v>
          </cell>
          <cell r="DV154">
            <v>0</v>
          </cell>
          <cell r="DW154">
            <v>0</v>
          </cell>
          <cell r="DX154">
            <v>0</v>
          </cell>
          <cell r="DY154">
            <v>0</v>
          </cell>
          <cell r="DZ154">
            <v>0</v>
          </cell>
          <cell r="EA154">
            <v>0</v>
          </cell>
          <cell r="EB154">
            <v>0</v>
          </cell>
          <cell r="EC154">
            <v>0</v>
          </cell>
          <cell r="ED154">
            <v>0</v>
          </cell>
          <cell r="EE154">
            <v>0</v>
          </cell>
          <cell r="EF154">
            <v>0</v>
          </cell>
          <cell r="EG154">
            <v>0</v>
          </cell>
          <cell r="EH154">
            <v>0</v>
          </cell>
          <cell r="EI154">
            <v>0</v>
          </cell>
          <cell r="EK154">
            <v>0</v>
          </cell>
          <cell r="EL154">
            <v>0</v>
          </cell>
          <cell r="EM154">
            <v>0</v>
          </cell>
          <cell r="EN154">
            <v>0</v>
          </cell>
          <cell r="EO154">
            <v>0</v>
          </cell>
        </row>
        <row r="155">
          <cell r="B155">
            <v>1996</v>
          </cell>
          <cell r="C155">
            <v>1.6364490999999999</v>
          </cell>
          <cell r="D155">
            <v>1.6364490999999999</v>
          </cell>
          <cell r="E155">
            <v>1.6364490999999999</v>
          </cell>
          <cell r="F155">
            <v>0</v>
          </cell>
          <cell r="G155">
            <v>0</v>
          </cell>
          <cell r="H155">
            <v>0</v>
          </cell>
          <cell r="I155">
            <v>1.6364490999999999</v>
          </cell>
          <cell r="J155">
            <v>1.6364490999999999</v>
          </cell>
          <cell r="K155">
            <v>1.6364490999999999</v>
          </cell>
          <cell r="L155">
            <v>0</v>
          </cell>
          <cell r="M155">
            <v>0</v>
          </cell>
          <cell r="N155">
            <v>0</v>
          </cell>
          <cell r="O155">
            <v>1.6364490999999999</v>
          </cell>
          <cell r="P155">
            <v>1.6364490999999999</v>
          </cell>
          <cell r="Q155">
            <v>1.6364490999999999</v>
          </cell>
          <cell r="R155">
            <v>0</v>
          </cell>
          <cell r="S155">
            <v>0</v>
          </cell>
          <cell r="T155">
            <v>0</v>
          </cell>
          <cell r="U155">
            <v>0.42448120000000006</v>
          </cell>
          <cell r="V155">
            <v>0.42448120000000006</v>
          </cell>
          <cell r="W155">
            <v>0.42448120000000006</v>
          </cell>
          <cell r="X155">
            <v>0</v>
          </cell>
          <cell r="Y155">
            <v>0</v>
          </cell>
          <cell r="Z155">
            <v>0</v>
          </cell>
          <cell r="AA155">
            <v>0.42448120000000006</v>
          </cell>
          <cell r="AB155">
            <v>0.42448120000000006</v>
          </cell>
          <cell r="AC155">
            <v>0.42448120000000006</v>
          </cell>
          <cell r="AD155">
            <v>0</v>
          </cell>
          <cell r="AE155">
            <v>0</v>
          </cell>
          <cell r="AF155">
            <v>0</v>
          </cell>
          <cell r="AG155">
            <v>0.42448120000000006</v>
          </cell>
          <cell r="AH155">
            <v>0.42448120000000006</v>
          </cell>
          <cell r="AI155">
            <v>0.42448120000000006</v>
          </cell>
          <cell r="AJ155">
            <v>0</v>
          </cell>
          <cell r="AK155">
            <v>0</v>
          </cell>
          <cell r="AL155">
            <v>0</v>
          </cell>
          <cell r="AM155">
            <v>0.2836718768</v>
          </cell>
          <cell r="AN155">
            <v>0.2836718768</v>
          </cell>
          <cell r="AO155">
            <v>0.2836718768</v>
          </cell>
          <cell r="AP155">
            <v>0</v>
          </cell>
          <cell r="AQ155">
            <v>0</v>
          </cell>
          <cell r="AR155">
            <v>0</v>
          </cell>
          <cell r="AS155">
            <v>0.2836718768</v>
          </cell>
          <cell r="AT155">
            <v>0.2836718768</v>
          </cell>
          <cell r="AU155">
            <v>0.2836718768</v>
          </cell>
          <cell r="AV155">
            <v>0</v>
          </cell>
          <cell r="AW155">
            <v>0</v>
          </cell>
          <cell r="AX155">
            <v>0</v>
          </cell>
          <cell r="AY155">
            <v>0.2836718768</v>
          </cell>
          <cell r="AZ155">
            <v>0.2836718768</v>
          </cell>
          <cell r="BA155">
            <v>0.2836718768</v>
          </cell>
          <cell r="BB155">
            <v>0</v>
          </cell>
          <cell r="BC155">
            <v>0</v>
          </cell>
          <cell r="BD155">
            <v>0</v>
          </cell>
          <cell r="BE155">
            <v>2.2033259999999992</v>
          </cell>
          <cell r="BF155">
            <v>2.2033259999999992</v>
          </cell>
          <cell r="BG155">
            <v>2.2033259999999992</v>
          </cell>
          <cell r="BH155">
            <v>0</v>
          </cell>
          <cell r="BI155">
            <v>0</v>
          </cell>
          <cell r="BJ155">
            <v>0</v>
          </cell>
          <cell r="BK155">
            <v>2.2033259999999992</v>
          </cell>
          <cell r="BL155">
            <v>2.2033259999999992</v>
          </cell>
          <cell r="BM155">
            <v>2.2033259999999992</v>
          </cell>
          <cell r="BN155">
            <v>0</v>
          </cell>
          <cell r="BO155">
            <v>0</v>
          </cell>
          <cell r="BP155">
            <v>0</v>
          </cell>
          <cell r="BQ155">
            <v>0</v>
          </cell>
          <cell r="BR155">
            <v>0</v>
          </cell>
          <cell r="BS155">
            <v>0</v>
          </cell>
          <cell r="BT155">
            <v>0</v>
          </cell>
          <cell r="BU155">
            <v>0</v>
          </cell>
          <cell r="BV155">
            <v>0</v>
          </cell>
          <cell r="BW155">
            <v>0</v>
          </cell>
          <cell r="BX155">
            <v>0</v>
          </cell>
          <cell r="BY155">
            <v>0</v>
          </cell>
          <cell r="BZ155">
            <v>0</v>
          </cell>
          <cell r="CA155">
            <v>0</v>
          </cell>
          <cell r="CB155">
            <v>0</v>
          </cell>
          <cell r="CC155">
            <v>0</v>
          </cell>
          <cell r="CD155">
            <v>0</v>
          </cell>
          <cell r="CE155">
            <v>0</v>
          </cell>
          <cell r="CF155">
            <v>0</v>
          </cell>
          <cell r="CG155">
            <v>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0</v>
          </cell>
          <cell r="CN155">
            <v>0</v>
          </cell>
          <cell r="CO155">
            <v>0</v>
          </cell>
          <cell r="CP155">
            <v>0</v>
          </cell>
          <cell r="CQ155">
            <v>0</v>
          </cell>
          <cell r="CR155">
            <v>0</v>
          </cell>
          <cell r="CS155">
            <v>0</v>
          </cell>
          <cell r="CT155">
            <v>0</v>
          </cell>
          <cell r="CU155">
            <v>0</v>
          </cell>
          <cell r="CV155">
            <v>0</v>
          </cell>
          <cell r="CW155">
            <v>0</v>
          </cell>
          <cell r="CX155">
            <v>0</v>
          </cell>
          <cell r="CY155">
            <v>0</v>
          </cell>
          <cell r="CZ155">
            <v>0</v>
          </cell>
          <cell r="DA155">
            <v>1.9846684000000001</v>
          </cell>
          <cell r="DB155">
            <v>1.9846684000000001</v>
          </cell>
          <cell r="DC155">
            <v>1.9846684000000001</v>
          </cell>
          <cell r="DD155">
            <v>0</v>
          </cell>
          <cell r="DE155">
            <v>0</v>
          </cell>
          <cell r="DF155">
            <v>0</v>
          </cell>
          <cell r="DG155">
            <v>0.17151532199999997</v>
          </cell>
          <cell r="DH155">
            <v>0.17151532199999997</v>
          </cell>
          <cell r="DI155">
            <v>0.17151532199999997</v>
          </cell>
          <cell r="DJ155">
            <v>0</v>
          </cell>
          <cell r="DK155">
            <v>0</v>
          </cell>
          <cell r="DL155">
            <v>0</v>
          </cell>
          <cell r="DM155">
            <v>4.252446E-3</v>
          </cell>
          <cell r="DN155">
            <v>4.252446E-3</v>
          </cell>
          <cell r="DO155">
            <v>4.252446E-3</v>
          </cell>
          <cell r="DP155">
            <v>0</v>
          </cell>
          <cell r="DQ155">
            <v>0</v>
          </cell>
          <cell r="DR155">
            <v>0</v>
          </cell>
          <cell r="DS155">
            <v>0.26235045800000001</v>
          </cell>
          <cell r="DT155">
            <v>0.26235045800000001</v>
          </cell>
          <cell r="DU155">
            <v>0.26235045800000001</v>
          </cell>
          <cell r="DV155">
            <v>0</v>
          </cell>
          <cell r="DW155">
            <v>0</v>
          </cell>
          <cell r="DX155">
            <v>0</v>
          </cell>
          <cell r="DY155">
            <v>0</v>
          </cell>
          <cell r="DZ155">
            <v>0</v>
          </cell>
          <cell r="EA155">
            <v>0</v>
          </cell>
          <cell r="EB155">
            <v>0</v>
          </cell>
          <cell r="EC155">
            <v>0</v>
          </cell>
          <cell r="ED155">
            <v>0</v>
          </cell>
          <cell r="EE155">
            <v>0</v>
          </cell>
          <cell r="EF155">
            <v>0</v>
          </cell>
          <cell r="EG155">
            <v>0</v>
          </cell>
          <cell r="EH155">
            <v>0</v>
          </cell>
          <cell r="EI155">
            <v>0</v>
          </cell>
          <cell r="EK155">
            <v>0</v>
          </cell>
          <cell r="EL155">
            <v>0</v>
          </cell>
          <cell r="EM155">
            <v>0</v>
          </cell>
          <cell r="EN155">
            <v>0</v>
          </cell>
          <cell r="EO155">
            <v>0</v>
          </cell>
        </row>
        <row r="156">
          <cell r="B156">
            <v>1997</v>
          </cell>
          <cell r="C156">
            <v>1.6735146999999999</v>
          </cell>
          <cell r="D156">
            <v>1.6735146999999999</v>
          </cell>
          <cell r="E156">
            <v>1.6735146999999999</v>
          </cell>
          <cell r="F156">
            <v>0</v>
          </cell>
          <cell r="G156">
            <v>0</v>
          </cell>
          <cell r="H156">
            <v>0</v>
          </cell>
          <cell r="I156">
            <v>1.6735146999999999</v>
          </cell>
          <cell r="J156">
            <v>1.6735146999999999</v>
          </cell>
          <cell r="K156">
            <v>1.6735146999999999</v>
          </cell>
          <cell r="L156">
            <v>0</v>
          </cell>
          <cell r="M156">
            <v>0</v>
          </cell>
          <cell r="N156">
            <v>0</v>
          </cell>
          <cell r="O156">
            <v>1.6735146999999999</v>
          </cell>
          <cell r="P156">
            <v>1.6735146999999999</v>
          </cell>
          <cell r="Q156">
            <v>1.6735146999999999</v>
          </cell>
          <cell r="R156">
            <v>0</v>
          </cell>
          <cell r="S156">
            <v>0</v>
          </cell>
          <cell r="T156">
            <v>0</v>
          </cell>
          <cell r="U156">
            <v>0.42975789999999997</v>
          </cell>
          <cell r="V156">
            <v>0.42975789999999997</v>
          </cell>
          <cell r="W156">
            <v>0.42975789999999997</v>
          </cell>
          <cell r="X156">
            <v>0</v>
          </cell>
          <cell r="Y156">
            <v>0</v>
          </cell>
          <cell r="Z156">
            <v>0</v>
          </cell>
          <cell r="AA156">
            <v>0.42975789999999997</v>
          </cell>
          <cell r="AB156">
            <v>0.42975789999999997</v>
          </cell>
          <cell r="AC156">
            <v>0.42975789999999997</v>
          </cell>
          <cell r="AD156">
            <v>0</v>
          </cell>
          <cell r="AE156">
            <v>0</v>
          </cell>
          <cell r="AF156">
            <v>0</v>
          </cell>
          <cell r="AG156">
            <v>0.42975789999999997</v>
          </cell>
          <cell r="AH156">
            <v>0.42975789999999997</v>
          </cell>
          <cell r="AI156">
            <v>0.42975789999999997</v>
          </cell>
          <cell r="AJ156">
            <v>0</v>
          </cell>
          <cell r="AK156">
            <v>0</v>
          </cell>
          <cell r="AL156">
            <v>0</v>
          </cell>
          <cell r="AM156">
            <v>0.29051836320000002</v>
          </cell>
          <cell r="AN156">
            <v>0.29051836320000002</v>
          </cell>
          <cell r="AO156">
            <v>0.29051836320000002</v>
          </cell>
          <cell r="AP156">
            <v>0</v>
          </cell>
          <cell r="AQ156">
            <v>0</v>
          </cell>
          <cell r="AR156">
            <v>0</v>
          </cell>
          <cell r="AS156">
            <v>0.29051836320000002</v>
          </cell>
          <cell r="AT156">
            <v>0.29051836320000002</v>
          </cell>
          <cell r="AU156">
            <v>0.29051836320000002</v>
          </cell>
          <cell r="AV156">
            <v>0</v>
          </cell>
          <cell r="AW156">
            <v>0</v>
          </cell>
          <cell r="AX156">
            <v>0</v>
          </cell>
          <cell r="AY156">
            <v>0.29051836320000002</v>
          </cell>
          <cell r="AZ156">
            <v>0.29051836320000002</v>
          </cell>
          <cell r="BA156">
            <v>0.29051836320000002</v>
          </cell>
          <cell r="BB156">
            <v>0</v>
          </cell>
          <cell r="BC156">
            <v>0</v>
          </cell>
          <cell r="BD156">
            <v>0</v>
          </cell>
          <cell r="BE156">
            <v>2.2952457000000002</v>
          </cell>
          <cell r="BF156">
            <v>2.2952457000000002</v>
          </cell>
          <cell r="BG156">
            <v>2.2952457000000002</v>
          </cell>
          <cell r="BH156">
            <v>0</v>
          </cell>
          <cell r="BI156">
            <v>0</v>
          </cell>
          <cell r="BJ156">
            <v>0</v>
          </cell>
          <cell r="BK156">
            <v>2.2952457000000002</v>
          </cell>
          <cell r="BL156">
            <v>2.2952457000000002</v>
          </cell>
          <cell r="BM156">
            <v>2.2952457000000002</v>
          </cell>
          <cell r="BN156">
            <v>0</v>
          </cell>
          <cell r="BO156">
            <v>0</v>
          </cell>
          <cell r="BP156">
            <v>0</v>
          </cell>
          <cell r="BQ156">
            <v>0</v>
          </cell>
          <cell r="BR156">
            <v>0</v>
          </cell>
          <cell r="BS156">
            <v>0</v>
          </cell>
          <cell r="BT156">
            <v>0</v>
          </cell>
          <cell r="BU156">
            <v>0</v>
          </cell>
          <cell r="BV156">
            <v>0</v>
          </cell>
          <cell r="BW156">
            <v>0</v>
          </cell>
          <cell r="BX156">
            <v>0</v>
          </cell>
          <cell r="BY156">
            <v>0</v>
          </cell>
          <cell r="BZ156">
            <v>0</v>
          </cell>
          <cell r="CA156">
            <v>0</v>
          </cell>
          <cell r="CB156">
            <v>0</v>
          </cell>
          <cell r="CC156">
            <v>0</v>
          </cell>
          <cell r="CD156">
            <v>0</v>
          </cell>
          <cell r="CE156">
            <v>0</v>
          </cell>
          <cell r="CF156">
            <v>0</v>
          </cell>
          <cell r="CG156">
            <v>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0</v>
          </cell>
          <cell r="CN156">
            <v>0</v>
          </cell>
          <cell r="CO156">
            <v>0</v>
          </cell>
          <cell r="CP156">
            <v>0</v>
          </cell>
          <cell r="CQ156">
            <v>0</v>
          </cell>
          <cell r="CR156">
            <v>0</v>
          </cell>
          <cell r="CS156">
            <v>0</v>
          </cell>
          <cell r="CT156">
            <v>0</v>
          </cell>
          <cell r="CU156">
            <v>0</v>
          </cell>
          <cell r="CV156">
            <v>0</v>
          </cell>
          <cell r="CW156">
            <v>0</v>
          </cell>
          <cell r="CX156">
            <v>0</v>
          </cell>
          <cell r="CY156">
            <v>0</v>
          </cell>
          <cell r="CZ156">
            <v>0</v>
          </cell>
          <cell r="DA156">
            <v>1.9987539000000001</v>
          </cell>
          <cell r="DB156">
            <v>1.9987539000000001</v>
          </cell>
          <cell r="DC156">
            <v>1.9987539000000001</v>
          </cell>
          <cell r="DD156">
            <v>0</v>
          </cell>
          <cell r="DE156">
            <v>0</v>
          </cell>
          <cell r="DF156">
            <v>0</v>
          </cell>
          <cell r="DG156">
            <v>0.212937296</v>
          </cell>
          <cell r="DH156">
            <v>0.212937296</v>
          </cell>
          <cell r="DI156">
            <v>0.212937296</v>
          </cell>
          <cell r="DJ156">
            <v>0</v>
          </cell>
          <cell r="DK156">
            <v>0</v>
          </cell>
          <cell r="DL156">
            <v>0</v>
          </cell>
          <cell r="DM156">
            <v>9.2139500000000003E-3</v>
          </cell>
          <cell r="DN156">
            <v>9.2139500000000003E-3</v>
          </cell>
          <cell r="DO156">
            <v>9.2139500000000003E-3</v>
          </cell>
          <cell r="DP156">
            <v>0</v>
          </cell>
          <cell r="DQ156">
            <v>0</v>
          </cell>
          <cell r="DR156">
            <v>0</v>
          </cell>
          <cell r="DS156">
            <v>0.30223539999999999</v>
          </cell>
          <cell r="DT156">
            <v>0.30223539999999999</v>
          </cell>
          <cell r="DU156">
            <v>0.30223539999999999</v>
          </cell>
          <cell r="DV156">
            <v>0</v>
          </cell>
          <cell r="DW156">
            <v>0</v>
          </cell>
          <cell r="DX156">
            <v>0</v>
          </cell>
          <cell r="DY156">
            <v>0</v>
          </cell>
          <cell r="DZ156">
            <v>0</v>
          </cell>
          <cell r="EA156">
            <v>0</v>
          </cell>
          <cell r="EB156">
            <v>0</v>
          </cell>
          <cell r="EC156">
            <v>0</v>
          </cell>
          <cell r="ED156">
            <v>0</v>
          </cell>
          <cell r="EE156">
            <v>0</v>
          </cell>
          <cell r="EF156">
            <v>0</v>
          </cell>
          <cell r="EG156">
            <v>0</v>
          </cell>
          <cell r="EH156">
            <v>0</v>
          </cell>
          <cell r="EI156">
            <v>0</v>
          </cell>
          <cell r="EK156">
            <v>0</v>
          </cell>
          <cell r="EL156">
            <v>0</v>
          </cell>
          <cell r="EM156">
            <v>0</v>
          </cell>
          <cell r="EN156">
            <v>0</v>
          </cell>
          <cell r="EO156">
            <v>0</v>
          </cell>
        </row>
        <row r="157">
          <cell r="B157">
            <v>1998</v>
          </cell>
          <cell r="C157">
            <v>1.7107518999999998</v>
          </cell>
          <cell r="D157">
            <v>1.7107518999999998</v>
          </cell>
          <cell r="E157">
            <v>1.7107518999999998</v>
          </cell>
          <cell r="F157">
            <v>0</v>
          </cell>
          <cell r="G157">
            <v>0</v>
          </cell>
          <cell r="H157">
            <v>0</v>
          </cell>
          <cell r="I157">
            <v>1.7107518999999998</v>
          </cell>
          <cell r="J157">
            <v>1.7107518999999998</v>
          </cell>
          <cell r="K157">
            <v>1.7107518999999998</v>
          </cell>
          <cell r="L157">
            <v>0</v>
          </cell>
          <cell r="M157">
            <v>0</v>
          </cell>
          <cell r="N157">
            <v>0</v>
          </cell>
          <cell r="O157">
            <v>1.7107518999999998</v>
          </cell>
          <cell r="P157">
            <v>1.7107518999999998</v>
          </cell>
          <cell r="Q157">
            <v>1.7107518999999998</v>
          </cell>
          <cell r="R157">
            <v>0</v>
          </cell>
          <cell r="S157">
            <v>0</v>
          </cell>
          <cell r="T157">
            <v>0</v>
          </cell>
          <cell r="U157">
            <v>0.43416229999999989</v>
          </cell>
          <cell r="V157">
            <v>0.43416229999999989</v>
          </cell>
          <cell r="W157">
            <v>0.43416229999999989</v>
          </cell>
          <cell r="X157">
            <v>0</v>
          </cell>
          <cell r="Y157">
            <v>0</v>
          </cell>
          <cell r="Z157">
            <v>0</v>
          </cell>
          <cell r="AA157">
            <v>0.43416229999999989</v>
          </cell>
          <cell r="AB157">
            <v>0.43416229999999989</v>
          </cell>
          <cell r="AC157">
            <v>0.43416229999999989</v>
          </cell>
          <cell r="AD157">
            <v>0</v>
          </cell>
          <cell r="AE157">
            <v>0</v>
          </cell>
          <cell r="AF157">
            <v>0</v>
          </cell>
          <cell r="AG157">
            <v>0.43416229999999989</v>
          </cell>
          <cell r="AH157">
            <v>0.43416229999999989</v>
          </cell>
          <cell r="AI157">
            <v>0.43416229999999989</v>
          </cell>
          <cell r="AJ157">
            <v>0</v>
          </cell>
          <cell r="AK157">
            <v>0</v>
          </cell>
          <cell r="AL157">
            <v>0</v>
          </cell>
          <cell r="AM157">
            <v>0.29661715199999994</v>
          </cell>
          <cell r="AN157">
            <v>0.29661715199999994</v>
          </cell>
          <cell r="AO157">
            <v>0.29661715199999994</v>
          </cell>
          <cell r="AP157">
            <v>0</v>
          </cell>
          <cell r="AQ157">
            <v>0</v>
          </cell>
          <cell r="AR157">
            <v>0</v>
          </cell>
          <cell r="AS157">
            <v>0.29661715199999994</v>
          </cell>
          <cell r="AT157">
            <v>0.29661715199999994</v>
          </cell>
          <cell r="AU157">
            <v>0.29661715199999994</v>
          </cell>
          <cell r="AV157">
            <v>0</v>
          </cell>
          <cell r="AW157">
            <v>0</v>
          </cell>
          <cell r="AX157">
            <v>0</v>
          </cell>
          <cell r="AY157">
            <v>0.29661715199999994</v>
          </cell>
          <cell r="AZ157">
            <v>0.29661715199999994</v>
          </cell>
          <cell r="BA157">
            <v>0.29661715199999994</v>
          </cell>
          <cell r="BB157">
            <v>0</v>
          </cell>
          <cell r="BC157">
            <v>0</v>
          </cell>
          <cell r="BD157">
            <v>0</v>
          </cell>
          <cell r="BE157">
            <v>2.2520547</v>
          </cell>
          <cell r="BF157">
            <v>2.2520547</v>
          </cell>
          <cell r="BG157">
            <v>2.2520547</v>
          </cell>
          <cell r="BH157">
            <v>0</v>
          </cell>
          <cell r="BI157">
            <v>0</v>
          </cell>
          <cell r="BJ157">
            <v>0</v>
          </cell>
          <cell r="BK157">
            <v>2.2520547</v>
          </cell>
          <cell r="BL157">
            <v>2.2520547</v>
          </cell>
          <cell r="BM157">
            <v>2.2520547</v>
          </cell>
          <cell r="BN157">
            <v>0</v>
          </cell>
          <cell r="BO157">
            <v>0</v>
          </cell>
          <cell r="BP157">
            <v>0</v>
          </cell>
          <cell r="BQ157">
            <v>0</v>
          </cell>
          <cell r="BR157">
            <v>0</v>
          </cell>
          <cell r="BS157">
            <v>0</v>
          </cell>
          <cell r="BT157">
            <v>0</v>
          </cell>
          <cell r="BU157">
            <v>0</v>
          </cell>
          <cell r="BV157">
            <v>0</v>
          </cell>
          <cell r="BW157">
            <v>0</v>
          </cell>
          <cell r="BX157">
            <v>0</v>
          </cell>
          <cell r="BY157">
            <v>0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D157">
            <v>0</v>
          </cell>
          <cell r="CE157">
            <v>0</v>
          </cell>
          <cell r="CF157">
            <v>0</v>
          </cell>
          <cell r="CG157">
            <v>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0</v>
          </cell>
          <cell r="CN157">
            <v>0</v>
          </cell>
          <cell r="CO157">
            <v>0</v>
          </cell>
          <cell r="CP157">
            <v>0</v>
          </cell>
          <cell r="CQ157">
            <v>0</v>
          </cell>
          <cell r="CR157">
            <v>0</v>
          </cell>
          <cell r="CS157">
            <v>0</v>
          </cell>
          <cell r="CT157">
            <v>0</v>
          </cell>
          <cell r="CU157">
            <v>0</v>
          </cell>
          <cell r="CV157">
            <v>0</v>
          </cell>
          <cell r="CW157">
            <v>0</v>
          </cell>
          <cell r="CX157">
            <v>0</v>
          </cell>
          <cell r="CY157">
            <v>0</v>
          </cell>
          <cell r="CZ157">
            <v>0</v>
          </cell>
          <cell r="DA157">
            <v>2.2198319000000004</v>
          </cell>
          <cell r="DB157">
            <v>2.2198319000000004</v>
          </cell>
          <cell r="DC157">
            <v>2.2198319000000004</v>
          </cell>
          <cell r="DD157">
            <v>0</v>
          </cell>
          <cell r="DE157">
            <v>0</v>
          </cell>
          <cell r="DF157">
            <v>0</v>
          </cell>
          <cell r="DG157">
            <v>0.25806078999999998</v>
          </cell>
          <cell r="DH157">
            <v>0.25806078999999998</v>
          </cell>
          <cell r="DI157">
            <v>0.25806078999999998</v>
          </cell>
          <cell r="DJ157">
            <v>0</v>
          </cell>
          <cell r="DK157">
            <v>0</v>
          </cell>
          <cell r="DL157">
            <v>0</v>
          </cell>
          <cell r="DM157">
            <v>1.4962310000000001E-2</v>
          </cell>
          <cell r="DN157">
            <v>1.4962310000000001E-2</v>
          </cell>
          <cell r="DO157">
            <v>1.4962310000000001E-2</v>
          </cell>
          <cell r="DP157">
            <v>0</v>
          </cell>
          <cell r="DQ157">
            <v>0</v>
          </cell>
          <cell r="DR157">
            <v>0</v>
          </cell>
          <cell r="DS157">
            <v>0.34393252000000002</v>
          </cell>
          <cell r="DT157">
            <v>0.34393252000000002</v>
          </cell>
          <cell r="DU157">
            <v>0.34393252000000002</v>
          </cell>
          <cell r="DV157">
            <v>0</v>
          </cell>
          <cell r="DW157">
            <v>0</v>
          </cell>
          <cell r="DX157">
            <v>0</v>
          </cell>
          <cell r="DY157">
            <v>0</v>
          </cell>
          <cell r="DZ157">
            <v>0</v>
          </cell>
          <cell r="EA157">
            <v>0</v>
          </cell>
          <cell r="EB157">
            <v>0</v>
          </cell>
          <cell r="EC157">
            <v>0</v>
          </cell>
          <cell r="ED157">
            <v>0</v>
          </cell>
          <cell r="EE157">
            <v>0</v>
          </cell>
          <cell r="EF157">
            <v>0</v>
          </cell>
          <cell r="EG157">
            <v>0</v>
          </cell>
          <cell r="EH157">
            <v>0</v>
          </cell>
          <cell r="EI157">
            <v>0</v>
          </cell>
          <cell r="EK157">
            <v>0</v>
          </cell>
          <cell r="EL157">
            <v>0</v>
          </cell>
          <cell r="EM157">
            <v>0</v>
          </cell>
          <cell r="EN157">
            <v>0</v>
          </cell>
          <cell r="EO157">
            <v>0</v>
          </cell>
        </row>
        <row r="158">
          <cell r="B158">
            <v>1999</v>
          </cell>
          <cell r="C158">
            <v>1.7481892999999999</v>
          </cell>
          <cell r="D158">
            <v>1.7481892999999999</v>
          </cell>
          <cell r="E158">
            <v>1.7481892999999999</v>
          </cell>
          <cell r="F158">
            <v>0</v>
          </cell>
          <cell r="G158">
            <v>0</v>
          </cell>
          <cell r="H158">
            <v>0</v>
          </cell>
          <cell r="I158">
            <v>1.7481892999999999</v>
          </cell>
          <cell r="J158">
            <v>1.7481892999999999</v>
          </cell>
          <cell r="K158">
            <v>1.7481892999999999</v>
          </cell>
          <cell r="L158">
            <v>0</v>
          </cell>
          <cell r="M158">
            <v>0</v>
          </cell>
          <cell r="N158">
            <v>0</v>
          </cell>
          <cell r="O158">
            <v>1.7481892999999999</v>
          </cell>
          <cell r="P158">
            <v>1.7481892999999999</v>
          </cell>
          <cell r="Q158">
            <v>1.7481892999999999</v>
          </cell>
          <cell r="R158">
            <v>0</v>
          </cell>
          <cell r="S158">
            <v>0</v>
          </cell>
          <cell r="T158">
            <v>0</v>
          </cell>
          <cell r="U158">
            <v>0.43773730000000005</v>
          </cell>
          <cell r="V158">
            <v>0.43773730000000005</v>
          </cell>
          <cell r="W158">
            <v>0.43773730000000005</v>
          </cell>
          <cell r="X158">
            <v>0</v>
          </cell>
          <cell r="Y158">
            <v>0</v>
          </cell>
          <cell r="Z158">
            <v>0</v>
          </cell>
          <cell r="AA158">
            <v>0.43773730000000005</v>
          </cell>
          <cell r="AB158">
            <v>0.43773730000000005</v>
          </cell>
          <cell r="AC158">
            <v>0.43773730000000005</v>
          </cell>
          <cell r="AD158">
            <v>0</v>
          </cell>
          <cell r="AE158">
            <v>0</v>
          </cell>
          <cell r="AF158">
            <v>0</v>
          </cell>
          <cell r="AG158">
            <v>0.43773730000000005</v>
          </cell>
          <cell r="AH158">
            <v>0.43773730000000005</v>
          </cell>
          <cell r="AI158">
            <v>0.43773730000000005</v>
          </cell>
          <cell r="AJ158">
            <v>0</v>
          </cell>
          <cell r="AK158">
            <v>0</v>
          </cell>
          <cell r="AL158">
            <v>0</v>
          </cell>
          <cell r="AM158">
            <v>0.30198222079999992</v>
          </cell>
          <cell r="AN158">
            <v>0.30198222079999992</v>
          </cell>
          <cell r="AO158">
            <v>0.30198222079999992</v>
          </cell>
          <cell r="AP158">
            <v>0</v>
          </cell>
          <cell r="AQ158">
            <v>0</v>
          </cell>
          <cell r="AR158">
            <v>0</v>
          </cell>
          <cell r="AS158">
            <v>0.30198222079999992</v>
          </cell>
          <cell r="AT158">
            <v>0.30198222079999992</v>
          </cell>
          <cell r="AU158">
            <v>0.30198222079999992</v>
          </cell>
          <cell r="AV158">
            <v>0</v>
          </cell>
          <cell r="AW158">
            <v>0</v>
          </cell>
          <cell r="AX158">
            <v>0</v>
          </cell>
          <cell r="AY158">
            <v>0.30198222079999992</v>
          </cell>
          <cell r="AZ158">
            <v>0.30198222079999992</v>
          </cell>
          <cell r="BA158">
            <v>0.30198222079999992</v>
          </cell>
          <cell r="BB158">
            <v>0</v>
          </cell>
          <cell r="BC158">
            <v>0</v>
          </cell>
          <cell r="BD158">
            <v>0</v>
          </cell>
          <cell r="BE158">
            <v>2.2014732999999995</v>
          </cell>
          <cell r="BF158">
            <v>2.2014732999999995</v>
          </cell>
          <cell r="BG158">
            <v>2.2014732999999995</v>
          </cell>
          <cell r="BH158">
            <v>0</v>
          </cell>
          <cell r="BI158">
            <v>0</v>
          </cell>
          <cell r="BJ158">
            <v>0</v>
          </cell>
          <cell r="BK158">
            <v>2.2014732999999995</v>
          </cell>
          <cell r="BL158">
            <v>2.2014732999999995</v>
          </cell>
          <cell r="BM158">
            <v>2.2014732999999995</v>
          </cell>
          <cell r="BN158">
            <v>0</v>
          </cell>
          <cell r="BO158">
            <v>0</v>
          </cell>
          <cell r="BP158">
            <v>0</v>
          </cell>
          <cell r="BQ158">
            <v>0</v>
          </cell>
          <cell r="BR158">
            <v>0</v>
          </cell>
          <cell r="BS158">
            <v>0</v>
          </cell>
          <cell r="BT158">
            <v>0</v>
          </cell>
          <cell r="BU158">
            <v>0</v>
          </cell>
          <cell r="BV158">
            <v>0</v>
          </cell>
          <cell r="BW158">
            <v>0</v>
          </cell>
          <cell r="BX158">
            <v>0</v>
          </cell>
          <cell r="BY158">
            <v>0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D158">
            <v>0</v>
          </cell>
          <cell r="CE158">
            <v>0</v>
          </cell>
          <cell r="CF158">
            <v>0</v>
          </cell>
          <cell r="CG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0</v>
          </cell>
          <cell r="CN158">
            <v>0</v>
          </cell>
          <cell r="CO158">
            <v>0</v>
          </cell>
          <cell r="CP158">
            <v>0</v>
          </cell>
          <cell r="CQ158">
            <v>0</v>
          </cell>
          <cell r="CR158">
            <v>0</v>
          </cell>
          <cell r="CS158">
            <v>0</v>
          </cell>
          <cell r="CT158">
            <v>0</v>
          </cell>
          <cell r="CU158">
            <v>0</v>
          </cell>
          <cell r="CV158">
            <v>0</v>
          </cell>
          <cell r="CW158">
            <v>0</v>
          </cell>
          <cell r="CX158">
            <v>0</v>
          </cell>
          <cell r="CY158">
            <v>0</v>
          </cell>
          <cell r="CZ158">
            <v>0</v>
          </cell>
          <cell r="DA158">
            <v>2.3796629999999999</v>
          </cell>
          <cell r="DB158">
            <v>2.3796629999999999</v>
          </cell>
          <cell r="DC158">
            <v>2.3796629999999999</v>
          </cell>
          <cell r="DD158">
            <v>0</v>
          </cell>
          <cell r="DE158">
            <v>0</v>
          </cell>
          <cell r="DF158">
            <v>0</v>
          </cell>
          <cell r="DG158">
            <v>0.30712109999999998</v>
          </cell>
          <cell r="DH158">
            <v>0.30712109999999998</v>
          </cell>
          <cell r="DI158">
            <v>0.30712109999999998</v>
          </cell>
          <cell r="DJ158">
            <v>0</v>
          </cell>
          <cell r="DK158">
            <v>0</v>
          </cell>
          <cell r="DL158">
            <v>0</v>
          </cell>
          <cell r="DM158">
            <v>2.1537375999999997E-2</v>
          </cell>
          <cell r="DN158">
            <v>2.1537375999999997E-2</v>
          </cell>
          <cell r="DO158">
            <v>2.1537375999999997E-2</v>
          </cell>
          <cell r="DP158">
            <v>0</v>
          </cell>
          <cell r="DQ158">
            <v>0</v>
          </cell>
          <cell r="DR158">
            <v>0</v>
          </cell>
          <cell r="DS158">
            <v>0.387439282</v>
          </cell>
          <cell r="DT158">
            <v>0.387439282</v>
          </cell>
          <cell r="DU158">
            <v>0.387439282</v>
          </cell>
          <cell r="DV158">
            <v>0</v>
          </cell>
          <cell r="DW158">
            <v>0</v>
          </cell>
          <cell r="DX158">
            <v>0</v>
          </cell>
          <cell r="DY158">
            <v>0</v>
          </cell>
          <cell r="DZ158">
            <v>0</v>
          </cell>
          <cell r="EA158">
            <v>0</v>
          </cell>
          <cell r="EB158">
            <v>0</v>
          </cell>
          <cell r="EC158">
            <v>0</v>
          </cell>
          <cell r="ED158">
            <v>0</v>
          </cell>
          <cell r="EE158">
            <v>0</v>
          </cell>
          <cell r="EF158">
            <v>0</v>
          </cell>
          <cell r="EG158">
            <v>0</v>
          </cell>
          <cell r="EH158">
            <v>0</v>
          </cell>
          <cell r="EI158">
            <v>0</v>
          </cell>
          <cell r="EK158">
            <v>0</v>
          </cell>
          <cell r="EL158">
            <v>0</v>
          </cell>
          <cell r="EM158">
            <v>0</v>
          </cell>
          <cell r="EN158">
            <v>0</v>
          </cell>
          <cell r="EO158">
            <v>0</v>
          </cell>
        </row>
        <row r="159">
          <cell r="B159">
            <v>2000</v>
          </cell>
          <cell r="C159">
            <v>1.8442709999999998</v>
          </cell>
          <cell r="D159">
            <v>1.8442709999999998</v>
          </cell>
          <cell r="E159">
            <v>1.8442709999999998</v>
          </cell>
          <cell r="F159">
            <v>0</v>
          </cell>
          <cell r="G159">
            <v>0</v>
          </cell>
          <cell r="H159">
            <v>0</v>
          </cell>
          <cell r="I159">
            <v>1.8442709999999998</v>
          </cell>
          <cell r="J159">
            <v>1.8442709999999998</v>
          </cell>
          <cell r="K159">
            <v>1.8442709999999998</v>
          </cell>
          <cell r="L159">
            <v>0</v>
          </cell>
          <cell r="M159">
            <v>0</v>
          </cell>
          <cell r="N159">
            <v>0</v>
          </cell>
          <cell r="O159">
            <v>1.8442709999999998</v>
          </cell>
          <cell r="P159">
            <v>1.8442709999999998</v>
          </cell>
          <cell r="Q159">
            <v>1.8442709999999998</v>
          </cell>
          <cell r="R159">
            <v>0</v>
          </cell>
          <cell r="S159">
            <v>0</v>
          </cell>
          <cell r="T159">
            <v>0</v>
          </cell>
          <cell r="U159">
            <v>0.44711810000000002</v>
          </cell>
          <cell r="V159">
            <v>0.44711810000000002</v>
          </cell>
          <cell r="W159">
            <v>0.44711810000000002</v>
          </cell>
          <cell r="X159">
            <v>0</v>
          </cell>
          <cell r="Y159">
            <v>0</v>
          </cell>
          <cell r="Z159">
            <v>0</v>
          </cell>
          <cell r="AA159">
            <v>0.44711810000000002</v>
          </cell>
          <cell r="AB159">
            <v>0.44711810000000002</v>
          </cell>
          <cell r="AC159">
            <v>0.44711810000000002</v>
          </cell>
          <cell r="AD159">
            <v>0</v>
          </cell>
          <cell r="AE159">
            <v>0</v>
          </cell>
          <cell r="AF159">
            <v>0</v>
          </cell>
          <cell r="AG159">
            <v>0.44711810000000002</v>
          </cell>
          <cell r="AH159">
            <v>0.44711810000000002</v>
          </cell>
          <cell r="AI159">
            <v>0.44711810000000002</v>
          </cell>
          <cell r="AJ159">
            <v>0</v>
          </cell>
          <cell r="AK159">
            <v>0</v>
          </cell>
          <cell r="AL159">
            <v>0</v>
          </cell>
          <cell r="AM159">
            <v>0.31087464719999996</v>
          </cell>
          <cell r="AN159">
            <v>0.31087464719999996</v>
          </cell>
          <cell r="AO159">
            <v>0.31087464719999996</v>
          </cell>
          <cell r="AP159">
            <v>0</v>
          </cell>
          <cell r="AQ159">
            <v>0</v>
          </cell>
          <cell r="AR159">
            <v>0</v>
          </cell>
          <cell r="AS159">
            <v>0.31087464719999996</v>
          </cell>
          <cell r="AT159">
            <v>0.31087464719999996</v>
          </cell>
          <cell r="AU159">
            <v>0.31087464719999996</v>
          </cell>
          <cell r="AV159">
            <v>0</v>
          </cell>
          <cell r="AW159">
            <v>0</v>
          </cell>
          <cell r="AX159">
            <v>0</v>
          </cell>
          <cell r="AY159">
            <v>0.31087464719999996</v>
          </cell>
          <cell r="AZ159">
            <v>0.31087464719999996</v>
          </cell>
          <cell r="BA159">
            <v>0.31087464719999996</v>
          </cell>
          <cell r="BB159">
            <v>0</v>
          </cell>
          <cell r="BC159">
            <v>0</v>
          </cell>
          <cell r="BD159">
            <v>0</v>
          </cell>
          <cell r="BE159">
            <v>2.1436282000000002</v>
          </cell>
          <cell r="BF159">
            <v>2.1436282000000002</v>
          </cell>
          <cell r="BG159">
            <v>2.1436282000000002</v>
          </cell>
          <cell r="BH159">
            <v>0</v>
          </cell>
          <cell r="BI159">
            <v>0</v>
          </cell>
          <cell r="BJ159">
            <v>0</v>
          </cell>
          <cell r="BK159">
            <v>2.1436282000000002</v>
          </cell>
          <cell r="BL159">
            <v>2.1436282000000002</v>
          </cell>
          <cell r="BM159">
            <v>2.1436282000000002</v>
          </cell>
          <cell r="BN159">
            <v>0</v>
          </cell>
          <cell r="BO159">
            <v>0</v>
          </cell>
          <cell r="BP159">
            <v>0</v>
          </cell>
          <cell r="BQ159">
            <v>6.69509945E-2</v>
          </cell>
          <cell r="BR159">
            <v>6.69509945E-2</v>
          </cell>
          <cell r="BS159">
            <v>6.69509945E-2</v>
          </cell>
          <cell r="BT159">
            <v>0</v>
          </cell>
          <cell r="BU159">
            <v>0</v>
          </cell>
          <cell r="BV159">
            <v>0</v>
          </cell>
          <cell r="BW159">
            <v>6.69509945E-2</v>
          </cell>
          <cell r="BX159">
            <v>6.69509945E-2</v>
          </cell>
          <cell r="BY159">
            <v>6.69509945E-2</v>
          </cell>
          <cell r="BZ159">
            <v>0</v>
          </cell>
          <cell r="CA159">
            <v>0</v>
          </cell>
          <cell r="CB159">
            <v>0</v>
          </cell>
          <cell r="CC159">
            <v>2.6123252999999996E-2</v>
          </cell>
          <cell r="CD159">
            <v>2.6123252999999996E-2</v>
          </cell>
          <cell r="CE159">
            <v>2.6123252999999996E-2</v>
          </cell>
          <cell r="CF159">
            <v>0</v>
          </cell>
          <cell r="CG159">
            <v>0</v>
          </cell>
          <cell r="CH159">
            <v>0</v>
          </cell>
          <cell r="CI159">
            <v>2.6123252999999996E-2</v>
          </cell>
          <cell r="CJ159">
            <v>2.6123252999999996E-2</v>
          </cell>
          <cell r="CK159">
            <v>2.6123252999999996E-2</v>
          </cell>
          <cell r="CL159">
            <v>0</v>
          </cell>
          <cell r="CM159">
            <v>0</v>
          </cell>
          <cell r="CN159">
            <v>0</v>
          </cell>
          <cell r="CO159">
            <v>6.1933169999999985E-3</v>
          </cell>
          <cell r="CP159">
            <v>6.1933169999999985E-3</v>
          </cell>
          <cell r="CQ159">
            <v>6.1933169999999985E-3</v>
          </cell>
          <cell r="CR159">
            <v>0</v>
          </cell>
          <cell r="CS159">
            <v>0</v>
          </cell>
          <cell r="CT159">
            <v>0</v>
          </cell>
          <cell r="CU159">
            <v>6.1933169999999985E-3</v>
          </cell>
          <cell r="CV159">
            <v>6.1933169999999985E-3</v>
          </cell>
          <cell r="CW159">
            <v>6.1933169999999985E-3</v>
          </cell>
          <cell r="CX159">
            <v>0</v>
          </cell>
          <cell r="CY159">
            <v>0</v>
          </cell>
          <cell r="CZ159">
            <v>0</v>
          </cell>
          <cell r="DA159">
            <v>2.4175007999999996</v>
          </cell>
          <cell r="DB159">
            <v>2.4175007999999996</v>
          </cell>
          <cell r="DC159">
            <v>2.4175007999999996</v>
          </cell>
          <cell r="DD159">
            <v>0</v>
          </cell>
          <cell r="DE159">
            <v>0</v>
          </cell>
          <cell r="DF159">
            <v>0</v>
          </cell>
          <cell r="DG159">
            <v>0.36015870999999999</v>
          </cell>
          <cell r="DH159">
            <v>0.36015870999999999</v>
          </cell>
          <cell r="DI159">
            <v>0.36015870999999999</v>
          </cell>
          <cell r="DJ159">
            <v>0</v>
          </cell>
          <cell r="DK159">
            <v>0</v>
          </cell>
          <cell r="DL159">
            <v>0</v>
          </cell>
          <cell r="DM159">
            <v>2.8979632000000005E-2</v>
          </cell>
          <cell r="DN159">
            <v>2.8979632000000005E-2</v>
          </cell>
          <cell r="DO159">
            <v>2.8979632000000005E-2</v>
          </cell>
          <cell r="DP159">
            <v>0</v>
          </cell>
          <cell r="DQ159">
            <v>0</v>
          </cell>
          <cell r="DR159">
            <v>0</v>
          </cell>
          <cell r="DS159">
            <v>0.43287650399999994</v>
          </cell>
          <cell r="DT159">
            <v>0.43287650399999994</v>
          </cell>
          <cell r="DU159">
            <v>0.43287650399999994</v>
          </cell>
          <cell r="DV159">
            <v>0</v>
          </cell>
          <cell r="DW159">
            <v>0</v>
          </cell>
          <cell r="DX159">
            <v>0</v>
          </cell>
          <cell r="DY159">
            <v>0</v>
          </cell>
          <cell r="DZ159">
            <v>0</v>
          </cell>
          <cell r="EA159">
            <v>0</v>
          </cell>
          <cell r="EB159">
            <v>0</v>
          </cell>
          <cell r="EC159">
            <v>0</v>
          </cell>
          <cell r="ED159">
            <v>0</v>
          </cell>
          <cell r="EE159">
            <v>0</v>
          </cell>
          <cell r="EF159">
            <v>0</v>
          </cell>
          <cell r="EG159">
            <v>0</v>
          </cell>
          <cell r="EH159">
            <v>0</v>
          </cell>
          <cell r="EI159">
            <v>0</v>
          </cell>
          <cell r="EK159">
            <v>0</v>
          </cell>
          <cell r="EL159">
            <v>0</v>
          </cell>
          <cell r="EM159">
            <v>0</v>
          </cell>
          <cell r="EN159">
            <v>0</v>
          </cell>
          <cell r="EO159">
            <v>0</v>
          </cell>
        </row>
        <row r="160">
          <cell r="B160">
            <v>2001</v>
          </cell>
          <cell r="C160">
            <v>1.9422689</v>
          </cell>
          <cell r="D160">
            <v>1.9422689</v>
          </cell>
          <cell r="E160">
            <v>1.9422689</v>
          </cell>
          <cell r="F160">
            <v>0</v>
          </cell>
          <cell r="G160">
            <v>0</v>
          </cell>
          <cell r="H160">
            <v>0</v>
          </cell>
          <cell r="I160">
            <v>1.9422689</v>
          </cell>
          <cell r="J160">
            <v>1.9422689</v>
          </cell>
          <cell r="K160">
            <v>1.9422689</v>
          </cell>
          <cell r="L160">
            <v>0</v>
          </cell>
          <cell r="M160">
            <v>0</v>
          </cell>
          <cell r="N160">
            <v>0</v>
          </cell>
          <cell r="O160">
            <v>1.9422689</v>
          </cell>
          <cell r="P160">
            <v>1.9422689</v>
          </cell>
          <cell r="Q160">
            <v>1.9422689</v>
          </cell>
          <cell r="R160">
            <v>0</v>
          </cell>
          <cell r="S160">
            <v>0</v>
          </cell>
          <cell r="T160">
            <v>0</v>
          </cell>
          <cell r="U160">
            <v>0.45585540000000002</v>
          </cell>
          <cell r="V160">
            <v>0.45585540000000002</v>
          </cell>
          <cell r="W160">
            <v>0.45585540000000002</v>
          </cell>
          <cell r="X160">
            <v>0</v>
          </cell>
          <cell r="Y160">
            <v>0</v>
          </cell>
          <cell r="Z160">
            <v>0</v>
          </cell>
          <cell r="AA160">
            <v>0.45585540000000002</v>
          </cell>
          <cell r="AB160">
            <v>0.45585540000000002</v>
          </cell>
          <cell r="AC160">
            <v>0.45585540000000002</v>
          </cell>
          <cell r="AD160">
            <v>0</v>
          </cell>
          <cell r="AE160">
            <v>0</v>
          </cell>
          <cell r="AF160">
            <v>0</v>
          </cell>
          <cell r="AG160">
            <v>0.45585540000000002</v>
          </cell>
          <cell r="AH160">
            <v>0.45585540000000002</v>
          </cell>
          <cell r="AI160">
            <v>0.45585540000000002</v>
          </cell>
          <cell r="AJ160">
            <v>0</v>
          </cell>
          <cell r="AK160">
            <v>0</v>
          </cell>
          <cell r="AL160">
            <v>0</v>
          </cell>
          <cell r="AM160">
            <v>0.31916269839999994</v>
          </cell>
          <cell r="AN160">
            <v>0.31916269839999994</v>
          </cell>
          <cell r="AO160">
            <v>0.31916269839999994</v>
          </cell>
          <cell r="AP160">
            <v>0</v>
          </cell>
          <cell r="AQ160">
            <v>0</v>
          </cell>
          <cell r="AR160">
            <v>0</v>
          </cell>
          <cell r="AS160">
            <v>0.31916269839999994</v>
          </cell>
          <cell r="AT160">
            <v>0.31916269839999994</v>
          </cell>
          <cell r="AU160">
            <v>0.31916269839999994</v>
          </cell>
          <cell r="AV160">
            <v>0</v>
          </cell>
          <cell r="AW160">
            <v>0</v>
          </cell>
          <cell r="AX160">
            <v>0</v>
          </cell>
          <cell r="AY160">
            <v>0.31916269839999994</v>
          </cell>
          <cell r="AZ160">
            <v>0.31916269839999994</v>
          </cell>
          <cell r="BA160">
            <v>0.31916269839999994</v>
          </cell>
          <cell r="BB160">
            <v>0</v>
          </cell>
          <cell r="BC160">
            <v>0</v>
          </cell>
          <cell r="BD160">
            <v>0</v>
          </cell>
          <cell r="BE160">
            <v>2.0782802999999999</v>
          </cell>
          <cell r="BF160">
            <v>2.0782802999999999</v>
          </cell>
          <cell r="BG160">
            <v>2.0782802999999999</v>
          </cell>
          <cell r="BH160">
            <v>0</v>
          </cell>
          <cell r="BI160">
            <v>0</v>
          </cell>
          <cell r="BJ160">
            <v>0</v>
          </cell>
          <cell r="BK160">
            <v>2.0782802999999999</v>
          </cell>
          <cell r="BL160">
            <v>2.0782802999999999</v>
          </cell>
          <cell r="BM160">
            <v>2.0782802999999999</v>
          </cell>
          <cell r="BN160">
            <v>0</v>
          </cell>
          <cell r="BO160">
            <v>0</v>
          </cell>
          <cell r="BP160">
            <v>0</v>
          </cell>
          <cell r="BQ160">
            <v>0.13460902</v>
          </cell>
          <cell r="BR160">
            <v>0.13460902</v>
          </cell>
          <cell r="BS160">
            <v>0.13460902</v>
          </cell>
          <cell r="BT160">
            <v>0</v>
          </cell>
          <cell r="BU160">
            <v>0</v>
          </cell>
          <cell r="BV160">
            <v>0</v>
          </cell>
          <cell r="BW160">
            <v>0.13460902</v>
          </cell>
          <cell r="BX160">
            <v>0.13460902</v>
          </cell>
          <cell r="BY160">
            <v>0.13460902</v>
          </cell>
          <cell r="BZ160">
            <v>0</v>
          </cell>
          <cell r="CA160">
            <v>0</v>
          </cell>
          <cell r="CB160">
            <v>0</v>
          </cell>
          <cell r="CC160">
            <v>5.239294449999999E-2</v>
          </cell>
          <cell r="CD160">
            <v>5.239294449999999E-2</v>
          </cell>
          <cell r="CE160">
            <v>5.239294449999999E-2</v>
          </cell>
          <cell r="CF160">
            <v>0</v>
          </cell>
          <cell r="CG160">
            <v>0</v>
          </cell>
          <cell r="CH160">
            <v>0</v>
          </cell>
          <cell r="CI160">
            <v>5.239294449999999E-2</v>
          </cell>
          <cell r="CJ160">
            <v>5.239294449999999E-2</v>
          </cell>
          <cell r="CK160">
            <v>5.239294449999999E-2</v>
          </cell>
          <cell r="CL160">
            <v>0</v>
          </cell>
          <cell r="CM160">
            <v>0</v>
          </cell>
          <cell r="CN160">
            <v>0</v>
          </cell>
          <cell r="CO160">
            <v>1.24472725E-2</v>
          </cell>
          <cell r="CP160">
            <v>1.24472725E-2</v>
          </cell>
          <cell r="CQ160">
            <v>1.24472725E-2</v>
          </cell>
          <cell r="CR160">
            <v>0</v>
          </cell>
          <cell r="CS160">
            <v>0</v>
          </cell>
          <cell r="CT160">
            <v>0</v>
          </cell>
          <cell r="CU160">
            <v>1.24472725E-2</v>
          </cell>
          <cell r="CV160">
            <v>1.24472725E-2</v>
          </cell>
          <cell r="CW160">
            <v>1.24472725E-2</v>
          </cell>
          <cell r="CX160">
            <v>0</v>
          </cell>
          <cell r="CY160">
            <v>0</v>
          </cell>
          <cell r="CZ160">
            <v>0</v>
          </cell>
          <cell r="DA160">
            <v>2.5067471000000001</v>
          </cell>
          <cell r="DB160">
            <v>2.5067471000000001</v>
          </cell>
          <cell r="DC160">
            <v>2.5067471000000001</v>
          </cell>
          <cell r="DD160">
            <v>0</v>
          </cell>
          <cell r="DE160">
            <v>0</v>
          </cell>
          <cell r="DF160">
            <v>0</v>
          </cell>
          <cell r="DG160">
            <v>0.41748798199999992</v>
          </cell>
          <cell r="DH160">
            <v>0.41748798199999992</v>
          </cell>
          <cell r="DI160">
            <v>0.41748798199999992</v>
          </cell>
          <cell r="DJ160">
            <v>0</v>
          </cell>
          <cell r="DK160">
            <v>0</v>
          </cell>
          <cell r="DL160">
            <v>0</v>
          </cell>
          <cell r="DM160">
            <v>3.7445308000000004E-2</v>
          </cell>
          <cell r="DN160">
            <v>3.7445308000000004E-2</v>
          </cell>
          <cell r="DO160">
            <v>3.7445308000000004E-2</v>
          </cell>
          <cell r="DP160">
            <v>0</v>
          </cell>
          <cell r="DQ160">
            <v>0</v>
          </cell>
          <cell r="DR160">
            <v>0</v>
          </cell>
          <cell r="DS160">
            <v>0.48028213399999992</v>
          </cell>
          <cell r="DT160">
            <v>0.48028213399999992</v>
          </cell>
          <cell r="DU160">
            <v>0.48028213399999992</v>
          </cell>
          <cell r="DV160">
            <v>0</v>
          </cell>
          <cell r="DW160">
            <v>0</v>
          </cell>
          <cell r="DX160">
            <v>0</v>
          </cell>
          <cell r="DY160">
            <v>0</v>
          </cell>
          <cell r="DZ160">
            <v>0</v>
          </cell>
          <cell r="EA160">
            <v>0</v>
          </cell>
          <cell r="EB160">
            <v>0</v>
          </cell>
          <cell r="EC160">
            <v>0</v>
          </cell>
          <cell r="ED160">
            <v>0</v>
          </cell>
          <cell r="EE160">
            <v>0</v>
          </cell>
          <cell r="EF160">
            <v>0</v>
          </cell>
          <cell r="EG160">
            <v>0</v>
          </cell>
          <cell r="EH160">
            <v>0</v>
          </cell>
          <cell r="EI160">
            <v>0</v>
          </cell>
          <cell r="EK160">
            <v>0</v>
          </cell>
          <cell r="EL160">
            <v>0</v>
          </cell>
          <cell r="EM160">
            <v>0</v>
          </cell>
          <cell r="EN160">
            <v>0</v>
          </cell>
          <cell r="EO160">
            <v>0</v>
          </cell>
        </row>
        <row r="161">
          <cell r="B161">
            <v>2002</v>
          </cell>
          <cell r="C161">
            <v>2.0421973000000002</v>
          </cell>
          <cell r="D161">
            <v>2.0421973000000002</v>
          </cell>
          <cell r="E161">
            <v>2.0421973000000002</v>
          </cell>
          <cell r="F161">
            <v>0</v>
          </cell>
          <cell r="G161">
            <v>0</v>
          </cell>
          <cell r="H161">
            <v>0</v>
          </cell>
          <cell r="I161">
            <v>2.0421973000000002</v>
          </cell>
          <cell r="J161">
            <v>2.0421973000000002</v>
          </cell>
          <cell r="K161">
            <v>2.0421973000000002</v>
          </cell>
          <cell r="L161">
            <v>0</v>
          </cell>
          <cell r="M161">
            <v>0</v>
          </cell>
          <cell r="N161">
            <v>0</v>
          </cell>
          <cell r="O161">
            <v>2.0421973000000002</v>
          </cell>
          <cell r="P161">
            <v>2.0421973000000002</v>
          </cell>
          <cell r="Q161">
            <v>2.0421973000000002</v>
          </cell>
          <cell r="R161">
            <v>0</v>
          </cell>
          <cell r="S161">
            <v>0</v>
          </cell>
          <cell r="T161">
            <v>0</v>
          </cell>
          <cell r="U161">
            <v>0.46396349999999997</v>
          </cell>
          <cell r="V161">
            <v>0.46396349999999997</v>
          </cell>
          <cell r="W161">
            <v>0.46396349999999997</v>
          </cell>
          <cell r="X161">
            <v>0</v>
          </cell>
          <cell r="Y161">
            <v>0</v>
          </cell>
          <cell r="Z161">
            <v>0</v>
          </cell>
          <cell r="AA161">
            <v>0.46396349999999997</v>
          </cell>
          <cell r="AB161">
            <v>0.46396349999999997</v>
          </cell>
          <cell r="AC161">
            <v>0.46396349999999997</v>
          </cell>
          <cell r="AD161">
            <v>0</v>
          </cell>
          <cell r="AE161">
            <v>0</v>
          </cell>
          <cell r="AF161">
            <v>0</v>
          </cell>
          <cell r="AG161">
            <v>0.46396349999999997</v>
          </cell>
          <cell r="AH161">
            <v>0.46396349999999997</v>
          </cell>
          <cell r="AI161">
            <v>0.46396349999999997</v>
          </cell>
          <cell r="AJ161">
            <v>0</v>
          </cell>
          <cell r="AK161">
            <v>0</v>
          </cell>
          <cell r="AL161">
            <v>0</v>
          </cell>
          <cell r="AM161">
            <v>0.32683175199999998</v>
          </cell>
          <cell r="AN161">
            <v>0.32683175199999998</v>
          </cell>
          <cell r="AO161">
            <v>0.32683175199999998</v>
          </cell>
          <cell r="AP161">
            <v>0</v>
          </cell>
          <cell r="AQ161">
            <v>0</v>
          </cell>
          <cell r="AR161">
            <v>0</v>
          </cell>
          <cell r="AS161">
            <v>0.32683175199999998</v>
          </cell>
          <cell r="AT161">
            <v>0.32683175199999998</v>
          </cell>
          <cell r="AU161">
            <v>0.32683175199999998</v>
          </cell>
          <cell r="AV161">
            <v>0</v>
          </cell>
          <cell r="AW161">
            <v>0</v>
          </cell>
          <cell r="AX161">
            <v>0</v>
          </cell>
          <cell r="AY161">
            <v>0.32683175199999998</v>
          </cell>
          <cell r="AZ161">
            <v>0.32683175199999998</v>
          </cell>
          <cell r="BA161">
            <v>0.32683175199999998</v>
          </cell>
          <cell r="BB161">
            <v>0</v>
          </cell>
          <cell r="BC161">
            <v>0</v>
          </cell>
          <cell r="BD161">
            <v>0</v>
          </cell>
          <cell r="BE161">
            <v>2.0054724999999998</v>
          </cell>
          <cell r="BF161">
            <v>2.0054724999999998</v>
          </cell>
          <cell r="BG161">
            <v>2.0054724999999998</v>
          </cell>
          <cell r="BH161">
            <v>0</v>
          </cell>
          <cell r="BI161">
            <v>0</v>
          </cell>
          <cell r="BJ161">
            <v>0</v>
          </cell>
          <cell r="BK161">
            <v>2.0054724999999998</v>
          </cell>
          <cell r="BL161">
            <v>2.0054724999999998</v>
          </cell>
          <cell r="BM161">
            <v>2.0054724999999998</v>
          </cell>
          <cell r="BN161">
            <v>0</v>
          </cell>
          <cell r="BO161">
            <v>0</v>
          </cell>
          <cell r="BP161">
            <v>0</v>
          </cell>
          <cell r="BQ161">
            <v>0.20289226099999999</v>
          </cell>
          <cell r="BR161">
            <v>0.20289226099999999</v>
          </cell>
          <cell r="BS161">
            <v>0.20289226099999999</v>
          </cell>
          <cell r="BT161">
            <v>0</v>
          </cell>
          <cell r="BU161">
            <v>0</v>
          </cell>
          <cell r="BV161">
            <v>0</v>
          </cell>
          <cell r="BW161">
            <v>0.20289226099999999</v>
          </cell>
          <cell r="BX161">
            <v>0.20289226099999999</v>
          </cell>
          <cell r="BY161">
            <v>0.20289226099999999</v>
          </cell>
          <cell r="BZ161">
            <v>0</v>
          </cell>
          <cell r="CA161">
            <v>0</v>
          </cell>
          <cell r="CB161">
            <v>0</v>
          </cell>
          <cell r="CC161">
            <v>7.8815951500000009E-2</v>
          </cell>
          <cell r="CD161">
            <v>7.8815951500000009E-2</v>
          </cell>
          <cell r="CE161">
            <v>7.8815951500000009E-2</v>
          </cell>
          <cell r="CF161">
            <v>0</v>
          </cell>
          <cell r="CG161">
            <v>0</v>
          </cell>
          <cell r="CH161">
            <v>0</v>
          </cell>
          <cell r="CI161">
            <v>7.8815951500000009E-2</v>
          </cell>
          <cell r="CJ161">
            <v>7.8815951500000009E-2</v>
          </cell>
          <cell r="CK161">
            <v>7.8815951500000009E-2</v>
          </cell>
          <cell r="CL161">
            <v>0</v>
          </cell>
          <cell r="CM161">
            <v>0</v>
          </cell>
          <cell r="CN161">
            <v>0</v>
          </cell>
          <cell r="CO161">
            <v>1.8847666500000002E-2</v>
          </cell>
          <cell r="CP161">
            <v>1.8847666500000002E-2</v>
          </cell>
          <cell r="CQ161">
            <v>1.8847666500000002E-2</v>
          </cell>
          <cell r="CR161">
            <v>0</v>
          </cell>
          <cell r="CS161">
            <v>0</v>
          </cell>
          <cell r="CT161">
            <v>0</v>
          </cell>
          <cell r="CU161">
            <v>1.8847666500000002E-2</v>
          </cell>
          <cell r="CV161">
            <v>1.8847666500000002E-2</v>
          </cell>
          <cell r="CW161">
            <v>1.8847666500000002E-2</v>
          </cell>
          <cell r="CX161">
            <v>0</v>
          </cell>
          <cell r="CY161">
            <v>0</v>
          </cell>
          <cell r="CZ161">
            <v>0</v>
          </cell>
          <cell r="DA161">
            <v>2.6838096999999994</v>
          </cell>
          <cell r="DB161">
            <v>2.6838096999999994</v>
          </cell>
          <cell r="DC161">
            <v>2.6838096999999994</v>
          </cell>
          <cell r="DD161">
            <v>0</v>
          </cell>
          <cell r="DE161">
            <v>0</v>
          </cell>
          <cell r="DF161">
            <v>0</v>
          </cell>
          <cell r="DG161">
            <v>0.47926641399999997</v>
          </cell>
          <cell r="DH161">
            <v>0.47926641399999997</v>
          </cell>
          <cell r="DI161">
            <v>0.47926641399999997</v>
          </cell>
          <cell r="DJ161">
            <v>0</v>
          </cell>
          <cell r="DK161">
            <v>0</v>
          </cell>
          <cell r="DL161">
            <v>0</v>
          </cell>
          <cell r="DM161">
            <v>4.6776906E-2</v>
          </cell>
          <cell r="DN161">
            <v>4.6776906E-2</v>
          </cell>
          <cell r="DO161">
            <v>4.6776906E-2</v>
          </cell>
          <cell r="DP161">
            <v>0</v>
          </cell>
          <cell r="DQ161">
            <v>0</v>
          </cell>
          <cell r="DR161">
            <v>0</v>
          </cell>
          <cell r="DS161">
            <v>0.52969475399999988</v>
          </cell>
          <cell r="DT161">
            <v>0.52969475399999988</v>
          </cell>
          <cell r="DU161">
            <v>0.52969475399999988</v>
          </cell>
          <cell r="DV161">
            <v>0</v>
          </cell>
          <cell r="DW161">
            <v>0</v>
          </cell>
          <cell r="DX161">
            <v>0</v>
          </cell>
          <cell r="DY161">
            <v>2.7706415399999997</v>
          </cell>
          <cell r="DZ161">
            <v>2.7706415399999997</v>
          </cell>
          <cell r="EA161">
            <v>2.7706415399999997</v>
          </cell>
          <cell r="EB161">
            <v>0</v>
          </cell>
          <cell r="EC161">
            <v>0</v>
          </cell>
          <cell r="ED161">
            <v>0</v>
          </cell>
          <cell r="EE161">
            <v>2.7706415399999997</v>
          </cell>
          <cell r="EF161">
            <v>2.7706415399999997</v>
          </cell>
          <cell r="EG161">
            <v>2.7706415399999997</v>
          </cell>
          <cell r="EH161">
            <v>0</v>
          </cell>
          <cell r="EI161">
            <v>0</v>
          </cell>
          <cell r="EK161">
            <v>0</v>
          </cell>
          <cell r="EL161">
            <v>0</v>
          </cell>
          <cell r="EM161">
            <v>0</v>
          </cell>
          <cell r="EN161">
            <v>0</v>
          </cell>
          <cell r="EO161">
            <v>0</v>
          </cell>
        </row>
        <row r="162">
          <cell r="B162">
            <v>2003</v>
          </cell>
          <cell r="C162">
            <v>2.1440990999999996</v>
          </cell>
          <cell r="D162">
            <v>2.1440990999999996</v>
          </cell>
          <cell r="E162">
            <v>2.1440990999999996</v>
          </cell>
          <cell r="F162">
            <v>0</v>
          </cell>
          <cell r="G162">
            <v>0</v>
          </cell>
          <cell r="H162">
            <v>0</v>
          </cell>
          <cell r="I162">
            <v>2.1440990999999996</v>
          </cell>
          <cell r="J162">
            <v>2.1440990999999996</v>
          </cell>
          <cell r="K162">
            <v>2.1440990999999996</v>
          </cell>
          <cell r="L162">
            <v>0</v>
          </cell>
          <cell r="M162">
            <v>0</v>
          </cell>
          <cell r="N162">
            <v>0</v>
          </cell>
          <cell r="O162">
            <v>2.1440990999999996</v>
          </cell>
          <cell r="P162">
            <v>2.1440990999999996</v>
          </cell>
          <cell r="Q162">
            <v>2.1440990999999996</v>
          </cell>
          <cell r="R162">
            <v>0</v>
          </cell>
          <cell r="S162">
            <v>0</v>
          </cell>
          <cell r="T162">
            <v>0</v>
          </cell>
          <cell r="U162">
            <v>0.47142810000000002</v>
          </cell>
          <cell r="V162">
            <v>0.47142810000000002</v>
          </cell>
          <cell r="W162">
            <v>0.47142810000000002</v>
          </cell>
          <cell r="X162">
            <v>0</v>
          </cell>
          <cell r="Y162">
            <v>0</v>
          </cell>
          <cell r="Z162">
            <v>0</v>
          </cell>
          <cell r="AA162">
            <v>0.47142810000000002</v>
          </cell>
          <cell r="AB162">
            <v>0.47142810000000002</v>
          </cell>
          <cell r="AC162">
            <v>0.47142810000000002</v>
          </cell>
          <cell r="AD162">
            <v>0</v>
          </cell>
          <cell r="AE162">
            <v>0</v>
          </cell>
          <cell r="AF162">
            <v>0</v>
          </cell>
          <cell r="AG162">
            <v>0.47142810000000002</v>
          </cell>
          <cell r="AH162">
            <v>0.47142810000000002</v>
          </cell>
          <cell r="AI162">
            <v>0.47142810000000002</v>
          </cell>
          <cell r="AJ162">
            <v>0</v>
          </cell>
          <cell r="AK162">
            <v>0</v>
          </cell>
          <cell r="AL162">
            <v>0</v>
          </cell>
          <cell r="AM162">
            <v>0.33389578559999999</v>
          </cell>
          <cell r="AN162">
            <v>0.33389578559999999</v>
          </cell>
          <cell r="AO162">
            <v>0.33389578559999999</v>
          </cell>
          <cell r="AP162">
            <v>0</v>
          </cell>
          <cell r="AQ162">
            <v>0</v>
          </cell>
          <cell r="AR162">
            <v>0</v>
          </cell>
          <cell r="AS162">
            <v>0.33389578559999999</v>
          </cell>
          <cell r="AT162">
            <v>0.33389578559999999</v>
          </cell>
          <cell r="AU162">
            <v>0.33389578559999999</v>
          </cell>
          <cell r="AV162">
            <v>0</v>
          </cell>
          <cell r="AW162">
            <v>0</v>
          </cell>
          <cell r="AX162">
            <v>0</v>
          </cell>
          <cell r="AY162">
            <v>0.33389578559999999</v>
          </cell>
          <cell r="AZ162">
            <v>0.33389578559999999</v>
          </cell>
          <cell r="BA162">
            <v>0.33389578559999999</v>
          </cell>
          <cell r="BB162">
            <v>0</v>
          </cell>
          <cell r="BC162">
            <v>0</v>
          </cell>
          <cell r="BD162">
            <v>0</v>
          </cell>
          <cell r="BE162">
            <v>1.9252886</v>
          </cell>
          <cell r="BF162">
            <v>1.9252886</v>
          </cell>
          <cell r="BG162">
            <v>1.9252886</v>
          </cell>
          <cell r="BH162">
            <v>0</v>
          </cell>
          <cell r="BI162">
            <v>0</v>
          </cell>
          <cell r="BJ162">
            <v>0</v>
          </cell>
          <cell r="BK162">
            <v>1.9252886</v>
          </cell>
          <cell r="BL162">
            <v>1.9252886</v>
          </cell>
          <cell r="BM162">
            <v>1.9252886</v>
          </cell>
          <cell r="BN162">
            <v>0</v>
          </cell>
          <cell r="BO162">
            <v>0</v>
          </cell>
          <cell r="BP162">
            <v>0</v>
          </cell>
          <cell r="BQ162">
            <v>0.27186479450000006</v>
          </cell>
          <cell r="BR162">
            <v>0.27186479450000006</v>
          </cell>
          <cell r="BS162">
            <v>0.27186479450000006</v>
          </cell>
          <cell r="BT162">
            <v>0</v>
          </cell>
          <cell r="BU162">
            <v>0</v>
          </cell>
          <cell r="BV162">
            <v>0</v>
          </cell>
          <cell r="BW162">
            <v>0.27186479450000006</v>
          </cell>
          <cell r="BX162">
            <v>0.27186479450000006</v>
          </cell>
          <cell r="BY162">
            <v>0.27186479450000006</v>
          </cell>
          <cell r="BZ162">
            <v>0</v>
          </cell>
          <cell r="CA162">
            <v>0</v>
          </cell>
          <cell r="CB162">
            <v>0</v>
          </cell>
          <cell r="CC162">
            <v>0.10531444299999999</v>
          </cell>
          <cell r="CD162">
            <v>0.10531444299999999</v>
          </cell>
          <cell r="CE162">
            <v>0.10531444299999999</v>
          </cell>
          <cell r="CF162">
            <v>0</v>
          </cell>
          <cell r="CG162">
            <v>0</v>
          </cell>
          <cell r="CH162">
            <v>0</v>
          </cell>
          <cell r="CI162">
            <v>0.10531444299999999</v>
          </cell>
          <cell r="CJ162">
            <v>0.10531444299999999</v>
          </cell>
          <cell r="CK162">
            <v>0.10531444299999999</v>
          </cell>
          <cell r="CL162">
            <v>0</v>
          </cell>
          <cell r="CM162">
            <v>0</v>
          </cell>
          <cell r="CN162">
            <v>0</v>
          </cell>
          <cell r="CO162">
            <v>2.5305260499999999E-2</v>
          </cell>
          <cell r="CP162">
            <v>2.5305260499999999E-2</v>
          </cell>
          <cell r="CQ162">
            <v>2.5305260499999999E-2</v>
          </cell>
          <cell r="CR162">
            <v>0</v>
          </cell>
          <cell r="CS162">
            <v>0</v>
          </cell>
          <cell r="CT162">
            <v>0</v>
          </cell>
          <cell r="CU162">
            <v>2.5305260499999999E-2</v>
          </cell>
          <cell r="CV162">
            <v>2.5305260499999999E-2</v>
          </cell>
          <cell r="CW162">
            <v>2.5305260499999999E-2</v>
          </cell>
          <cell r="CX162">
            <v>0</v>
          </cell>
          <cell r="CY162">
            <v>0</v>
          </cell>
          <cell r="CZ162">
            <v>0</v>
          </cell>
          <cell r="DA162">
            <v>2.7592279</v>
          </cell>
          <cell r="DB162">
            <v>2.7592279</v>
          </cell>
          <cell r="DC162">
            <v>2.7592279</v>
          </cell>
          <cell r="DD162">
            <v>0</v>
          </cell>
          <cell r="DE162">
            <v>0</v>
          </cell>
          <cell r="DF162">
            <v>0</v>
          </cell>
          <cell r="DG162">
            <v>0.54565213800000001</v>
          </cell>
          <cell r="DH162">
            <v>0.54565213800000001</v>
          </cell>
          <cell r="DI162">
            <v>0.54565213800000001</v>
          </cell>
          <cell r="DJ162">
            <v>0</v>
          </cell>
          <cell r="DK162">
            <v>0</v>
          </cell>
          <cell r="DL162">
            <v>0</v>
          </cell>
          <cell r="DM162">
            <v>5.7053491999999997E-2</v>
          </cell>
          <cell r="DN162">
            <v>5.7053491999999997E-2</v>
          </cell>
          <cell r="DO162">
            <v>5.7053491999999997E-2</v>
          </cell>
          <cell r="DP162">
            <v>0</v>
          </cell>
          <cell r="DQ162">
            <v>0</v>
          </cell>
          <cell r="DR162">
            <v>0</v>
          </cell>
          <cell r="DS162">
            <v>0.58127376400000008</v>
          </cell>
          <cell r="DT162">
            <v>0.58127376400000008</v>
          </cell>
          <cell r="DU162">
            <v>0.58127376400000008</v>
          </cell>
          <cell r="DV162">
            <v>0</v>
          </cell>
          <cell r="DW162">
            <v>0</v>
          </cell>
          <cell r="DX162">
            <v>0</v>
          </cell>
          <cell r="DY162">
            <v>5.8737596499999993</v>
          </cell>
          <cell r="DZ162">
            <v>5.8737596499999993</v>
          </cell>
          <cell r="EA162">
            <v>5.8737596499999993</v>
          </cell>
          <cell r="EB162">
            <v>0</v>
          </cell>
          <cell r="EC162">
            <v>0</v>
          </cell>
          <cell r="ED162">
            <v>0</v>
          </cell>
          <cell r="EE162">
            <v>5.8737596499999993</v>
          </cell>
          <cell r="EF162">
            <v>5.8737596499999993</v>
          </cell>
          <cell r="EG162">
            <v>5.8737596499999993</v>
          </cell>
          <cell r="EH162">
            <v>0</v>
          </cell>
          <cell r="EI162">
            <v>0</v>
          </cell>
          <cell r="EK162">
            <v>0</v>
          </cell>
          <cell r="EL162">
            <v>0</v>
          </cell>
          <cell r="EM162">
            <v>0</v>
          </cell>
          <cell r="EN162">
            <v>0</v>
          </cell>
          <cell r="EO162">
            <v>0</v>
          </cell>
        </row>
        <row r="163">
          <cell r="B163">
            <v>2004</v>
          </cell>
          <cell r="C163">
            <v>2.24796</v>
          </cell>
          <cell r="D163">
            <v>2.24796</v>
          </cell>
          <cell r="E163">
            <v>2.24796</v>
          </cell>
          <cell r="F163">
            <v>0</v>
          </cell>
          <cell r="G163">
            <v>0</v>
          </cell>
          <cell r="H163">
            <v>0</v>
          </cell>
          <cell r="I163">
            <v>2.24796</v>
          </cell>
          <cell r="J163">
            <v>2.24796</v>
          </cell>
          <cell r="K163">
            <v>2.24796</v>
          </cell>
          <cell r="L163">
            <v>0</v>
          </cell>
          <cell r="M163">
            <v>0</v>
          </cell>
          <cell r="N163">
            <v>0</v>
          </cell>
          <cell r="O163">
            <v>2.24796</v>
          </cell>
          <cell r="P163">
            <v>2.24796</v>
          </cell>
          <cell r="Q163">
            <v>2.24796</v>
          </cell>
          <cell r="R163">
            <v>0</v>
          </cell>
          <cell r="S163">
            <v>0</v>
          </cell>
          <cell r="T163">
            <v>0</v>
          </cell>
          <cell r="U163">
            <v>0.47826350000000006</v>
          </cell>
          <cell r="V163">
            <v>0.47826350000000006</v>
          </cell>
          <cell r="W163">
            <v>0.47826350000000006</v>
          </cell>
          <cell r="X163">
            <v>0</v>
          </cell>
          <cell r="Y163">
            <v>0</v>
          </cell>
          <cell r="Z163">
            <v>0</v>
          </cell>
          <cell r="AA163">
            <v>0.47826350000000006</v>
          </cell>
          <cell r="AB163">
            <v>0.47826350000000006</v>
          </cell>
          <cell r="AC163">
            <v>0.47826350000000006</v>
          </cell>
          <cell r="AD163">
            <v>0</v>
          </cell>
          <cell r="AE163">
            <v>0</v>
          </cell>
          <cell r="AF163">
            <v>0</v>
          </cell>
          <cell r="AG163">
            <v>0.47826350000000006</v>
          </cell>
          <cell r="AH163">
            <v>0.47826350000000006</v>
          </cell>
          <cell r="AI163">
            <v>0.47826350000000006</v>
          </cell>
          <cell r="AJ163">
            <v>0</v>
          </cell>
          <cell r="AK163">
            <v>0</v>
          </cell>
          <cell r="AL163">
            <v>0</v>
          </cell>
          <cell r="AM163">
            <v>0.34035512159999998</v>
          </cell>
          <cell r="AN163">
            <v>0.34035512159999998</v>
          </cell>
          <cell r="AO163">
            <v>0.34035512159999998</v>
          </cell>
          <cell r="AP163">
            <v>0</v>
          </cell>
          <cell r="AQ163">
            <v>0</v>
          </cell>
          <cell r="AR163">
            <v>0</v>
          </cell>
          <cell r="AS163">
            <v>0.34035512159999998</v>
          </cell>
          <cell r="AT163">
            <v>0.34035512159999998</v>
          </cell>
          <cell r="AU163">
            <v>0.34035512159999998</v>
          </cell>
          <cell r="AV163">
            <v>0</v>
          </cell>
          <cell r="AW163">
            <v>0</v>
          </cell>
          <cell r="AX163">
            <v>0</v>
          </cell>
          <cell r="AY163">
            <v>0.34035512159999998</v>
          </cell>
          <cell r="AZ163">
            <v>0.34035512159999998</v>
          </cell>
          <cell r="BA163">
            <v>0.34035512159999998</v>
          </cell>
          <cell r="BB163">
            <v>0</v>
          </cell>
          <cell r="BC163">
            <v>0</v>
          </cell>
          <cell r="BD163">
            <v>0</v>
          </cell>
          <cell r="BE163">
            <v>1.8376304999999997</v>
          </cell>
          <cell r="BF163">
            <v>1.8376304999999997</v>
          </cell>
          <cell r="BG163">
            <v>1.8376304999999997</v>
          </cell>
          <cell r="BH163">
            <v>0</v>
          </cell>
          <cell r="BI163">
            <v>0</v>
          </cell>
          <cell r="BJ163">
            <v>0</v>
          </cell>
          <cell r="BK163">
            <v>1.8376304999999997</v>
          </cell>
          <cell r="BL163">
            <v>1.8376304999999997</v>
          </cell>
          <cell r="BM163">
            <v>1.8376304999999997</v>
          </cell>
          <cell r="BN163">
            <v>0</v>
          </cell>
          <cell r="BO163">
            <v>0</v>
          </cell>
          <cell r="BP163">
            <v>0</v>
          </cell>
          <cell r="BQ163">
            <v>0.34311970549999998</v>
          </cell>
          <cell r="BR163">
            <v>0.34311970549999998</v>
          </cell>
          <cell r="BS163">
            <v>0.34311970549999998</v>
          </cell>
          <cell r="BT163">
            <v>0</v>
          </cell>
          <cell r="BU163">
            <v>0</v>
          </cell>
          <cell r="BV163">
            <v>0</v>
          </cell>
          <cell r="BW163">
            <v>0.34311970549999998</v>
          </cell>
          <cell r="BX163">
            <v>0.34311970549999998</v>
          </cell>
          <cell r="BY163">
            <v>0.34311970549999998</v>
          </cell>
          <cell r="BZ163">
            <v>0</v>
          </cell>
          <cell r="CA163">
            <v>0</v>
          </cell>
          <cell r="CB163">
            <v>0</v>
          </cell>
          <cell r="CC163">
            <v>0.13264468099999999</v>
          </cell>
          <cell r="CD163">
            <v>0.13264468099999999</v>
          </cell>
          <cell r="CE163">
            <v>0.13264468099999999</v>
          </cell>
          <cell r="CF163">
            <v>0</v>
          </cell>
          <cell r="CG163">
            <v>0</v>
          </cell>
          <cell r="CH163">
            <v>0</v>
          </cell>
          <cell r="CI163">
            <v>0.13264468099999999</v>
          </cell>
          <cell r="CJ163">
            <v>0.13264468099999999</v>
          </cell>
          <cell r="CK163">
            <v>0.13264468099999999</v>
          </cell>
          <cell r="CL163">
            <v>0</v>
          </cell>
          <cell r="CM163">
            <v>0</v>
          </cell>
          <cell r="CN163">
            <v>0</v>
          </cell>
          <cell r="CO163">
            <v>3.1941331500000003E-2</v>
          </cell>
          <cell r="CP163">
            <v>3.1941331500000003E-2</v>
          </cell>
          <cell r="CQ163">
            <v>3.1941331500000003E-2</v>
          </cell>
          <cell r="CR163">
            <v>0</v>
          </cell>
          <cell r="CS163">
            <v>0</v>
          </cell>
          <cell r="CT163">
            <v>0</v>
          </cell>
          <cell r="CU163">
            <v>3.1941331500000003E-2</v>
          </cell>
          <cell r="CV163">
            <v>3.1941331500000003E-2</v>
          </cell>
          <cell r="CW163">
            <v>3.1941331500000003E-2</v>
          </cell>
          <cell r="CX163">
            <v>0</v>
          </cell>
          <cell r="CY163">
            <v>0</v>
          </cell>
          <cell r="CZ163">
            <v>0</v>
          </cell>
          <cell r="DA163">
            <v>2.9642326999999997</v>
          </cell>
          <cell r="DB163">
            <v>2.9642326999999997</v>
          </cell>
          <cell r="DC163">
            <v>2.9642326999999997</v>
          </cell>
          <cell r="DD163">
            <v>0</v>
          </cell>
          <cell r="DE163">
            <v>0</v>
          </cell>
          <cell r="DF163">
            <v>0</v>
          </cell>
          <cell r="DG163">
            <v>0.61680201800000001</v>
          </cell>
          <cell r="DH163">
            <v>0.61680201800000001</v>
          </cell>
          <cell r="DI163">
            <v>0.61680201800000001</v>
          </cell>
          <cell r="DJ163">
            <v>0</v>
          </cell>
          <cell r="DK163">
            <v>0</v>
          </cell>
          <cell r="DL163">
            <v>0</v>
          </cell>
          <cell r="DM163">
            <v>6.8393347999999993E-2</v>
          </cell>
          <cell r="DN163">
            <v>6.8393347999999993E-2</v>
          </cell>
          <cell r="DO163">
            <v>6.8393347999999993E-2</v>
          </cell>
          <cell r="DP163">
            <v>0</v>
          </cell>
          <cell r="DQ163">
            <v>0</v>
          </cell>
          <cell r="DR163">
            <v>0</v>
          </cell>
          <cell r="DS163">
            <v>0.63501789599999992</v>
          </cell>
          <cell r="DT163">
            <v>0.63501789599999992</v>
          </cell>
          <cell r="DU163">
            <v>0.63501789599999992</v>
          </cell>
          <cell r="DV163">
            <v>0</v>
          </cell>
          <cell r="DW163">
            <v>0</v>
          </cell>
          <cell r="DX163">
            <v>0</v>
          </cell>
          <cell r="DY163">
            <v>6.2261846099999998</v>
          </cell>
          <cell r="DZ163">
            <v>6.2261846099999998</v>
          </cell>
          <cell r="EA163">
            <v>6.2261846099999998</v>
          </cell>
          <cell r="EB163">
            <v>0</v>
          </cell>
          <cell r="EC163">
            <v>0</v>
          </cell>
          <cell r="ED163">
            <v>0</v>
          </cell>
          <cell r="EE163">
            <v>6.2261846099999998</v>
          </cell>
          <cell r="EF163">
            <v>6.2261846099999998</v>
          </cell>
          <cell r="EG163">
            <v>6.2261846099999998</v>
          </cell>
          <cell r="EH163">
            <v>0</v>
          </cell>
          <cell r="EI163">
            <v>0</v>
          </cell>
          <cell r="EK163">
            <v>0</v>
          </cell>
          <cell r="EL163">
            <v>0</v>
          </cell>
          <cell r="EM163">
            <v>0</v>
          </cell>
          <cell r="EN163">
            <v>0</v>
          </cell>
          <cell r="EO163">
            <v>0</v>
          </cell>
        </row>
        <row r="164">
          <cell r="B164">
            <v>2005</v>
          </cell>
          <cell r="C164">
            <v>2.3538085999999998</v>
          </cell>
          <cell r="D164">
            <v>2.3538085999999998</v>
          </cell>
          <cell r="E164">
            <v>2.3538085999999998</v>
          </cell>
          <cell r="F164">
            <v>0</v>
          </cell>
          <cell r="G164">
            <v>0</v>
          </cell>
          <cell r="H164">
            <v>0</v>
          </cell>
          <cell r="I164">
            <v>2.3538085999999998</v>
          </cell>
          <cell r="J164">
            <v>2.3538085999999998</v>
          </cell>
          <cell r="K164">
            <v>2.3538085999999998</v>
          </cell>
          <cell r="L164">
            <v>0</v>
          </cell>
          <cell r="M164">
            <v>0</v>
          </cell>
          <cell r="N164">
            <v>0</v>
          </cell>
          <cell r="O164">
            <v>2.3538085999999998</v>
          </cell>
          <cell r="P164">
            <v>2.3538085999999998</v>
          </cell>
          <cell r="Q164">
            <v>2.3538085999999998</v>
          </cell>
          <cell r="R164">
            <v>0</v>
          </cell>
          <cell r="S164">
            <v>0</v>
          </cell>
          <cell r="T164">
            <v>0</v>
          </cell>
          <cell r="U164">
            <v>0.38642889999999996</v>
          </cell>
          <cell r="V164">
            <v>0.38642889999999996</v>
          </cell>
          <cell r="W164">
            <v>0.38642889999999996</v>
          </cell>
          <cell r="X164">
            <v>0</v>
          </cell>
          <cell r="Y164">
            <v>0</v>
          </cell>
          <cell r="Z164">
            <v>0</v>
          </cell>
          <cell r="AA164">
            <v>0.38642889999999996</v>
          </cell>
          <cell r="AB164">
            <v>0.38642889999999996</v>
          </cell>
          <cell r="AC164">
            <v>0.38642889999999996</v>
          </cell>
          <cell r="AD164">
            <v>0</v>
          </cell>
          <cell r="AE164">
            <v>0</v>
          </cell>
          <cell r="AF164">
            <v>0</v>
          </cell>
          <cell r="AG164">
            <v>0.38642889999999996</v>
          </cell>
          <cell r="AH164">
            <v>0.38642889999999996</v>
          </cell>
          <cell r="AI164">
            <v>0.38642889999999996</v>
          </cell>
          <cell r="AJ164">
            <v>0</v>
          </cell>
          <cell r="AK164">
            <v>0</v>
          </cell>
          <cell r="AL164">
            <v>0</v>
          </cell>
          <cell r="AM164">
            <v>0.27083617600000004</v>
          </cell>
          <cell r="AN164">
            <v>0.27083617600000004</v>
          </cell>
          <cell r="AO164">
            <v>0.27083617600000004</v>
          </cell>
          <cell r="AP164">
            <v>0</v>
          </cell>
          <cell r="AQ164">
            <v>0</v>
          </cell>
          <cell r="AR164">
            <v>0</v>
          </cell>
          <cell r="AS164">
            <v>0.27083617600000004</v>
          </cell>
          <cell r="AT164">
            <v>0.27083617600000004</v>
          </cell>
          <cell r="AU164">
            <v>0.27083617600000004</v>
          </cell>
          <cell r="AV164">
            <v>0</v>
          </cell>
          <cell r="AW164">
            <v>0</v>
          </cell>
          <cell r="AX164">
            <v>0</v>
          </cell>
          <cell r="AY164">
            <v>0.27083617600000004</v>
          </cell>
          <cell r="AZ164">
            <v>0.27083617600000004</v>
          </cell>
          <cell r="BA164">
            <v>0.27083617600000004</v>
          </cell>
          <cell r="BB164">
            <v>0</v>
          </cell>
          <cell r="BC164">
            <v>0</v>
          </cell>
          <cell r="BD164">
            <v>0</v>
          </cell>
          <cell r="BE164">
            <v>1.7424001</v>
          </cell>
          <cell r="BF164">
            <v>1.7424001</v>
          </cell>
          <cell r="BG164">
            <v>1.7424001</v>
          </cell>
          <cell r="BH164">
            <v>0</v>
          </cell>
          <cell r="BI164">
            <v>0</v>
          </cell>
          <cell r="BJ164">
            <v>0</v>
          </cell>
          <cell r="BK164">
            <v>1.7424001</v>
          </cell>
          <cell r="BL164">
            <v>1.7424001</v>
          </cell>
          <cell r="BM164">
            <v>1.7424001</v>
          </cell>
          <cell r="BN164">
            <v>0</v>
          </cell>
          <cell r="BO164">
            <v>0</v>
          </cell>
          <cell r="BP164">
            <v>0</v>
          </cell>
          <cell r="BQ164">
            <v>0.41581383999999993</v>
          </cell>
          <cell r="BR164">
            <v>0.41581383999999993</v>
          </cell>
          <cell r="BS164">
            <v>0.41581383999999993</v>
          </cell>
          <cell r="BT164">
            <v>0</v>
          </cell>
          <cell r="BU164">
            <v>0</v>
          </cell>
          <cell r="BV164">
            <v>0</v>
          </cell>
          <cell r="BW164">
            <v>0.41581383999999993</v>
          </cell>
          <cell r="BX164">
            <v>0.41581383999999993</v>
          </cell>
          <cell r="BY164">
            <v>0.41581383999999993</v>
          </cell>
          <cell r="BZ164">
            <v>0</v>
          </cell>
          <cell r="CA164">
            <v>0</v>
          </cell>
          <cell r="CB164">
            <v>0</v>
          </cell>
          <cell r="CC164">
            <v>0.16033241899999998</v>
          </cell>
          <cell r="CD164">
            <v>0.16033241899999998</v>
          </cell>
          <cell r="CE164">
            <v>0.16033241899999998</v>
          </cell>
          <cell r="CF164">
            <v>0</v>
          </cell>
          <cell r="CG164">
            <v>0</v>
          </cell>
          <cell r="CH164">
            <v>0</v>
          </cell>
          <cell r="CI164">
            <v>0.16033241899999998</v>
          </cell>
          <cell r="CJ164">
            <v>0.16033241899999998</v>
          </cell>
          <cell r="CK164">
            <v>0.16033241899999998</v>
          </cell>
          <cell r="CL164">
            <v>0</v>
          </cell>
          <cell r="CM164">
            <v>0</v>
          </cell>
          <cell r="CN164">
            <v>0</v>
          </cell>
          <cell r="CO164">
            <v>3.8691802499999997E-2</v>
          </cell>
          <cell r="CP164">
            <v>3.8691802499999997E-2</v>
          </cell>
          <cell r="CQ164">
            <v>3.8691802499999997E-2</v>
          </cell>
          <cell r="CR164">
            <v>0</v>
          </cell>
          <cell r="CS164">
            <v>0</v>
          </cell>
          <cell r="CT164">
            <v>0</v>
          </cell>
          <cell r="CU164">
            <v>3.8691802499999997E-2</v>
          </cell>
          <cell r="CV164">
            <v>3.8691802499999997E-2</v>
          </cell>
          <cell r="CW164">
            <v>3.8691802499999997E-2</v>
          </cell>
          <cell r="CX164">
            <v>0</v>
          </cell>
          <cell r="CY164">
            <v>0</v>
          </cell>
          <cell r="CZ164">
            <v>0</v>
          </cell>
          <cell r="DA164">
            <v>2.9650478000000002</v>
          </cell>
          <cell r="DB164">
            <v>2.9650478000000002</v>
          </cell>
          <cell r="DC164">
            <v>2.9650478000000002</v>
          </cell>
          <cell r="DD164">
            <v>0</v>
          </cell>
          <cell r="DE164">
            <v>0</v>
          </cell>
          <cell r="DF164">
            <v>0</v>
          </cell>
          <cell r="DG164">
            <v>0.69299119999999992</v>
          </cell>
          <cell r="DH164">
            <v>0.69299119999999992</v>
          </cell>
          <cell r="DI164">
            <v>0.69299119999999992</v>
          </cell>
          <cell r="DJ164">
            <v>0</v>
          </cell>
          <cell r="DK164">
            <v>0</v>
          </cell>
          <cell r="DL164">
            <v>0</v>
          </cell>
          <cell r="DM164">
            <v>8.0914756000000004E-2</v>
          </cell>
          <cell r="DN164">
            <v>8.0914756000000004E-2</v>
          </cell>
          <cell r="DO164">
            <v>8.0914756000000004E-2</v>
          </cell>
          <cell r="DP164">
            <v>0</v>
          </cell>
          <cell r="DQ164">
            <v>0</v>
          </cell>
          <cell r="DR164">
            <v>0</v>
          </cell>
          <cell r="DS164">
            <v>0.69104543200000013</v>
          </cell>
          <cell r="DT164">
            <v>0.69104543200000013</v>
          </cell>
          <cell r="DU164">
            <v>0.69104543200000013</v>
          </cell>
          <cell r="DV164">
            <v>0</v>
          </cell>
          <cell r="DW164">
            <v>0</v>
          </cell>
          <cell r="DX164">
            <v>0</v>
          </cell>
          <cell r="DY164">
            <v>6.5997583649999987</v>
          </cell>
          <cell r="DZ164">
            <v>6.5997583649999987</v>
          </cell>
          <cell r="EA164">
            <v>6.5997583649999987</v>
          </cell>
          <cell r="EB164">
            <v>0</v>
          </cell>
          <cell r="EC164">
            <v>0</v>
          </cell>
          <cell r="ED164">
            <v>0</v>
          </cell>
          <cell r="EE164">
            <v>6.5997583649999987</v>
          </cell>
          <cell r="EF164">
            <v>6.5997583649999987</v>
          </cell>
          <cell r="EG164">
            <v>6.5997583649999987</v>
          </cell>
          <cell r="EH164">
            <v>0</v>
          </cell>
          <cell r="EI164">
            <v>0</v>
          </cell>
          <cell r="EK164">
            <v>0</v>
          </cell>
          <cell r="EL164">
            <v>0</v>
          </cell>
          <cell r="EM164">
            <v>0</v>
          </cell>
          <cell r="EN164">
            <v>0</v>
          </cell>
          <cell r="EO164">
            <v>0</v>
          </cell>
        </row>
        <row r="165">
          <cell r="B165">
            <v>2006</v>
          </cell>
          <cell r="C165">
            <v>2.4616591999999997</v>
          </cell>
          <cell r="D165">
            <v>2.4616591999999997</v>
          </cell>
          <cell r="E165">
            <v>2.4616591999999997</v>
          </cell>
          <cell r="F165">
            <v>0</v>
          </cell>
          <cell r="G165">
            <v>0</v>
          </cell>
          <cell r="H165">
            <v>0</v>
          </cell>
          <cell r="I165">
            <v>2.4616591999999997</v>
          </cell>
          <cell r="J165">
            <v>2.4616591999999997</v>
          </cell>
          <cell r="K165">
            <v>2.4616591999999997</v>
          </cell>
          <cell r="L165">
            <v>0</v>
          </cell>
          <cell r="M165">
            <v>0</v>
          </cell>
          <cell r="N165">
            <v>0</v>
          </cell>
          <cell r="O165">
            <v>2.4616591999999997</v>
          </cell>
          <cell r="P165">
            <v>2.4616591999999997</v>
          </cell>
          <cell r="Q165">
            <v>2.4616591999999997</v>
          </cell>
          <cell r="R165">
            <v>0</v>
          </cell>
          <cell r="S165">
            <v>0</v>
          </cell>
          <cell r="T165">
            <v>0</v>
          </cell>
          <cell r="U165">
            <v>0.39545219999999998</v>
          </cell>
          <cell r="V165">
            <v>0.39545219999999998</v>
          </cell>
          <cell r="W165">
            <v>0.39545219999999998</v>
          </cell>
          <cell r="X165">
            <v>0</v>
          </cell>
          <cell r="Y165">
            <v>0</v>
          </cell>
          <cell r="Z165">
            <v>0</v>
          </cell>
          <cell r="AA165">
            <v>0.39545219999999998</v>
          </cell>
          <cell r="AB165">
            <v>0.39545219999999998</v>
          </cell>
          <cell r="AC165">
            <v>0.39545219999999998</v>
          </cell>
          <cell r="AD165">
            <v>0</v>
          </cell>
          <cell r="AE165">
            <v>0</v>
          </cell>
          <cell r="AF165">
            <v>0</v>
          </cell>
          <cell r="AG165">
            <v>0.39545219999999998</v>
          </cell>
          <cell r="AH165">
            <v>0.39545219999999998</v>
          </cell>
          <cell r="AI165">
            <v>0.39545219999999998</v>
          </cell>
          <cell r="AJ165">
            <v>0</v>
          </cell>
          <cell r="AK165">
            <v>0</v>
          </cell>
          <cell r="AL165">
            <v>0</v>
          </cell>
          <cell r="AM165">
            <v>0.27608400559999996</v>
          </cell>
          <cell r="AN165">
            <v>0.27608400559999996</v>
          </cell>
          <cell r="AO165">
            <v>0.27608400559999996</v>
          </cell>
          <cell r="AP165">
            <v>0</v>
          </cell>
          <cell r="AQ165">
            <v>0</v>
          </cell>
          <cell r="AR165">
            <v>0</v>
          </cell>
          <cell r="AS165">
            <v>0.27608400559999996</v>
          </cell>
          <cell r="AT165">
            <v>0.27608400559999996</v>
          </cell>
          <cell r="AU165">
            <v>0.27608400559999996</v>
          </cell>
          <cell r="AV165">
            <v>0</v>
          </cell>
          <cell r="AW165">
            <v>0</v>
          </cell>
          <cell r="AX165">
            <v>0</v>
          </cell>
          <cell r="AY165">
            <v>0.27608400559999996</v>
          </cell>
          <cell r="AZ165">
            <v>0.27608400559999996</v>
          </cell>
          <cell r="BA165">
            <v>0.27608400559999996</v>
          </cell>
          <cell r="BB165">
            <v>0</v>
          </cell>
          <cell r="BC165">
            <v>0</v>
          </cell>
          <cell r="BD165">
            <v>0</v>
          </cell>
          <cell r="BE165">
            <v>1.6395974</v>
          </cell>
          <cell r="BF165">
            <v>1.6395974</v>
          </cell>
          <cell r="BG165">
            <v>1.6395974</v>
          </cell>
          <cell r="BH165">
            <v>0</v>
          </cell>
          <cell r="BI165">
            <v>0</v>
          </cell>
          <cell r="BJ165">
            <v>0</v>
          </cell>
          <cell r="BK165">
            <v>1.6395974</v>
          </cell>
          <cell r="BL165">
            <v>1.6395974</v>
          </cell>
          <cell r="BM165">
            <v>1.6395974</v>
          </cell>
          <cell r="BN165">
            <v>0</v>
          </cell>
          <cell r="BO165">
            <v>0</v>
          </cell>
          <cell r="BP165">
            <v>0</v>
          </cell>
          <cell r="BQ165">
            <v>0.48979388249999994</v>
          </cell>
          <cell r="BR165">
            <v>0.48979388249999994</v>
          </cell>
          <cell r="BS165">
            <v>0.48979388249999994</v>
          </cell>
          <cell r="BT165">
            <v>0</v>
          </cell>
          <cell r="BU165">
            <v>0</v>
          </cell>
          <cell r="BV165">
            <v>0</v>
          </cell>
          <cell r="BW165">
            <v>0.48979388249999994</v>
          </cell>
          <cell r="BX165">
            <v>0.48979388249999994</v>
          </cell>
          <cell r="BY165">
            <v>0.48979388249999994</v>
          </cell>
          <cell r="BZ165">
            <v>0</v>
          </cell>
          <cell r="CA165">
            <v>0</v>
          </cell>
          <cell r="CB165">
            <v>0</v>
          </cell>
          <cell r="CC165">
            <v>0.18848408799999994</v>
          </cell>
          <cell r="CD165">
            <v>0.18848408799999994</v>
          </cell>
          <cell r="CE165">
            <v>0.18848408799999994</v>
          </cell>
          <cell r="CF165">
            <v>0</v>
          </cell>
          <cell r="CG165">
            <v>0</v>
          </cell>
          <cell r="CH165">
            <v>0</v>
          </cell>
          <cell r="CI165">
            <v>0.18848408799999994</v>
          </cell>
          <cell r="CJ165">
            <v>0.18848408799999994</v>
          </cell>
          <cell r="CK165">
            <v>0.18848408799999994</v>
          </cell>
          <cell r="CL165">
            <v>0</v>
          </cell>
          <cell r="CM165">
            <v>0</v>
          </cell>
          <cell r="CN165">
            <v>0</v>
          </cell>
          <cell r="CO165">
            <v>4.5574412000000002E-2</v>
          </cell>
          <cell r="CP165">
            <v>4.5574412000000002E-2</v>
          </cell>
          <cell r="CQ165">
            <v>4.5574412000000002E-2</v>
          </cell>
          <cell r="CR165">
            <v>0</v>
          </cell>
          <cell r="CS165">
            <v>0</v>
          </cell>
          <cell r="CT165">
            <v>0</v>
          </cell>
          <cell r="CU165">
            <v>4.5574412000000002E-2</v>
          </cell>
          <cell r="CV165">
            <v>4.5574412000000002E-2</v>
          </cell>
          <cell r="CW165">
            <v>4.5574412000000002E-2</v>
          </cell>
          <cell r="CX165">
            <v>0</v>
          </cell>
          <cell r="CY165">
            <v>0</v>
          </cell>
          <cell r="CZ165">
            <v>0</v>
          </cell>
          <cell r="DA165">
            <v>2.9565821999999997</v>
          </cell>
          <cell r="DB165">
            <v>2.9565821999999997</v>
          </cell>
          <cell r="DC165">
            <v>2.9565821999999997</v>
          </cell>
          <cell r="DD165">
            <v>0</v>
          </cell>
          <cell r="DE165">
            <v>0</v>
          </cell>
          <cell r="DF165">
            <v>0</v>
          </cell>
          <cell r="DG165">
            <v>0.77429938399999998</v>
          </cell>
          <cell r="DH165">
            <v>0.77429938399999998</v>
          </cell>
          <cell r="DI165">
            <v>0.77429938399999998</v>
          </cell>
          <cell r="DJ165">
            <v>0</v>
          </cell>
          <cell r="DK165">
            <v>0</v>
          </cell>
          <cell r="DL165">
            <v>0</v>
          </cell>
          <cell r="DM165">
            <v>9.4538649999999988E-2</v>
          </cell>
          <cell r="DN165">
            <v>9.4538649999999988E-2</v>
          </cell>
          <cell r="DO165">
            <v>9.4538649999999988E-2</v>
          </cell>
          <cell r="DP165">
            <v>0</v>
          </cell>
          <cell r="DQ165">
            <v>0</v>
          </cell>
          <cell r="DR165">
            <v>0</v>
          </cell>
          <cell r="DS165">
            <v>0.74939622199999989</v>
          </cell>
          <cell r="DT165">
            <v>0.74939622199999989</v>
          </cell>
          <cell r="DU165">
            <v>0.74939622199999989</v>
          </cell>
          <cell r="DV165">
            <v>0</v>
          </cell>
          <cell r="DW165">
            <v>0</v>
          </cell>
          <cell r="DX165">
            <v>0</v>
          </cell>
          <cell r="DY165">
            <v>6.9957379949999998</v>
          </cell>
          <cell r="DZ165">
            <v>6.9957379949999998</v>
          </cell>
          <cell r="EA165">
            <v>6.9957379949999998</v>
          </cell>
          <cell r="EB165">
            <v>0</v>
          </cell>
          <cell r="EC165">
            <v>0</v>
          </cell>
          <cell r="ED165">
            <v>0</v>
          </cell>
          <cell r="EE165">
            <v>6.9957379949999998</v>
          </cell>
          <cell r="EF165">
            <v>6.9957379949999998</v>
          </cell>
          <cell r="EG165">
            <v>6.9957379949999998</v>
          </cell>
          <cell r="EH165">
            <v>0</v>
          </cell>
          <cell r="EI165">
            <v>0</v>
          </cell>
          <cell r="EK165">
            <v>0</v>
          </cell>
          <cell r="EL165">
            <v>0</v>
          </cell>
          <cell r="EM165">
            <v>0</v>
          </cell>
          <cell r="EN165">
            <v>0</v>
          </cell>
          <cell r="EO165">
            <v>0</v>
          </cell>
        </row>
        <row r="166">
          <cell r="B166">
            <v>2007</v>
          </cell>
          <cell r="C166">
            <v>2.5715260999999998</v>
          </cell>
          <cell r="D166">
            <v>2.5715260999999998</v>
          </cell>
          <cell r="E166">
            <v>2.5715260999999998</v>
          </cell>
          <cell r="F166">
            <v>0</v>
          </cell>
          <cell r="G166">
            <v>0</v>
          </cell>
          <cell r="H166">
            <v>0</v>
          </cell>
          <cell r="I166">
            <v>2.5715260999999998</v>
          </cell>
          <cell r="J166">
            <v>2.5715260999999998</v>
          </cell>
          <cell r="K166">
            <v>2.5715260999999998</v>
          </cell>
          <cell r="L166">
            <v>0</v>
          </cell>
          <cell r="M166">
            <v>0</v>
          </cell>
          <cell r="N166">
            <v>0</v>
          </cell>
          <cell r="O166">
            <v>2.5715260999999998</v>
          </cell>
          <cell r="P166">
            <v>2.5715260999999998</v>
          </cell>
          <cell r="Q166">
            <v>2.5715260999999998</v>
          </cell>
          <cell r="R166">
            <v>0</v>
          </cell>
          <cell r="S166">
            <v>0</v>
          </cell>
          <cell r="T166">
            <v>0</v>
          </cell>
          <cell r="U166">
            <v>0.40470429999999996</v>
          </cell>
          <cell r="V166">
            <v>0.40470429999999996</v>
          </cell>
          <cell r="W166">
            <v>0.40470429999999996</v>
          </cell>
          <cell r="X166">
            <v>0</v>
          </cell>
          <cell r="Y166">
            <v>0</v>
          </cell>
          <cell r="Z166">
            <v>0</v>
          </cell>
          <cell r="AA166">
            <v>0.40470429999999996</v>
          </cell>
          <cell r="AB166">
            <v>0.40470429999999996</v>
          </cell>
          <cell r="AC166">
            <v>0.40470429999999996</v>
          </cell>
          <cell r="AD166">
            <v>0</v>
          </cell>
          <cell r="AE166">
            <v>0</v>
          </cell>
          <cell r="AF166">
            <v>0</v>
          </cell>
          <cell r="AG166">
            <v>0.40470429999999996</v>
          </cell>
          <cell r="AH166">
            <v>0.40470429999999996</v>
          </cell>
          <cell r="AI166">
            <v>0.40470429999999996</v>
          </cell>
          <cell r="AJ166">
            <v>0</v>
          </cell>
          <cell r="AK166">
            <v>0</v>
          </cell>
          <cell r="AL166">
            <v>0</v>
          </cell>
          <cell r="AM166">
            <v>0.28148913519999996</v>
          </cell>
          <cell r="AN166">
            <v>0.28148913519999996</v>
          </cell>
          <cell r="AO166">
            <v>0.28148913519999996</v>
          </cell>
          <cell r="AP166">
            <v>0</v>
          </cell>
          <cell r="AQ166">
            <v>0</v>
          </cell>
          <cell r="AR166">
            <v>0</v>
          </cell>
          <cell r="AS166">
            <v>0.28148913519999996</v>
          </cell>
          <cell r="AT166">
            <v>0.28148913519999996</v>
          </cell>
          <cell r="AU166">
            <v>0.28148913519999996</v>
          </cell>
          <cell r="AV166">
            <v>0</v>
          </cell>
          <cell r="AW166">
            <v>0</v>
          </cell>
          <cell r="AX166">
            <v>0</v>
          </cell>
          <cell r="AY166">
            <v>0.28148913519999996</v>
          </cell>
          <cell r="AZ166">
            <v>0.28148913519999996</v>
          </cell>
          <cell r="BA166">
            <v>0.28148913519999996</v>
          </cell>
          <cell r="BB166">
            <v>0</v>
          </cell>
          <cell r="BC166">
            <v>0</v>
          </cell>
          <cell r="BD166">
            <v>0</v>
          </cell>
          <cell r="BE166">
            <v>1.5291386</v>
          </cell>
          <cell r="BF166">
            <v>1.5291386</v>
          </cell>
          <cell r="BG166">
            <v>1.5291386</v>
          </cell>
          <cell r="BH166">
            <v>0</v>
          </cell>
          <cell r="BI166">
            <v>0</v>
          </cell>
          <cell r="BJ166">
            <v>0</v>
          </cell>
          <cell r="BK166">
            <v>1.5291386</v>
          </cell>
          <cell r="BL166">
            <v>1.5291386</v>
          </cell>
          <cell r="BM166">
            <v>1.5291386</v>
          </cell>
          <cell r="BN166">
            <v>0</v>
          </cell>
          <cell r="BO166">
            <v>0</v>
          </cell>
          <cell r="BP166">
            <v>0</v>
          </cell>
          <cell r="BQ166">
            <v>0.56520627150000013</v>
          </cell>
          <cell r="BR166">
            <v>0.56520627150000013</v>
          </cell>
          <cell r="BS166">
            <v>0.56520627150000013</v>
          </cell>
          <cell r="BT166">
            <v>0</v>
          </cell>
          <cell r="BU166">
            <v>0</v>
          </cell>
          <cell r="BV166">
            <v>0</v>
          </cell>
          <cell r="BW166">
            <v>0.56520627150000013</v>
          </cell>
          <cell r="BX166">
            <v>0.56520627150000013</v>
          </cell>
          <cell r="BY166">
            <v>0.56520627150000013</v>
          </cell>
          <cell r="BZ166">
            <v>0</v>
          </cell>
          <cell r="CA166">
            <v>0</v>
          </cell>
          <cell r="CB166">
            <v>0</v>
          </cell>
          <cell r="CC166">
            <v>0.21696121849999994</v>
          </cell>
          <cell r="CD166">
            <v>0.21696121849999994</v>
          </cell>
          <cell r="CE166">
            <v>0.21696121849999994</v>
          </cell>
          <cell r="CF166">
            <v>0</v>
          </cell>
          <cell r="CG166">
            <v>0</v>
          </cell>
          <cell r="CH166">
            <v>0</v>
          </cell>
          <cell r="CI166">
            <v>0.21696121849999994</v>
          </cell>
          <cell r="CJ166">
            <v>0.21696121849999994</v>
          </cell>
          <cell r="CK166">
            <v>0.21696121849999994</v>
          </cell>
          <cell r="CL166">
            <v>0</v>
          </cell>
          <cell r="CM166">
            <v>0</v>
          </cell>
          <cell r="CN166">
            <v>0</v>
          </cell>
          <cell r="CO166">
            <v>5.2567982999999992E-2</v>
          </cell>
          <cell r="CP166">
            <v>5.2567982999999992E-2</v>
          </cell>
          <cell r="CQ166">
            <v>5.2567982999999992E-2</v>
          </cell>
          <cell r="CR166">
            <v>0</v>
          </cell>
          <cell r="CS166">
            <v>0</v>
          </cell>
          <cell r="CT166">
            <v>0</v>
          </cell>
          <cell r="CU166">
            <v>5.2567982999999992E-2</v>
          </cell>
          <cell r="CV166">
            <v>5.2567982999999992E-2</v>
          </cell>
          <cell r="CW166">
            <v>5.2567982999999992E-2</v>
          </cell>
          <cell r="CX166">
            <v>0</v>
          </cell>
          <cell r="CY166">
            <v>0</v>
          </cell>
          <cell r="CZ166">
            <v>0</v>
          </cell>
          <cell r="DA166">
            <v>2.8003403999999996</v>
          </cell>
          <cell r="DB166">
            <v>2.8003403999999996</v>
          </cell>
          <cell r="DC166">
            <v>2.8003403999999996</v>
          </cell>
          <cell r="DD166">
            <v>0</v>
          </cell>
          <cell r="DE166">
            <v>0</v>
          </cell>
          <cell r="DF166">
            <v>0</v>
          </cell>
          <cell r="DG166">
            <v>0.86115984800000012</v>
          </cell>
          <cell r="DH166">
            <v>0.86115984800000012</v>
          </cell>
          <cell r="DI166">
            <v>0.86115984800000012</v>
          </cell>
          <cell r="DJ166">
            <v>0</v>
          </cell>
          <cell r="DK166">
            <v>0</v>
          </cell>
          <cell r="DL166">
            <v>0</v>
          </cell>
          <cell r="DM166">
            <v>0.10922454599999999</v>
          </cell>
          <cell r="DN166">
            <v>0.10922454599999999</v>
          </cell>
          <cell r="DO166">
            <v>0.10922454599999999</v>
          </cell>
          <cell r="DP166">
            <v>0</v>
          </cell>
          <cell r="DQ166">
            <v>0</v>
          </cell>
          <cell r="DR166">
            <v>0</v>
          </cell>
          <cell r="DS166">
            <v>0.81006899799999998</v>
          </cell>
          <cell r="DT166">
            <v>0.81006899799999998</v>
          </cell>
          <cell r="DU166">
            <v>0.81006899799999998</v>
          </cell>
          <cell r="DV166">
            <v>0</v>
          </cell>
          <cell r="DW166">
            <v>0</v>
          </cell>
          <cell r="DX166">
            <v>0</v>
          </cell>
          <cell r="DY166">
            <v>7.4154887649999992</v>
          </cell>
          <cell r="DZ166">
            <v>7.4154887649999992</v>
          </cell>
          <cell r="EA166">
            <v>7.4154887649999992</v>
          </cell>
          <cell r="EB166">
            <v>0</v>
          </cell>
          <cell r="EC166">
            <v>0</v>
          </cell>
          <cell r="ED166">
            <v>0</v>
          </cell>
          <cell r="EE166">
            <v>7.4154887649999992</v>
          </cell>
          <cell r="EF166">
            <v>7.4154887649999992</v>
          </cell>
          <cell r="EG166">
            <v>7.4154887649999992</v>
          </cell>
          <cell r="EH166">
            <v>0</v>
          </cell>
          <cell r="EI166">
            <v>0</v>
          </cell>
          <cell r="EK166">
            <v>0</v>
          </cell>
          <cell r="EL166">
            <v>0</v>
          </cell>
          <cell r="EM166">
            <v>0</v>
          </cell>
          <cell r="EN166">
            <v>0</v>
          </cell>
          <cell r="EO166">
            <v>0</v>
          </cell>
        </row>
        <row r="167">
          <cell r="B167">
            <v>2008</v>
          </cell>
          <cell r="C167">
            <v>2.6834378999999999</v>
          </cell>
          <cell r="D167">
            <v>2.6834378999999999</v>
          </cell>
          <cell r="E167">
            <v>2.6834378999999999</v>
          </cell>
          <cell r="F167">
            <v>0</v>
          </cell>
          <cell r="G167">
            <v>0</v>
          </cell>
          <cell r="H167">
            <v>0</v>
          </cell>
          <cell r="I167">
            <v>2.6834378999999999</v>
          </cell>
          <cell r="J167">
            <v>2.6834378999999999</v>
          </cell>
          <cell r="K167">
            <v>2.6834378999999999</v>
          </cell>
          <cell r="L167">
            <v>0</v>
          </cell>
          <cell r="M167">
            <v>0</v>
          </cell>
          <cell r="N167">
            <v>0</v>
          </cell>
          <cell r="O167">
            <v>2.6834378999999999</v>
          </cell>
          <cell r="P167">
            <v>2.6834378999999999</v>
          </cell>
          <cell r="Q167">
            <v>2.6834378999999999</v>
          </cell>
          <cell r="R167">
            <v>0</v>
          </cell>
          <cell r="S167">
            <v>0</v>
          </cell>
          <cell r="T167">
            <v>0</v>
          </cell>
          <cell r="U167">
            <v>0.41418519999999992</v>
          </cell>
          <cell r="V167">
            <v>0.41418519999999992</v>
          </cell>
          <cell r="W167">
            <v>0.41418519999999992</v>
          </cell>
          <cell r="X167">
            <v>0</v>
          </cell>
          <cell r="Y167">
            <v>0</v>
          </cell>
          <cell r="Z167">
            <v>0</v>
          </cell>
          <cell r="AA167">
            <v>0.41418519999999992</v>
          </cell>
          <cell r="AB167">
            <v>0.41418519999999992</v>
          </cell>
          <cell r="AC167">
            <v>0.41418519999999992</v>
          </cell>
          <cell r="AD167">
            <v>0</v>
          </cell>
          <cell r="AE167">
            <v>0</v>
          </cell>
          <cell r="AF167">
            <v>0</v>
          </cell>
          <cell r="AG167">
            <v>0.41418519999999992</v>
          </cell>
          <cell r="AH167">
            <v>0.41418519999999992</v>
          </cell>
          <cell r="AI167">
            <v>0.41418519999999992</v>
          </cell>
          <cell r="AJ167">
            <v>0</v>
          </cell>
          <cell r="AK167">
            <v>0</v>
          </cell>
          <cell r="AL167">
            <v>0</v>
          </cell>
          <cell r="AM167">
            <v>0.28703726479999997</v>
          </cell>
          <cell r="AN167">
            <v>0.28703726479999997</v>
          </cell>
          <cell r="AO167">
            <v>0.28703726479999997</v>
          </cell>
          <cell r="AP167">
            <v>0</v>
          </cell>
          <cell r="AQ167">
            <v>0</v>
          </cell>
          <cell r="AR167">
            <v>0</v>
          </cell>
          <cell r="AS167">
            <v>0.28703726479999997</v>
          </cell>
          <cell r="AT167">
            <v>0.28703726479999997</v>
          </cell>
          <cell r="AU167">
            <v>0.28703726479999997</v>
          </cell>
          <cell r="AV167">
            <v>0</v>
          </cell>
          <cell r="AW167">
            <v>0</v>
          </cell>
          <cell r="AX167">
            <v>0</v>
          </cell>
          <cell r="AY167">
            <v>0.28703726479999997</v>
          </cell>
          <cell r="AZ167">
            <v>0.28703726479999997</v>
          </cell>
          <cell r="BA167">
            <v>0.28703726479999997</v>
          </cell>
          <cell r="BB167">
            <v>0</v>
          </cell>
          <cell r="BC167">
            <v>0</v>
          </cell>
          <cell r="BD167">
            <v>0</v>
          </cell>
          <cell r="BE167">
            <v>1.4112199000000001</v>
          </cell>
          <cell r="BF167">
            <v>1.4112199000000001</v>
          </cell>
          <cell r="BG167">
            <v>1.4112199000000001</v>
          </cell>
          <cell r="BH167">
            <v>0</v>
          </cell>
          <cell r="BI167">
            <v>0</v>
          </cell>
          <cell r="BJ167">
            <v>0</v>
          </cell>
          <cell r="BK167">
            <v>1.4112199000000001</v>
          </cell>
          <cell r="BL167">
            <v>1.4112199000000001</v>
          </cell>
          <cell r="BM167">
            <v>1.4112199000000001</v>
          </cell>
          <cell r="BN167">
            <v>0</v>
          </cell>
          <cell r="BO167">
            <v>0</v>
          </cell>
          <cell r="BP167">
            <v>0</v>
          </cell>
          <cell r="BQ167">
            <v>0.64201498400000001</v>
          </cell>
          <cell r="BR167">
            <v>0.64201498400000001</v>
          </cell>
          <cell r="BS167">
            <v>0.64201498400000001</v>
          </cell>
          <cell r="BT167">
            <v>0</v>
          </cell>
          <cell r="BU167">
            <v>0</v>
          </cell>
          <cell r="BV167">
            <v>0</v>
          </cell>
          <cell r="BW167">
            <v>0.64201498400000001</v>
          </cell>
          <cell r="BX167">
            <v>0.64201498400000001</v>
          </cell>
          <cell r="BY167">
            <v>0.64201498400000001</v>
          </cell>
          <cell r="BZ167">
            <v>0</v>
          </cell>
          <cell r="CA167">
            <v>0</v>
          </cell>
          <cell r="CB167">
            <v>0</v>
          </cell>
          <cell r="CC167">
            <v>0.24589884149999999</v>
          </cell>
          <cell r="CD167">
            <v>0.24589884149999999</v>
          </cell>
          <cell r="CE167">
            <v>0.24589884149999999</v>
          </cell>
          <cell r="CF167">
            <v>0</v>
          </cell>
          <cell r="CG167">
            <v>0</v>
          </cell>
          <cell r="CH167">
            <v>0</v>
          </cell>
          <cell r="CI167">
            <v>0.24589884149999999</v>
          </cell>
          <cell r="CJ167">
            <v>0.24589884149999999</v>
          </cell>
          <cell r="CK167">
            <v>0.24589884149999999</v>
          </cell>
          <cell r="CL167">
            <v>0</v>
          </cell>
          <cell r="CM167">
            <v>0</v>
          </cell>
          <cell r="CN167">
            <v>0</v>
          </cell>
          <cell r="CO167">
            <v>5.9671969499999984E-2</v>
          </cell>
          <cell r="CP167">
            <v>5.9671969499999984E-2</v>
          </cell>
          <cell r="CQ167">
            <v>5.9671969499999984E-2</v>
          </cell>
          <cell r="CR167">
            <v>0</v>
          </cell>
          <cell r="CS167">
            <v>0</v>
          </cell>
          <cell r="CT167">
            <v>0</v>
          </cell>
          <cell r="CU167">
            <v>5.9671969499999984E-2</v>
          </cell>
          <cell r="CV167">
            <v>5.9671969499999984E-2</v>
          </cell>
          <cell r="CW167">
            <v>5.9671969499999984E-2</v>
          </cell>
          <cell r="CX167">
            <v>0</v>
          </cell>
          <cell r="CY167">
            <v>0</v>
          </cell>
          <cell r="CZ167">
            <v>0</v>
          </cell>
          <cell r="DA167">
            <v>2.2772749999999999</v>
          </cell>
          <cell r="DB167">
            <v>2.2772749999999999</v>
          </cell>
          <cell r="DC167">
            <v>2.2772749999999999</v>
          </cell>
          <cell r="DD167">
            <v>0</v>
          </cell>
          <cell r="DE167">
            <v>0</v>
          </cell>
          <cell r="DF167">
            <v>0</v>
          </cell>
          <cell r="DG167">
            <v>0.95353210799999999</v>
          </cell>
          <cell r="DH167">
            <v>0.95353210799999999</v>
          </cell>
          <cell r="DI167">
            <v>0.95353210799999999</v>
          </cell>
          <cell r="DJ167">
            <v>0</v>
          </cell>
          <cell r="DK167">
            <v>0</v>
          </cell>
          <cell r="DL167">
            <v>0</v>
          </cell>
          <cell r="DM167">
            <v>0.12521091000000001</v>
          </cell>
          <cell r="DN167">
            <v>0.12521091000000001</v>
          </cell>
          <cell r="DO167">
            <v>0.12521091000000001</v>
          </cell>
          <cell r="DP167">
            <v>0</v>
          </cell>
          <cell r="DQ167">
            <v>0</v>
          </cell>
          <cell r="DR167">
            <v>0</v>
          </cell>
          <cell r="DS167">
            <v>0.87345908999999999</v>
          </cell>
          <cell r="DT167">
            <v>0.87345908999999999</v>
          </cell>
          <cell r="DU167">
            <v>0.87345908999999999</v>
          </cell>
          <cell r="DV167">
            <v>0</v>
          </cell>
          <cell r="DW167">
            <v>0</v>
          </cell>
          <cell r="DX167">
            <v>0</v>
          </cell>
          <cell r="DY167">
            <v>7.860422315000001</v>
          </cell>
          <cell r="DZ167">
            <v>7.860422315000001</v>
          </cell>
          <cell r="EA167">
            <v>7.860422315000001</v>
          </cell>
          <cell r="EB167">
            <v>0</v>
          </cell>
          <cell r="EC167">
            <v>0</v>
          </cell>
          <cell r="ED167">
            <v>0</v>
          </cell>
          <cell r="EE167">
            <v>7.860422315000001</v>
          </cell>
          <cell r="EF167">
            <v>7.860422315000001</v>
          </cell>
          <cell r="EG167">
            <v>7.860422315000001</v>
          </cell>
          <cell r="EH167">
            <v>0</v>
          </cell>
          <cell r="EI167">
            <v>0</v>
          </cell>
          <cell r="EK167">
            <v>0</v>
          </cell>
          <cell r="EL167">
            <v>0</v>
          </cell>
          <cell r="EM167">
            <v>0</v>
          </cell>
          <cell r="EN167">
            <v>0</v>
          </cell>
          <cell r="EO167">
            <v>0</v>
          </cell>
        </row>
        <row r="168">
          <cell r="B168">
            <v>2009</v>
          </cell>
          <cell r="C168">
            <v>2.7974088999999998</v>
          </cell>
          <cell r="D168">
            <v>2.7974088999999998</v>
          </cell>
          <cell r="E168">
            <v>2.7974088999999998</v>
          </cell>
          <cell r="F168">
            <v>0</v>
          </cell>
          <cell r="G168">
            <v>0</v>
          </cell>
          <cell r="H168">
            <v>0</v>
          </cell>
          <cell r="I168">
            <v>2.7974088999999998</v>
          </cell>
          <cell r="J168">
            <v>2.7974088999999998</v>
          </cell>
          <cell r="K168">
            <v>2.7974088999999998</v>
          </cell>
          <cell r="L168">
            <v>0</v>
          </cell>
          <cell r="M168">
            <v>0</v>
          </cell>
          <cell r="N168">
            <v>0</v>
          </cell>
          <cell r="O168">
            <v>2.7974088999999998</v>
          </cell>
          <cell r="P168">
            <v>2.7974088999999998</v>
          </cell>
          <cell r="Q168">
            <v>2.7974088999999998</v>
          </cell>
          <cell r="R168">
            <v>0</v>
          </cell>
          <cell r="S168">
            <v>0</v>
          </cell>
          <cell r="T168">
            <v>0</v>
          </cell>
          <cell r="U168">
            <v>0.42392349999999995</v>
          </cell>
          <cell r="V168">
            <v>0.42392349999999995</v>
          </cell>
          <cell r="W168">
            <v>0.42392349999999995</v>
          </cell>
          <cell r="X168">
            <v>0</v>
          </cell>
          <cell r="Y168">
            <v>0</v>
          </cell>
          <cell r="Z168">
            <v>0</v>
          </cell>
          <cell r="AA168">
            <v>0.42392349999999995</v>
          </cell>
          <cell r="AB168">
            <v>0.42392349999999995</v>
          </cell>
          <cell r="AC168">
            <v>0.42392349999999995</v>
          </cell>
          <cell r="AD168">
            <v>0</v>
          </cell>
          <cell r="AE168">
            <v>0</v>
          </cell>
          <cell r="AF168">
            <v>0</v>
          </cell>
          <cell r="AG168">
            <v>0.42392349999999995</v>
          </cell>
          <cell r="AH168">
            <v>0.42392349999999995</v>
          </cell>
          <cell r="AI168">
            <v>0.42392349999999995</v>
          </cell>
          <cell r="AJ168">
            <v>0</v>
          </cell>
          <cell r="AK168">
            <v>0</v>
          </cell>
          <cell r="AL168">
            <v>0</v>
          </cell>
          <cell r="AM168">
            <v>0.29274269439999989</v>
          </cell>
          <cell r="AN168">
            <v>0.29274269439999989</v>
          </cell>
          <cell r="AO168">
            <v>0.29274269439999989</v>
          </cell>
          <cell r="AP168">
            <v>0</v>
          </cell>
          <cell r="AQ168">
            <v>0</v>
          </cell>
          <cell r="AR168">
            <v>0</v>
          </cell>
          <cell r="AS168">
            <v>0.29274269439999989</v>
          </cell>
          <cell r="AT168">
            <v>0.29274269439999989</v>
          </cell>
          <cell r="AU168">
            <v>0.29274269439999989</v>
          </cell>
          <cell r="AV168">
            <v>0</v>
          </cell>
          <cell r="AW168">
            <v>0</v>
          </cell>
          <cell r="AX168">
            <v>0</v>
          </cell>
          <cell r="AY168">
            <v>0.29274269439999989</v>
          </cell>
          <cell r="AZ168">
            <v>0.29274269439999989</v>
          </cell>
          <cell r="BA168">
            <v>0.29274269439999989</v>
          </cell>
          <cell r="BB168">
            <v>0</v>
          </cell>
          <cell r="BC168">
            <v>0</v>
          </cell>
          <cell r="BD168">
            <v>0</v>
          </cell>
          <cell r="BE168">
            <v>1.2855326999999999</v>
          </cell>
          <cell r="BF168">
            <v>1.2855326999999999</v>
          </cell>
          <cell r="BG168">
            <v>1.2855326999999999</v>
          </cell>
          <cell r="BH168">
            <v>0</v>
          </cell>
          <cell r="BI168">
            <v>0</v>
          </cell>
          <cell r="BJ168">
            <v>0</v>
          </cell>
          <cell r="BK168">
            <v>1.2855326999999999</v>
          </cell>
          <cell r="BL168">
            <v>1.2855326999999999</v>
          </cell>
          <cell r="BM168">
            <v>1.2855326999999999</v>
          </cell>
          <cell r="BN168">
            <v>0</v>
          </cell>
          <cell r="BO168">
            <v>0</v>
          </cell>
          <cell r="BP168">
            <v>0</v>
          </cell>
          <cell r="BQ168">
            <v>3.8252058584999999</v>
          </cell>
          <cell r="BR168">
            <v>3.8252058584999999</v>
          </cell>
          <cell r="BS168">
            <v>3.8252058584999999</v>
          </cell>
          <cell r="BT168">
            <v>0</v>
          </cell>
          <cell r="BU168">
            <v>0</v>
          </cell>
          <cell r="BV168">
            <v>0</v>
          </cell>
          <cell r="BW168">
            <v>3.8252058584999999</v>
          </cell>
          <cell r="BX168">
            <v>3.8252058584999999</v>
          </cell>
          <cell r="BY168">
            <v>3.8252058584999999</v>
          </cell>
          <cell r="BZ168">
            <v>0</v>
          </cell>
          <cell r="CA168">
            <v>0</v>
          </cell>
          <cell r="CB168">
            <v>0</v>
          </cell>
          <cell r="CC168">
            <v>1.4871687674999998</v>
          </cell>
          <cell r="CD168">
            <v>1.4871687674999998</v>
          </cell>
          <cell r="CE168">
            <v>1.4871687674999998</v>
          </cell>
          <cell r="CF168">
            <v>0</v>
          </cell>
          <cell r="CG168">
            <v>0</v>
          </cell>
          <cell r="CH168">
            <v>0</v>
          </cell>
          <cell r="CI168">
            <v>1.4871687674999998</v>
          </cell>
          <cell r="CJ168">
            <v>1.4871687674999998</v>
          </cell>
          <cell r="CK168">
            <v>1.4871687674999998</v>
          </cell>
          <cell r="CL168">
            <v>0</v>
          </cell>
          <cell r="CM168">
            <v>0</v>
          </cell>
          <cell r="CN168">
            <v>0</v>
          </cell>
          <cell r="CO168">
            <v>0.34960933800000005</v>
          </cell>
          <cell r="CP168">
            <v>0.34960933800000005</v>
          </cell>
          <cell r="CQ168">
            <v>0.34960933800000005</v>
          </cell>
          <cell r="CR168">
            <v>0</v>
          </cell>
          <cell r="CS168">
            <v>0</v>
          </cell>
          <cell r="CT168">
            <v>0</v>
          </cell>
          <cell r="CU168">
            <v>0.34960933800000005</v>
          </cell>
          <cell r="CV168">
            <v>0.34960933800000005</v>
          </cell>
          <cell r="CW168">
            <v>0.34960933800000005</v>
          </cell>
          <cell r="CX168">
            <v>0</v>
          </cell>
          <cell r="CY168">
            <v>0</v>
          </cell>
          <cell r="CZ168">
            <v>0</v>
          </cell>
          <cell r="DA168">
            <v>1.7380077</v>
          </cell>
          <cell r="DB168">
            <v>1.7380077</v>
          </cell>
          <cell r="DC168">
            <v>1.7380077</v>
          </cell>
          <cell r="DD168">
            <v>0</v>
          </cell>
          <cell r="DE168">
            <v>0</v>
          </cell>
          <cell r="DF168">
            <v>0</v>
          </cell>
          <cell r="DG168">
            <v>1.051771644</v>
          </cell>
          <cell r="DH168">
            <v>1.051771644</v>
          </cell>
          <cell r="DI168">
            <v>1.051771644</v>
          </cell>
          <cell r="DJ168">
            <v>0</v>
          </cell>
          <cell r="DK168">
            <v>0</v>
          </cell>
          <cell r="DL168">
            <v>0</v>
          </cell>
          <cell r="DM168">
            <v>0.50852182600000007</v>
          </cell>
          <cell r="DN168">
            <v>0.50852182600000007</v>
          </cell>
          <cell r="DO168">
            <v>0.50852182600000007</v>
          </cell>
          <cell r="DP168">
            <v>0</v>
          </cell>
          <cell r="DQ168">
            <v>0</v>
          </cell>
          <cell r="DR168">
            <v>0</v>
          </cell>
          <cell r="DS168">
            <v>0.93932930000000003</v>
          </cell>
          <cell r="DT168">
            <v>0.93932930000000003</v>
          </cell>
          <cell r="DU168">
            <v>0.93932930000000003</v>
          </cell>
          <cell r="DV168">
            <v>0</v>
          </cell>
          <cell r="DW168">
            <v>0</v>
          </cell>
          <cell r="DX168">
            <v>0</v>
          </cell>
          <cell r="DY168">
            <v>8.332043015</v>
          </cell>
          <cell r="DZ168">
            <v>8.332043015</v>
          </cell>
          <cell r="EA168">
            <v>8.332043015</v>
          </cell>
          <cell r="EB168">
            <v>0</v>
          </cell>
          <cell r="EC168">
            <v>0</v>
          </cell>
          <cell r="ED168">
            <v>0</v>
          </cell>
          <cell r="EE168">
            <v>8.332043015</v>
          </cell>
          <cell r="EF168">
            <v>8.332043015</v>
          </cell>
          <cell r="EG168">
            <v>8.332043015</v>
          </cell>
          <cell r="EH168">
            <v>0</v>
          </cell>
          <cell r="EI168">
            <v>0</v>
          </cell>
          <cell r="EK168">
            <v>2.5398000000000004E-2</v>
          </cell>
          <cell r="EL168">
            <v>2.5398000000000004E-2</v>
          </cell>
          <cell r="EM168">
            <v>2.5398000000000004E-2</v>
          </cell>
          <cell r="EN168">
            <v>0</v>
          </cell>
          <cell r="EO168">
            <v>0</v>
          </cell>
        </row>
        <row r="169">
          <cell r="B169">
            <v>2010</v>
          </cell>
          <cell r="C169">
            <v>2.9134534000000003</v>
          </cell>
          <cell r="D169">
            <v>2.9134534000000003</v>
          </cell>
          <cell r="E169">
            <v>2.9134534000000003</v>
          </cell>
          <cell r="F169">
            <v>0</v>
          </cell>
          <cell r="G169">
            <v>0</v>
          </cell>
          <cell r="H169">
            <v>0</v>
          </cell>
          <cell r="I169">
            <v>2.9134534000000003</v>
          </cell>
          <cell r="J169">
            <v>2.9134534000000003</v>
          </cell>
          <cell r="K169">
            <v>2.9134534000000003</v>
          </cell>
          <cell r="L169">
            <v>0</v>
          </cell>
          <cell r="M169">
            <v>0</v>
          </cell>
          <cell r="N169">
            <v>0</v>
          </cell>
          <cell r="O169">
            <v>2.9134534000000003</v>
          </cell>
          <cell r="P169">
            <v>2.9134534000000003</v>
          </cell>
          <cell r="Q169">
            <v>2.9134534000000003</v>
          </cell>
          <cell r="R169">
            <v>0</v>
          </cell>
          <cell r="S169">
            <v>0</v>
          </cell>
          <cell r="T169">
            <v>0</v>
          </cell>
          <cell r="U169">
            <v>0.43390489999999998</v>
          </cell>
          <cell r="V169">
            <v>0.43390489999999998</v>
          </cell>
          <cell r="W169">
            <v>0.43390489999999998</v>
          </cell>
          <cell r="X169">
            <v>0</v>
          </cell>
          <cell r="Y169">
            <v>0</v>
          </cell>
          <cell r="Z169">
            <v>0</v>
          </cell>
          <cell r="AA169">
            <v>0.43390489999999998</v>
          </cell>
          <cell r="AB169">
            <v>0.43390489999999998</v>
          </cell>
          <cell r="AC169">
            <v>0.43390489999999998</v>
          </cell>
          <cell r="AD169">
            <v>0</v>
          </cell>
          <cell r="AE169">
            <v>0</v>
          </cell>
          <cell r="AF169">
            <v>0</v>
          </cell>
          <cell r="AG169">
            <v>0.43390489999999998</v>
          </cell>
          <cell r="AH169">
            <v>0.43390489999999998</v>
          </cell>
          <cell r="AI169">
            <v>0.43390489999999998</v>
          </cell>
          <cell r="AJ169">
            <v>0</v>
          </cell>
          <cell r="AK169">
            <v>0</v>
          </cell>
          <cell r="AL169">
            <v>0</v>
          </cell>
          <cell r="AM169">
            <v>0.29860542400000001</v>
          </cell>
          <cell r="AN169">
            <v>0.29860542400000001</v>
          </cell>
          <cell r="AO169">
            <v>0.29860542400000001</v>
          </cell>
          <cell r="AP169">
            <v>0</v>
          </cell>
          <cell r="AQ169">
            <v>0</v>
          </cell>
          <cell r="AR169">
            <v>0</v>
          </cell>
          <cell r="AS169">
            <v>0.29860542400000001</v>
          </cell>
          <cell r="AT169">
            <v>0.29860542400000001</v>
          </cell>
          <cell r="AU169">
            <v>0.29860542400000001</v>
          </cell>
          <cell r="AV169">
            <v>0</v>
          </cell>
          <cell r="AW169">
            <v>0</v>
          </cell>
          <cell r="AX169">
            <v>0</v>
          </cell>
          <cell r="AY169">
            <v>0.29860542400000001</v>
          </cell>
          <cell r="AZ169">
            <v>0.29860542400000001</v>
          </cell>
          <cell r="BA169">
            <v>0.29860542400000001</v>
          </cell>
          <cell r="BB169">
            <v>0</v>
          </cell>
          <cell r="BC169">
            <v>0</v>
          </cell>
          <cell r="BD169">
            <v>0</v>
          </cell>
          <cell r="BE169">
            <v>1.2907521999999998</v>
          </cell>
          <cell r="BF169">
            <v>1.2907521999999998</v>
          </cell>
          <cell r="BG169">
            <v>1.2907521999999998</v>
          </cell>
          <cell r="BH169">
            <v>0</v>
          </cell>
          <cell r="BI169">
            <v>0</v>
          </cell>
          <cell r="BJ169">
            <v>0</v>
          </cell>
          <cell r="BK169">
            <v>1.2907521999999998</v>
          </cell>
          <cell r="BL169">
            <v>1.2907521999999998</v>
          </cell>
          <cell r="BM169">
            <v>1.2907521999999998</v>
          </cell>
          <cell r="BN169">
            <v>0</v>
          </cell>
          <cell r="BO169">
            <v>0</v>
          </cell>
          <cell r="BP169">
            <v>0</v>
          </cell>
          <cell r="BQ169">
            <v>7.1841268140000007</v>
          </cell>
          <cell r="BR169">
            <v>7.1841268140000007</v>
          </cell>
          <cell r="BS169">
            <v>7.1841268140000007</v>
          </cell>
          <cell r="BT169">
            <v>0</v>
          </cell>
          <cell r="BU169">
            <v>0</v>
          </cell>
          <cell r="BV169">
            <v>0</v>
          </cell>
          <cell r="BW169">
            <v>7.1841268140000007</v>
          </cell>
          <cell r="BX169">
            <v>7.1841268140000007</v>
          </cell>
          <cell r="BY169">
            <v>7.1841268140000007</v>
          </cell>
          <cell r="BZ169">
            <v>0</v>
          </cell>
          <cell r="CA169">
            <v>0</v>
          </cell>
          <cell r="CB169">
            <v>0</v>
          </cell>
          <cell r="CC169">
            <v>2.7908897845</v>
          </cell>
          <cell r="CD169">
            <v>2.7908897845</v>
          </cell>
          <cell r="CE169">
            <v>2.7908897845</v>
          </cell>
          <cell r="CF169">
            <v>0</v>
          </cell>
          <cell r="CG169">
            <v>0</v>
          </cell>
          <cell r="CH169">
            <v>0</v>
          </cell>
          <cell r="CI169">
            <v>2.7908897845</v>
          </cell>
          <cell r="CJ169">
            <v>2.7908897845</v>
          </cell>
          <cell r="CK169">
            <v>2.7908897845</v>
          </cell>
          <cell r="CL169">
            <v>0</v>
          </cell>
          <cell r="CM169">
            <v>0</v>
          </cell>
          <cell r="CN169">
            <v>0</v>
          </cell>
          <cell r="CO169">
            <v>0.65541429899999992</v>
          </cell>
          <cell r="CP169">
            <v>0.65541429899999992</v>
          </cell>
          <cell r="CQ169">
            <v>0.65541429899999992</v>
          </cell>
          <cell r="CR169">
            <v>0</v>
          </cell>
          <cell r="CS169">
            <v>0</v>
          </cell>
          <cell r="CT169">
            <v>0</v>
          </cell>
          <cell r="CU169">
            <v>0.65541429899999992</v>
          </cell>
          <cell r="CV169">
            <v>0.65541429899999992</v>
          </cell>
          <cell r="CW169">
            <v>0.65541429899999992</v>
          </cell>
          <cell r="CX169">
            <v>0</v>
          </cell>
          <cell r="CY169">
            <v>0</v>
          </cell>
          <cell r="CZ169">
            <v>0</v>
          </cell>
          <cell r="DA169">
            <v>1.7141267</v>
          </cell>
          <cell r="DB169">
            <v>1.7141267</v>
          </cell>
          <cell r="DC169">
            <v>1.7141267</v>
          </cell>
          <cell r="DD169">
            <v>0</v>
          </cell>
          <cell r="DE169">
            <v>0</v>
          </cell>
          <cell r="DF169">
            <v>0</v>
          </cell>
          <cell r="DG169">
            <v>1.1422153460000002</v>
          </cell>
          <cell r="DH169">
            <v>1.1422153460000002</v>
          </cell>
          <cell r="DI169">
            <v>1.1422153460000002</v>
          </cell>
          <cell r="DJ169">
            <v>0</v>
          </cell>
          <cell r="DK169">
            <v>0</v>
          </cell>
          <cell r="DL169">
            <v>0</v>
          </cell>
          <cell r="DM169">
            <v>0.92372577000000011</v>
          </cell>
          <cell r="DN169">
            <v>0.92372577000000011</v>
          </cell>
          <cell r="DO169">
            <v>0.92372577000000011</v>
          </cell>
          <cell r="DP169">
            <v>0</v>
          </cell>
          <cell r="DQ169">
            <v>0</v>
          </cell>
          <cell r="DR169">
            <v>0</v>
          </cell>
          <cell r="DS169">
            <v>0.99185202999999977</v>
          </cell>
          <cell r="DT169">
            <v>0.99185202999999977</v>
          </cell>
          <cell r="DU169">
            <v>0.99185202999999977</v>
          </cell>
          <cell r="DV169">
            <v>0</v>
          </cell>
          <cell r="DW169">
            <v>0</v>
          </cell>
          <cell r="DX169">
            <v>0</v>
          </cell>
          <cell r="DY169">
            <v>8.8319685849999985</v>
          </cell>
          <cell r="DZ169">
            <v>8.8319685849999985</v>
          </cell>
          <cell r="EA169">
            <v>8.8319685849999985</v>
          </cell>
          <cell r="EB169">
            <v>0</v>
          </cell>
          <cell r="EC169">
            <v>0</v>
          </cell>
          <cell r="ED169">
            <v>0</v>
          </cell>
          <cell r="EE169">
            <v>8.8319685849999985</v>
          </cell>
          <cell r="EF169">
            <v>8.8319685849999985</v>
          </cell>
          <cell r="EG169">
            <v>8.8319685849999985</v>
          </cell>
          <cell r="EH169">
            <v>0</v>
          </cell>
          <cell r="EI169">
            <v>0</v>
          </cell>
          <cell r="EK169">
            <v>5.283438E-2</v>
          </cell>
          <cell r="EL169">
            <v>5.283438E-2</v>
          </cell>
          <cell r="EM169">
            <v>5.283438E-2</v>
          </cell>
          <cell r="EN169">
            <v>0</v>
          </cell>
          <cell r="EO169">
            <v>0</v>
          </cell>
        </row>
        <row r="170">
          <cell r="B170">
            <v>2011</v>
          </cell>
          <cell r="C170">
            <v>2.9698096999999994</v>
          </cell>
          <cell r="D170">
            <v>2.9698096999999994</v>
          </cell>
          <cell r="E170">
            <v>2.9698096999999994</v>
          </cell>
          <cell r="F170">
            <v>0</v>
          </cell>
          <cell r="G170">
            <v>0</v>
          </cell>
          <cell r="H170">
            <v>0</v>
          </cell>
          <cell r="I170">
            <v>2.9698096999999994</v>
          </cell>
          <cell r="J170">
            <v>2.9698096999999994</v>
          </cell>
          <cell r="K170">
            <v>2.9698096999999994</v>
          </cell>
          <cell r="L170">
            <v>0</v>
          </cell>
          <cell r="M170">
            <v>0</v>
          </cell>
          <cell r="N170">
            <v>0</v>
          </cell>
          <cell r="O170">
            <v>2.9698096999999994</v>
          </cell>
          <cell r="P170">
            <v>2.9698096999999994</v>
          </cell>
          <cell r="Q170">
            <v>2.9698096999999994</v>
          </cell>
          <cell r="R170">
            <v>0</v>
          </cell>
          <cell r="S170">
            <v>0</v>
          </cell>
          <cell r="T170">
            <v>0</v>
          </cell>
          <cell r="U170">
            <v>0.43710809999999989</v>
          </cell>
          <cell r="V170">
            <v>0.43710809999999989</v>
          </cell>
          <cell r="W170">
            <v>0.43710809999999989</v>
          </cell>
          <cell r="X170">
            <v>0</v>
          </cell>
          <cell r="Y170">
            <v>0</v>
          </cell>
          <cell r="Z170">
            <v>0</v>
          </cell>
          <cell r="AA170">
            <v>0.43710809999999989</v>
          </cell>
          <cell r="AB170">
            <v>0.43710809999999989</v>
          </cell>
          <cell r="AC170">
            <v>0.43710809999999989</v>
          </cell>
          <cell r="AD170">
            <v>0</v>
          </cell>
          <cell r="AE170">
            <v>0</v>
          </cell>
          <cell r="AF170">
            <v>0</v>
          </cell>
          <cell r="AG170">
            <v>0.43710809999999989</v>
          </cell>
          <cell r="AH170">
            <v>0.43710809999999989</v>
          </cell>
          <cell r="AI170">
            <v>0.43710809999999989</v>
          </cell>
          <cell r="AJ170">
            <v>0</v>
          </cell>
          <cell r="AK170">
            <v>0</v>
          </cell>
          <cell r="AL170">
            <v>0</v>
          </cell>
          <cell r="AM170">
            <v>0.30014955359999995</v>
          </cell>
          <cell r="AN170">
            <v>0.30014955359999995</v>
          </cell>
          <cell r="AO170">
            <v>0.30014955359999995</v>
          </cell>
          <cell r="AP170">
            <v>0</v>
          </cell>
          <cell r="AQ170">
            <v>0</v>
          </cell>
          <cell r="AR170">
            <v>0</v>
          </cell>
          <cell r="AS170">
            <v>0.30014955359999995</v>
          </cell>
          <cell r="AT170">
            <v>0.30014955359999995</v>
          </cell>
          <cell r="AU170">
            <v>0.30014955359999995</v>
          </cell>
          <cell r="AV170">
            <v>0</v>
          </cell>
          <cell r="AW170">
            <v>0</v>
          </cell>
          <cell r="AX170">
            <v>0</v>
          </cell>
          <cell r="AY170">
            <v>0.30014955359999995</v>
          </cell>
          <cell r="AZ170">
            <v>0.30014955359999995</v>
          </cell>
          <cell r="BA170">
            <v>0.30014955359999995</v>
          </cell>
          <cell r="BB170">
            <v>0</v>
          </cell>
          <cell r="BC170">
            <v>0</v>
          </cell>
          <cell r="BD170">
            <v>0</v>
          </cell>
          <cell r="BE170">
            <v>1.2959859999999999</v>
          </cell>
          <cell r="BF170">
            <v>1.2959859999999999</v>
          </cell>
          <cell r="BG170">
            <v>1.2959859999999999</v>
          </cell>
          <cell r="BH170">
            <v>0</v>
          </cell>
          <cell r="BI170">
            <v>0</v>
          </cell>
          <cell r="BJ170">
            <v>0</v>
          </cell>
          <cell r="BK170">
            <v>1.2959859999999999</v>
          </cell>
          <cell r="BL170">
            <v>1.2959859999999999</v>
          </cell>
          <cell r="BM170">
            <v>1.2959859999999999</v>
          </cell>
          <cell r="BN170">
            <v>0</v>
          </cell>
          <cell r="BO170">
            <v>0</v>
          </cell>
          <cell r="BP170">
            <v>0</v>
          </cell>
          <cell r="BQ170">
            <v>7.4729173414999996</v>
          </cell>
          <cell r="BR170">
            <v>7.4729173414999996</v>
          </cell>
          <cell r="BS170">
            <v>7.4729173414999996</v>
          </cell>
          <cell r="BT170">
            <v>0</v>
          </cell>
          <cell r="BU170">
            <v>0</v>
          </cell>
          <cell r="BV170">
            <v>0</v>
          </cell>
          <cell r="BW170">
            <v>7.4729173414999996</v>
          </cell>
          <cell r="BX170">
            <v>7.4729173414999996</v>
          </cell>
          <cell r="BY170">
            <v>7.4729173414999996</v>
          </cell>
          <cell r="BZ170">
            <v>0</v>
          </cell>
          <cell r="CA170">
            <v>0</v>
          </cell>
          <cell r="CB170">
            <v>0</v>
          </cell>
          <cell r="CC170">
            <v>2.8899276170000006</v>
          </cell>
          <cell r="CD170">
            <v>2.8899276170000006</v>
          </cell>
          <cell r="CE170">
            <v>2.8899276170000006</v>
          </cell>
          <cell r="CF170">
            <v>0</v>
          </cell>
          <cell r="CG170">
            <v>0</v>
          </cell>
          <cell r="CH170">
            <v>0</v>
          </cell>
          <cell r="CI170">
            <v>2.8899276170000006</v>
          </cell>
          <cell r="CJ170">
            <v>2.8899276170000006</v>
          </cell>
          <cell r="CK170">
            <v>2.8899276170000006</v>
          </cell>
          <cell r="CL170">
            <v>0</v>
          </cell>
          <cell r="CM170">
            <v>0</v>
          </cell>
          <cell r="CN170">
            <v>0</v>
          </cell>
          <cell r="CO170">
            <v>0.68316703849999982</v>
          </cell>
          <cell r="CP170">
            <v>0.68316703849999982</v>
          </cell>
          <cell r="CQ170">
            <v>0.68316703849999982</v>
          </cell>
          <cell r="CR170">
            <v>0</v>
          </cell>
          <cell r="CS170">
            <v>0</v>
          </cell>
          <cell r="CT170">
            <v>0</v>
          </cell>
          <cell r="CU170">
            <v>0.68316703849999982</v>
          </cell>
          <cell r="CV170">
            <v>0.68316703849999982</v>
          </cell>
          <cell r="CW170">
            <v>0.68316703849999982</v>
          </cell>
          <cell r="CX170">
            <v>0</v>
          </cell>
          <cell r="CY170">
            <v>0</v>
          </cell>
          <cell r="CZ170">
            <v>0</v>
          </cell>
          <cell r="DA170">
            <v>1.7288699999999999</v>
          </cell>
          <cell r="DB170">
            <v>1.7288699999999999</v>
          </cell>
          <cell r="DC170">
            <v>1.7288699999999999</v>
          </cell>
          <cell r="DD170">
            <v>0</v>
          </cell>
          <cell r="DE170">
            <v>0</v>
          </cell>
          <cell r="DF170">
            <v>0</v>
          </cell>
          <cell r="DG170">
            <v>1.2139553680000001</v>
          </cell>
          <cell r="DH170">
            <v>1.2139553680000001</v>
          </cell>
          <cell r="DI170">
            <v>1.2139553680000001</v>
          </cell>
          <cell r="DJ170">
            <v>0</v>
          </cell>
          <cell r="DK170">
            <v>0</v>
          </cell>
          <cell r="DL170">
            <v>0</v>
          </cell>
          <cell r="DM170">
            <v>1.023107008</v>
          </cell>
          <cell r="DN170">
            <v>1.023107008</v>
          </cell>
          <cell r="DO170">
            <v>1.023107008</v>
          </cell>
          <cell r="DP170">
            <v>0</v>
          </cell>
          <cell r="DQ170">
            <v>0</v>
          </cell>
          <cell r="DR170">
            <v>0</v>
          </cell>
          <cell r="DS170">
            <v>1.0396903040000001</v>
          </cell>
          <cell r="DT170">
            <v>1.0396903040000001</v>
          </cell>
          <cell r="DU170">
            <v>1.0396903040000001</v>
          </cell>
          <cell r="DV170">
            <v>0</v>
          </cell>
          <cell r="DW170">
            <v>0</v>
          </cell>
          <cell r="DX170">
            <v>0</v>
          </cell>
          <cell r="DY170">
            <v>9.3618888649999992</v>
          </cell>
          <cell r="DZ170">
            <v>9.3618888649999992</v>
          </cell>
          <cell r="EA170">
            <v>9.3618888649999992</v>
          </cell>
          <cell r="EB170">
            <v>0</v>
          </cell>
          <cell r="EC170">
            <v>0</v>
          </cell>
          <cell r="ED170">
            <v>0</v>
          </cell>
          <cell r="EE170">
            <v>9.3618888649999992</v>
          </cell>
          <cell r="EF170">
            <v>9.3618888649999992</v>
          </cell>
          <cell r="EG170">
            <v>9.3618888649999992</v>
          </cell>
          <cell r="EH170">
            <v>0</v>
          </cell>
          <cell r="EI170">
            <v>0</v>
          </cell>
          <cell r="EK170">
            <v>5.494922E-2</v>
          </cell>
          <cell r="EL170">
            <v>5.494922E-2</v>
          </cell>
          <cell r="EM170">
            <v>5.494922E-2</v>
          </cell>
          <cell r="EN170">
            <v>0</v>
          </cell>
          <cell r="EO170">
            <v>0</v>
          </cell>
        </row>
        <row r="171">
          <cell r="B171">
            <v>2012</v>
          </cell>
          <cell r="C171">
            <v>3.0264805999999997</v>
          </cell>
          <cell r="D171">
            <v>3.0264805999999997</v>
          </cell>
          <cell r="E171">
            <v>3.0264805999999997</v>
          </cell>
          <cell r="F171">
            <v>0</v>
          </cell>
          <cell r="G171">
            <v>0</v>
          </cell>
          <cell r="H171">
            <v>0</v>
          </cell>
          <cell r="I171">
            <v>3.0264805999999997</v>
          </cell>
          <cell r="J171">
            <v>3.0264805999999997</v>
          </cell>
          <cell r="K171">
            <v>3.0264805999999997</v>
          </cell>
          <cell r="L171">
            <v>0</v>
          </cell>
          <cell r="M171">
            <v>0</v>
          </cell>
          <cell r="N171">
            <v>0</v>
          </cell>
          <cell r="O171">
            <v>3.0264805999999997</v>
          </cell>
          <cell r="P171">
            <v>3.0264805999999997</v>
          </cell>
          <cell r="Q171">
            <v>3.0264805999999997</v>
          </cell>
          <cell r="R171">
            <v>0</v>
          </cell>
          <cell r="S171">
            <v>0</v>
          </cell>
          <cell r="T171">
            <v>0</v>
          </cell>
          <cell r="U171">
            <v>0.43948189999999993</v>
          </cell>
          <cell r="V171">
            <v>0.43948189999999993</v>
          </cell>
          <cell r="W171">
            <v>0.43948189999999993</v>
          </cell>
          <cell r="X171">
            <v>0</v>
          </cell>
          <cell r="Y171">
            <v>0</v>
          </cell>
          <cell r="Z171">
            <v>0</v>
          </cell>
          <cell r="AA171">
            <v>0.43948189999999993</v>
          </cell>
          <cell r="AB171">
            <v>0.43948189999999993</v>
          </cell>
          <cell r="AC171">
            <v>0.43948189999999993</v>
          </cell>
          <cell r="AD171">
            <v>0</v>
          </cell>
          <cell r="AE171">
            <v>0</v>
          </cell>
          <cell r="AF171">
            <v>0</v>
          </cell>
          <cell r="AG171">
            <v>0.43948189999999993</v>
          </cell>
          <cell r="AH171">
            <v>0.43948189999999993</v>
          </cell>
          <cell r="AI171">
            <v>0.43948189999999993</v>
          </cell>
          <cell r="AJ171">
            <v>0</v>
          </cell>
          <cell r="AK171">
            <v>0</v>
          </cell>
          <cell r="AL171">
            <v>0</v>
          </cell>
          <cell r="AM171">
            <v>0.29449778799999998</v>
          </cell>
          <cell r="AN171">
            <v>0.29449778799999998</v>
          </cell>
          <cell r="AO171">
            <v>0.29449778799999998</v>
          </cell>
          <cell r="AP171">
            <v>0</v>
          </cell>
          <cell r="AQ171">
            <v>0</v>
          </cell>
          <cell r="AR171">
            <v>0</v>
          </cell>
          <cell r="AS171">
            <v>0.29449778799999998</v>
          </cell>
          <cell r="AT171">
            <v>0.29449778799999998</v>
          </cell>
          <cell r="AU171">
            <v>0.29449778799999998</v>
          </cell>
          <cell r="AV171">
            <v>0</v>
          </cell>
          <cell r="AW171">
            <v>0</v>
          </cell>
          <cell r="AX171">
            <v>0</v>
          </cell>
          <cell r="AY171">
            <v>0.29449778799999998</v>
          </cell>
          <cell r="AZ171">
            <v>0.29449778799999998</v>
          </cell>
          <cell r="BA171">
            <v>0.29449778799999998</v>
          </cell>
          <cell r="BB171">
            <v>0</v>
          </cell>
          <cell r="BC171">
            <v>0</v>
          </cell>
          <cell r="BD171">
            <v>0</v>
          </cell>
          <cell r="BE171">
            <v>1.3012197999999999</v>
          </cell>
          <cell r="BF171">
            <v>1.3012197999999999</v>
          </cell>
          <cell r="BG171">
            <v>1.3012197999999999</v>
          </cell>
          <cell r="BH171">
            <v>0</v>
          </cell>
          <cell r="BI171">
            <v>0</v>
          </cell>
          <cell r="BJ171">
            <v>0</v>
          </cell>
          <cell r="BK171">
            <v>1.3012197999999999</v>
          </cell>
          <cell r="BL171">
            <v>1.3012197999999999</v>
          </cell>
          <cell r="BM171">
            <v>1.3012197999999999</v>
          </cell>
          <cell r="BN171">
            <v>0</v>
          </cell>
          <cell r="BO171">
            <v>0</v>
          </cell>
          <cell r="BP171">
            <v>0</v>
          </cell>
          <cell r="BQ171">
            <v>7.7658549889999993</v>
          </cell>
          <cell r="BR171">
            <v>7.7658549889999993</v>
          </cell>
          <cell r="BS171">
            <v>7.7658549889999993</v>
          </cell>
          <cell r="BT171">
            <v>0</v>
          </cell>
          <cell r="BU171">
            <v>0</v>
          </cell>
          <cell r="BV171">
            <v>0</v>
          </cell>
          <cell r="BW171">
            <v>7.7658549889999993</v>
          </cell>
          <cell r="BX171">
            <v>7.7658549889999993</v>
          </cell>
          <cell r="BY171">
            <v>7.7658549889999993</v>
          </cell>
          <cell r="BZ171">
            <v>0</v>
          </cell>
          <cell r="CA171">
            <v>0</v>
          </cell>
          <cell r="CB171">
            <v>0</v>
          </cell>
          <cell r="CC171">
            <v>2.9901555219999998</v>
          </cell>
          <cell r="CD171">
            <v>2.9901555219999998</v>
          </cell>
          <cell r="CE171">
            <v>2.9901555219999998</v>
          </cell>
          <cell r="CF171">
            <v>0</v>
          </cell>
          <cell r="CG171">
            <v>0</v>
          </cell>
          <cell r="CH171">
            <v>0</v>
          </cell>
          <cell r="CI171">
            <v>2.9901555219999998</v>
          </cell>
          <cell r="CJ171">
            <v>2.9901555219999998</v>
          </cell>
          <cell r="CK171">
            <v>2.9901555219999998</v>
          </cell>
          <cell r="CL171">
            <v>0</v>
          </cell>
          <cell r="CM171">
            <v>0</v>
          </cell>
          <cell r="CN171">
            <v>0</v>
          </cell>
          <cell r="CO171">
            <v>0.71126259500000011</v>
          </cell>
          <cell r="CP171">
            <v>0.71126259500000011</v>
          </cell>
          <cell r="CQ171">
            <v>0.71126259500000011</v>
          </cell>
          <cell r="CR171">
            <v>0</v>
          </cell>
          <cell r="CS171">
            <v>0</v>
          </cell>
          <cell r="CT171">
            <v>0</v>
          </cell>
          <cell r="CU171">
            <v>0.71126259500000011</v>
          </cell>
          <cell r="CV171">
            <v>0.71126259500000011</v>
          </cell>
          <cell r="CW171">
            <v>0.71126259500000011</v>
          </cell>
          <cell r="CX171">
            <v>0</v>
          </cell>
          <cell r="CY171">
            <v>0</v>
          </cell>
          <cell r="CZ171">
            <v>0</v>
          </cell>
          <cell r="DA171">
            <v>1.6223064</v>
          </cell>
          <cell r="DB171">
            <v>1.6223064</v>
          </cell>
          <cell r="DC171">
            <v>1.6223064</v>
          </cell>
          <cell r="DD171">
            <v>0</v>
          </cell>
          <cell r="DE171">
            <v>0</v>
          </cell>
          <cell r="DF171">
            <v>0</v>
          </cell>
          <cell r="DG171">
            <v>1.2874278680000002</v>
          </cell>
          <cell r="DH171">
            <v>1.2874278680000002</v>
          </cell>
          <cell r="DI171">
            <v>1.2874278680000002</v>
          </cell>
          <cell r="DJ171">
            <v>0</v>
          </cell>
          <cell r="DK171">
            <v>0</v>
          </cell>
          <cell r="DL171">
            <v>0</v>
          </cell>
          <cell r="DM171">
            <v>1.125048064</v>
          </cell>
          <cell r="DN171">
            <v>1.125048064</v>
          </cell>
          <cell r="DO171">
            <v>1.125048064</v>
          </cell>
          <cell r="DP171">
            <v>0</v>
          </cell>
          <cell r="DQ171">
            <v>0</v>
          </cell>
          <cell r="DR171">
            <v>0</v>
          </cell>
          <cell r="DS171">
            <v>1.0887094959999997</v>
          </cell>
          <cell r="DT171">
            <v>1.0887094959999997</v>
          </cell>
          <cell r="DU171">
            <v>1.0887094959999997</v>
          </cell>
          <cell r="DV171">
            <v>0</v>
          </cell>
          <cell r="DW171">
            <v>0</v>
          </cell>
          <cell r="DX171">
            <v>0</v>
          </cell>
          <cell r="DY171">
            <v>9.9235967349999985</v>
          </cell>
          <cell r="DZ171">
            <v>9.9235967349999985</v>
          </cell>
          <cell r="EA171">
            <v>9.9235967349999985</v>
          </cell>
          <cell r="EB171">
            <v>0</v>
          </cell>
          <cell r="EC171">
            <v>0</v>
          </cell>
          <cell r="ED171">
            <v>0</v>
          </cell>
          <cell r="EE171">
            <v>9.9235967349999985</v>
          </cell>
          <cell r="EF171">
            <v>9.9235967349999985</v>
          </cell>
          <cell r="EG171">
            <v>9.9235967349999985</v>
          </cell>
          <cell r="EH171">
            <v>0</v>
          </cell>
          <cell r="EI171">
            <v>0</v>
          </cell>
          <cell r="EK171">
            <v>5.7153580000000002E-2</v>
          </cell>
          <cell r="EL171">
            <v>5.7153580000000002E-2</v>
          </cell>
          <cell r="EM171">
            <v>5.7153580000000002E-2</v>
          </cell>
          <cell r="EN171">
            <v>0</v>
          </cell>
          <cell r="EO171">
            <v>0</v>
          </cell>
        </row>
        <row r="172">
          <cell r="B172">
            <v>2013</v>
          </cell>
          <cell r="C172">
            <v>3.0834231999999999</v>
          </cell>
          <cell r="D172">
            <v>3.0834231999999999</v>
          </cell>
          <cell r="E172">
            <v>3.0834231999999999</v>
          </cell>
          <cell r="F172">
            <v>0</v>
          </cell>
          <cell r="G172">
            <v>0</v>
          </cell>
          <cell r="H172">
            <v>0</v>
          </cell>
          <cell r="I172">
            <v>3.0834231999999999</v>
          </cell>
          <cell r="J172">
            <v>3.0834231999999999</v>
          </cell>
          <cell r="K172">
            <v>3.0834231999999999</v>
          </cell>
          <cell r="L172">
            <v>0</v>
          </cell>
          <cell r="M172">
            <v>0</v>
          </cell>
          <cell r="N172">
            <v>0</v>
          </cell>
          <cell r="O172">
            <v>3.0834231999999999</v>
          </cell>
          <cell r="P172">
            <v>3.0834231999999999</v>
          </cell>
          <cell r="Q172">
            <v>3.0834231999999999</v>
          </cell>
          <cell r="R172">
            <v>0</v>
          </cell>
          <cell r="S172">
            <v>0</v>
          </cell>
          <cell r="T172">
            <v>0</v>
          </cell>
          <cell r="U172">
            <v>0.43838079999999996</v>
          </cell>
          <cell r="V172">
            <v>0.43838079999999996</v>
          </cell>
          <cell r="W172">
            <v>0.43838079999999996</v>
          </cell>
          <cell r="X172">
            <v>0</v>
          </cell>
          <cell r="Y172">
            <v>0</v>
          </cell>
          <cell r="Z172">
            <v>0</v>
          </cell>
          <cell r="AA172">
            <v>0.43838079999999996</v>
          </cell>
          <cell r="AB172">
            <v>0.43838079999999996</v>
          </cell>
          <cell r="AC172">
            <v>0.43838079999999996</v>
          </cell>
          <cell r="AD172">
            <v>0</v>
          </cell>
          <cell r="AE172">
            <v>0</v>
          </cell>
          <cell r="AF172">
            <v>0</v>
          </cell>
          <cell r="AG172">
            <v>0.43838079999999996</v>
          </cell>
          <cell r="AH172">
            <v>0.43838079999999996</v>
          </cell>
          <cell r="AI172">
            <v>0.43838079999999996</v>
          </cell>
          <cell r="AJ172">
            <v>0</v>
          </cell>
          <cell r="AK172">
            <v>0</v>
          </cell>
          <cell r="AL172">
            <v>0</v>
          </cell>
          <cell r="AM172">
            <v>0.2923312495999999</v>
          </cell>
          <cell r="AN172">
            <v>0.2923312495999999</v>
          </cell>
          <cell r="AO172">
            <v>0.2923312495999999</v>
          </cell>
          <cell r="AP172">
            <v>0</v>
          </cell>
          <cell r="AQ172">
            <v>0</v>
          </cell>
          <cell r="AR172">
            <v>0</v>
          </cell>
          <cell r="AS172">
            <v>0.2923312495999999</v>
          </cell>
          <cell r="AT172">
            <v>0.2923312495999999</v>
          </cell>
          <cell r="AU172">
            <v>0.2923312495999999</v>
          </cell>
          <cell r="AV172">
            <v>0</v>
          </cell>
          <cell r="AW172">
            <v>0</v>
          </cell>
          <cell r="AX172">
            <v>0</v>
          </cell>
          <cell r="AY172">
            <v>0.2923312495999999</v>
          </cell>
          <cell r="AZ172">
            <v>0.2923312495999999</v>
          </cell>
          <cell r="BA172">
            <v>0.2923312495999999</v>
          </cell>
          <cell r="BB172">
            <v>0</v>
          </cell>
          <cell r="BC172">
            <v>0</v>
          </cell>
          <cell r="BD172">
            <v>0</v>
          </cell>
          <cell r="BE172">
            <v>0.46643760000000006</v>
          </cell>
          <cell r="BF172">
            <v>0.46643760000000006</v>
          </cell>
          <cell r="BG172">
            <v>0.46643760000000006</v>
          </cell>
          <cell r="BH172">
            <v>0</v>
          </cell>
          <cell r="BI172">
            <v>0</v>
          </cell>
          <cell r="BJ172">
            <v>0</v>
          </cell>
          <cell r="BK172">
            <v>0.46643760000000006</v>
          </cell>
          <cell r="BL172">
            <v>0.46643760000000006</v>
          </cell>
          <cell r="BM172">
            <v>0.46643760000000006</v>
          </cell>
          <cell r="BN172">
            <v>0</v>
          </cell>
          <cell r="BO172">
            <v>0</v>
          </cell>
          <cell r="BP172">
            <v>0</v>
          </cell>
          <cell r="BQ172">
            <v>8.0630581874999994</v>
          </cell>
          <cell r="BR172">
            <v>8.0630581874999994</v>
          </cell>
          <cell r="BS172">
            <v>8.0630581874999994</v>
          </cell>
          <cell r="BT172">
            <v>0</v>
          </cell>
          <cell r="BU172">
            <v>0</v>
          </cell>
          <cell r="BV172">
            <v>0</v>
          </cell>
          <cell r="BW172">
            <v>8.0630581874999994</v>
          </cell>
          <cell r="BX172">
            <v>8.0630581874999994</v>
          </cell>
          <cell r="BY172">
            <v>8.0630581874999994</v>
          </cell>
          <cell r="BZ172">
            <v>0</v>
          </cell>
          <cell r="CA172">
            <v>0</v>
          </cell>
          <cell r="CB172">
            <v>0</v>
          </cell>
          <cell r="CC172">
            <v>3.091606444</v>
          </cell>
          <cell r="CD172">
            <v>3.091606444</v>
          </cell>
          <cell r="CE172">
            <v>3.091606444</v>
          </cell>
          <cell r="CF172">
            <v>0</v>
          </cell>
          <cell r="CG172">
            <v>0</v>
          </cell>
          <cell r="CH172">
            <v>0</v>
          </cell>
          <cell r="CI172">
            <v>3.091606444</v>
          </cell>
          <cell r="CJ172">
            <v>3.091606444</v>
          </cell>
          <cell r="CK172">
            <v>3.091606444</v>
          </cell>
          <cell r="CL172">
            <v>0</v>
          </cell>
          <cell r="CM172">
            <v>0</v>
          </cell>
          <cell r="CN172">
            <v>0</v>
          </cell>
          <cell r="CO172">
            <v>0.73970440700000006</v>
          </cell>
          <cell r="CP172">
            <v>0.73970440700000006</v>
          </cell>
          <cell r="CQ172">
            <v>0.73970440700000006</v>
          </cell>
          <cell r="CR172">
            <v>0</v>
          </cell>
          <cell r="CS172">
            <v>0</v>
          </cell>
          <cell r="CT172">
            <v>0</v>
          </cell>
          <cell r="CU172">
            <v>0.73970440700000006</v>
          </cell>
          <cell r="CV172">
            <v>0.73970440700000006</v>
          </cell>
          <cell r="CW172">
            <v>0.73970440700000006</v>
          </cell>
          <cell r="CX172">
            <v>0</v>
          </cell>
          <cell r="CY172">
            <v>0</v>
          </cell>
          <cell r="CZ172">
            <v>0</v>
          </cell>
          <cell r="DA172">
            <v>1.5511781999999998</v>
          </cell>
          <cell r="DB172">
            <v>1.5511781999999998</v>
          </cell>
          <cell r="DC172">
            <v>1.5511781999999998</v>
          </cell>
          <cell r="DD172">
            <v>0</v>
          </cell>
          <cell r="DE172">
            <v>0</v>
          </cell>
          <cell r="DF172">
            <v>0</v>
          </cell>
          <cell r="DG172">
            <v>1.3628694100000001</v>
          </cell>
          <cell r="DH172">
            <v>1.3628694100000001</v>
          </cell>
          <cell r="DI172">
            <v>1.3628694100000001</v>
          </cell>
          <cell r="DJ172">
            <v>0</v>
          </cell>
          <cell r="DK172">
            <v>0</v>
          </cell>
          <cell r="DL172">
            <v>0</v>
          </cell>
          <cell r="DM172">
            <v>1.2294692379999999</v>
          </cell>
          <cell r="DN172">
            <v>1.2294692379999999</v>
          </cell>
          <cell r="DO172">
            <v>1.2294692379999999</v>
          </cell>
          <cell r="DP172">
            <v>0</v>
          </cell>
          <cell r="DQ172">
            <v>0</v>
          </cell>
          <cell r="DR172">
            <v>0</v>
          </cell>
          <cell r="DS172">
            <v>1.138988672</v>
          </cell>
          <cell r="DT172">
            <v>1.138988672</v>
          </cell>
          <cell r="DU172">
            <v>1.138988672</v>
          </cell>
          <cell r="DV172">
            <v>0</v>
          </cell>
          <cell r="DW172">
            <v>0</v>
          </cell>
          <cell r="DX172">
            <v>0</v>
          </cell>
          <cell r="DY172">
            <v>10.519013880000001</v>
          </cell>
          <cell r="DZ172">
            <v>10.519013880000001</v>
          </cell>
          <cell r="EA172">
            <v>10.519013880000001</v>
          </cell>
          <cell r="EB172">
            <v>0</v>
          </cell>
          <cell r="EC172">
            <v>0</v>
          </cell>
          <cell r="ED172">
            <v>0</v>
          </cell>
          <cell r="EE172">
            <v>10.519013880000001</v>
          </cell>
          <cell r="EF172">
            <v>10.519013880000001</v>
          </cell>
          <cell r="EG172">
            <v>10.519013880000001</v>
          </cell>
          <cell r="EH172">
            <v>0</v>
          </cell>
          <cell r="EI172">
            <v>0</v>
          </cell>
          <cell r="EK172">
            <v>5.9433159999999992E-2</v>
          </cell>
          <cell r="EL172">
            <v>5.9433159999999992E-2</v>
          </cell>
          <cell r="EM172">
            <v>5.9433159999999992E-2</v>
          </cell>
          <cell r="EN172">
            <v>0</v>
          </cell>
          <cell r="EO172">
            <v>0</v>
          </cell>
        </row>
        <row r="173">
          <cell r="B173">
            <v>2014</v>
          </cell>
          <cell r="C173">
            <v>3.1406375</v>
          </cell>
          <cell r="D173">
            <v>3.1406375</v>
          </cell>
          <cell r="E173">
            <v>3.1406375</v>
          </cell>
          <cell r="F173">
            <v>0</v>
          </cell>
          <cell r="G173">
            <v>0</v>
          </cell>
          <cell r="H173">
            <v>0</v>
          </cell>
          <cell r="I173">
            <v>3.1406375</v>
          </cell>
          <cell r="J173">
            <v>3.1406375</v>
          </cell>
          <cell r="K173">
            <v>3.1406375</v>
          </cell>
          <cell r="L173">
            <v>0</v>
          </cell>
          <cell r="M173">
            <v>0</v>
          </cell>
          <cell r="N173">
            <v>0</v>
          </cell>
          <cell r="O173">
            <v>3.1406375</v>
          </cell>
          <cell r="P173">
            <v>3.1406375</v>
          </cell>
          <cell r="Q173">
            <v>3.1406375</v>
          </cell>
          <cell r="R173">
            <v>0</v>
          </cell>
          <cell r="S173">
            <v>0</v>
          </cell>
          <cell r="T173">
            <v>0</v>
          </cell>
          <cell r="U173">
            <v>0.4325464</v>
          </cell>
          <cell r="V173">
            <v>0.4325464</v>
          </cell>
          <cell r="W173">
            <v>0.4325464</v>
          </cell>
          <cell r="X173">
            <v>0</v>
          </cell>
          <cell r="Y173">
            <v>0</v>
          </cell>
          <cell r="Z173">
            <v>0</v>
          </cell>
          <cell r="AA173">
            <v>0.4325464</v>
          </cell>
          <cell r="AB173">
            <v>0.4325464</v>
          </cell>
          <cell r="AC173">
            <v>0.4325464</v>
          </cell>
          <cell r="AD173">
            <v>0</v>
          </cell>
          <cell r="AE173">
            <v>0</v>
          </cell>
          <cell r="AF173">
            <v>0</v>
          </cell>
          <cell r="AG173">
            <v>0.4325464</v>
          </cell>
          <cell r="AH173">
            <v>0.4325464</v>
          </cell>
          <cell r="AI173">
            <v>0.4325464</v>
          </cell>
          <cell r="AJ173">
            <v>0</v>
          </cell>
          <cell r="AK173">
            <v>0</v>
          </cell>
          <cell r="AL173">
            <v>0</v>
          </cell>
          <cell r="AM173">
            <v>0.28692463280000002</v>
          </cell>
          <cell r="AN173">
            <v>0.28692463280000002</v>
          </cell>
          <cell r="AO173">
            <v>0.28692463280000002</v>
          </cell>
          <cell r="AP173">
            <v>0</v>
          </cell>
          <cell r="AQ173">
            <v>0</v>
          </cell>
          <cell r="AR173">
            <v>0</v>
          </cell>
          <cell r="AS173">
            <v>0.28692463280000002</v>
          </cell>
          <cell r="AT173">
            <v>0.28692463280000002</v>
          </cell>
          <cell r="AU173">
            <v>0.28692463280000002</v>
          </cell>
          <cell r="AV173">
            <v>0</v>
          </cell>
          <cell r="AW173">
            <v>0</v>
          </cell>
          <cell r="AX173">
            <v>0</v>
          </cell>
          <cell r="AY173">
            <v>0.28692463280000002</v>
          </cell>
          <cell r="AZ173">
            <v>0.28692463280000002</v>
          </cell>
          <cell r="BA173">
            <v>0.28692463280000002</v>
          </cell>
          <cell r="BB173">
            <v>0</v>
          </cell>
          <cell r="BC173">
            <v>0</v>
          </cell>
          <cell r="BD173">
            <v>0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0</v>
          </cell>
          <cell r="BJ173">
            <v>0</v>
          </cell>
          <cell r="BK173">
            <v>0</v>
          </cell>
          <cell r="BL173">
            <v>0</v>
          </cell>
          <cell r="BM173">
            <v>0</v>
          </cell>
          <cell r="BN173">
            <v>0</v>
          </cell>
          <cell r="BO173">
            <v>0</v>
          </cell>
          <cell r="BP173">
            <v>0</v>
          </cell>
          <cell r="BQ173">
            <v>8.3644125369999998</v>
          </cell>
          <cell r="BR173">
            <v>8.3644125369999998</v>
          </cell>
          <cell r="BS173">
            <v>8.3644125369999998</v>
          </cell>
          <cell r="BT173">
            <v>0</v>
          </cell>
          <cell r="BU173">
            <v>0</v>
          </cell>
          <cell r="BV173">
            <v>0</v>
          </cell>
          <cell r="BW173">
            <v>8.3644125369999998</v>
          </cell>
          <cell r="BX173">
            <v>8.3644125369999998</v>
          </cell>
          <cell r="BY173">
            <v>8.3644125369999998</v>
          </cell>
          <cell r="BZ173">
            <v>0</v>
          </cell>
          <cell r="CA173">
            <v>0</v>
          </cell>
          <cell r="CB173">
            <v>0</v>
          </cell>
          <cell r="CC173">
            <v>3.1943315424999992</v>
          </cell>
          <cell r="CD173">
            <v>3.1943315424999992</v>
          </cell>
          <cell r="CE173">
            <v>3.1943315424999992</v>
          </cell>
          <cell r="CF173">
            <v>0</v>
          </cell>
          <cell r="CG173">
            <v>0</v>
          </cell>
          <cell r="CH173">
            <v>0</v>
          </cell>
          <cell r="CI173">
            <v>3.1943315424999992</v>
          </cell>
          <cell r="CJ173">
            <v>3.1943315424999992</v>
          </cell>
          <cell r="CK173">
            <v>3.1943315424999992</v>
          </cell>
          <cell r="CL173">
            <v>0</v>
          </cell>
          <cell r="CM173">
            <v>0</v>
          </cell>
          <cell r="CN173">
            <v>0</v>
          </cell>
          <cell r="CO173">
            <v>0.76847588600000005</v>
          </cell>
          <cell r="CP173">
            <v>0.76847588600000005</v>
          </cell>
          <cell r="CQ173">
            <v>0.76847588600000005</v>
          </cell>
          <cell r="CR173">
            <v>0</v>
          </cell>
          <cell r="CS173">
            <v>0</v>
          </cell>
          <cell r="CT173">
            <v>0</v>
          </cell>
          <cell r="CU173">
            <v>0.76847588600000005</v>
          </cell>
          <cell r="CV173">
            <v>0.76847588600000005</v>
          </cell>
          <cell r="CW173">
            <v>0.76847588600000005</v>
          </cell>
          <cell r="CX173">
            <v>0</v>
          </cell>
          <cell r="CY173">
            <v>0</v>
          </cell>
          <cell r="CZ173">
            <v>0</v>
          </cell>
          <cell r="DA173">
            <v>1.5512782999999997</v>
          </cell>
          <cell r="DB173">
            <v>1.5512782999999997</v>
          </cell>
          <cell r="DC173">
            <v>1.5512782999999997</v>
          </cell>
          <cell r="DD173">
            <v>0</v>
          </cell>
          <cell r="DE173">
            <v>0</v>
          </cell>
          <cell r="DF173">
            <v>0</v>
          </cell>
          <cell r="DG173">
            <v>1.400433</v>
          </cell>
          <cell r="DH173">
            <v>1.400433</v>
          </cell>
          <cell r="DI173">
            <v>1.400433</v>
          </cell>
          <cell r="DJ173">
            <v>0</v>
          </cell>
          <cell r="DK173">
            <v>0</v>
          </cell>
          <cell r="DL173">
            <v>0</v>
          </cell>
          <cell r="DM173">
            <v>1.3365280279999998</v>
          </cell>
          <cell r="DN173">
            <v>1.3365280279999998</v>
          </cell>
          <cell r="DO173">
            <v>1.3365280279999998</v>
          </cell>
          <cell r="DP173">
            <v>0</v>
          </cell>
          <cell r="DQ173">
            <v>0</v>
          </cell>
          <cell r="DR173">
            <v>0</v>
          </cell>
          <cell r="DS173">
            <v>1.1904886159999999</v>
          </cell>
          <cell r="DT173">
            <v>1.1904886159999999</v>
          </cell>
          <cell r="DU173">
            <v>1.1904886159999999</v>
          </cell>
          <cell r="DV173">
            <v>0</v>
          </cell>
          <cell r="DW173">
            <v>0</v>
          </cell>
          <cell r="DX173">
            <v>0</v>
          </cell>
          <cell r="DY173">
            <v>11.150149560000001</v>
          </cell>
          <cell r="DZ173">
            <v>11.150149560000001</v>
          </cell>
          <cell r="EA173">
            <v>11.150149560000001</v>
          </cell>
          <cell r="EB173">
            <v>0</v>
          </cell>
          <cell r="EC173">
            <v>0</v>
          </cell>
          <cell r="ED173">
            <v>0</v>
          </cell>
          <cell r="EE173">
            <v>11.150149560000001</v>
          </cell>
          <cell r="EF173">
            <v>11.150149560000001</v>
          </cell>
          <cell r="EG173">
            <v>11.150149560000001</v>
          </cell>
          <cell r="EH173">
            <v>0</v>
          </cell>
          <cell r="EI173">
            <v>0</v>
          </cell>
          <cell r="EK173">
            <v>6.1804740000000004E-2</v>
          </cell>
          <cell r="EL173">
            <v>6.1804740000000004E-2</v>
          </cell>
          <cell r="EM173">
            <v>6.1804740000000004E-2</v>
          </cell>
          <cell r="EN173">
            <v>0</v>
          </cell>
          <cell r="EO173">
            <v>0</v>
          </cell>
        </row>
        <row r="174">
          <cell r="B174">
            <v>2015</v>
          </cell>
          <cell r="C174">
            <v>3.1981521000000006</v>
          </cell>
          <cell r="D174">
            <v>3.1981521000000006</v>
          </cell>
          <cell r="E174">
            <v>3.1981521000000006</v>
          </cell>
          <cell r="F174">
            <v>0</v>
          </cell>
          <cell r="G174">
            <v>0</v>
          </cell>
          <cell r="H174">
            <v>0</v>
          </cell>
          <cell r="I174">
            <v>3.1981521000000006</v>
          </cell>
          <cell r="J174">
            <v>3.1981521000000006</v>
          </cell>
          <cell r="K174">
            <v>3.1981521000000006</v>
          </cell>
          <cell r="L174">
            <v>0</v>
          </cell>
          <cell r="M174">
            <v>0</v>
          </cell>
          <cell r="N174">
            <v>0</v>
          </cell>
          <cell r="O174">
            <v>3.1981521000000006</v>
          </cell>
          <cell r="P174">
            <v>3.1981521000000006</v>
          </cell>
          <cell r="Q174">
            <v>3.1981521000000006</v>
          </cell>
          <cell r="R174">
            <v>0</v>
          </cell>
          <cell r="S174">
            <v>0</v>
          </cell>
          <cell r="T174">
            <v>0</v>
          </cell>
          <cell r="U174">
            <v>0.43177420000000005</v>
          </cell>
          <cell r="V174">
            <v>0.43177420000000005</v>
          </cell>
          <cell r="W174">
            <v>0.43177420000000005</v>
          </cell>
          <cell r="X174">
            <v>0</v>
          </cell>
          <cell r="Y174">
            <v>0</v>
          </cell>
          <cell r="Z174">
            <v>0</v>
          </cell>
          <cell r="AA174">
            <v>0.43177420000000005</v>
          </cell>
          <cell r="AB174">
            <v>0.43177420000000005</v>
          </cell>
          <cell r="AC174">
            <v>0.43177420000000005</v>
          </cell>
          <cell r="AD174">
            <v>0</v>
          </cell>
          <cell r="AE174">
            <v>0</v>
          </cell>
          <cell r="AF174">
            <v>0</v>
          </cell>
          <cell r="AG174">
            <v>0.43177420000000005</v>
          </cell>
          <cell r="AH174">
            <v>0.43177420000000005</v>
          </cell>
          <cell r="AI174">
            <v>0.43177420000000005</v>
          </cell>
          <cell r="AJ174">
            <v>0</v>
          </cell>
          <cell r="AK174">
            <v>0</v>
          </cell>
          <cell r="AL174">
            <v>0</v>
          </cell>
          <cell r="AM174">
            <v>0.28468843519999992</v>
          </cell>
          <cell r="AN174">
            <v>0.28468843519999992</v>
          </cell>
          <cell r="AO174">
            <v>0.28468843519999992</v>
          </cell>
          <cell r="AP174">
            <v>0</v>
          </cell>
          <cell r="AQ174">
            <v>0</v>
          </cell>
          <cell r="AR174">
            <v>0</v>
          </cell>
          <cell r="AS174">
            <v>0.28468843519999992</v>
          </cell>
          <cell r="AT174">
            <v>0.28468843519999992</v>
          </cell>
          <cell r="AU174">
            <v>0.28468843519999992</v>
          </cell>
          <cell r="AV174">
            <v>0</v>
          </cell>
          <cell r="AW174">
            <v>0</v>
          </cell>
          <cell r="AX174">
            <v>0</v>
          </cell>
          <cell r="AY174">
            <v>0.28468843519999992</v>
          </cell>
          <cell r="AZ174">
            <v>0.28468843519999992</v>
          </cell>
          <cell r="BA174">
            <v>0.28468843519999992</v>
          </cell>
          <cell r="BB174">
            <v>0</v>
          </cell>
          <cell r="BC174">
            <v>0</v>
          </cell>
          <cell r="BD174">
            <v>0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0</v>
          </cell>
          <cell r="BJ174">
            <v>0</v>
          </cell>
          <cell r="BK174">
            <v>0</v>
          </cell>
          <cell r="BL174">
            <v>0</v>
          </cell>
          <cell r="BM174">
            <v>0</v>
          </cell>
          <cell r="BN174">
            <v>0</v>
          </cell>
          <cell r="BO174">
            <v>0</v>
          </cell>
          <cell r="BP174">
            <v>0</v>
          </cell>
          <cell r="BQ174">
            <v>8.6700464820000001</v>
          </cell>
          <cell r="BR174">
            <v>8.6700464820000001</v>
          </cell>
          <cell r="BS174">
            <v>8.6700464820000001</v>
          </cell>
          <cell r="BT174">
            <v>0</v>
          </cell>
          <cell r="BU174">
            <v>0</v>
          </cell>
          <cell r="BV174">
            <v>0</v>
          </cell>
          <cell r="BW174">
            <v>8.6700464820000001</v>
          </cell>
          <cell r="BX174">
            <v>8.6700464820000001</v>
          </cell>
          <cell r="BY174">
            <v>8.6700464820000001</v>
          </cell>
          <cell r="BZ174">
            <v>0</v>
          </cell>
          <cell r="CA174">
            <v>0</v>
          </cell>
          <cell r="CB174">
            <v>0</v>
          </cell>
          <cell r="CC174">
            <v>3.2981969945</v>
          </cell>
          <cell r="CD174">
            <v>3.2981969945</v>
          </cell>
          <cell r="CE174">
            <v>3.2981969945</v>
          </cell>
          <cell r="CF174">
            <v>0</v>
          </cell>
          <cell r="CG174">
            <v>0</v>
          </cell>
          <cell r="CH174">
            <v>0</v>
          </cell>
          <cell r="CI174">
            <v>3.2981969945</v>
          </cell>
          <cell r="CJ174">
            <v>3.2981969945</v>
          </cell>
          <cell r="CK174">
            <v>3.2981969945</v>
          </cell>
          <cell r="CL174">
            <v>0</v>
          </cell>
          <cell r="CM174">
            <v>0</v>
          </cell>
          <cell r="CN174">
            <v>0</v>
          </cell>
          <cell r="CO174">
            <v>0.79760019549999983</v>
          </cell>
          <cell r="CP174">
            <v>0.79760019549999983</v>
          </cell>
          <cell r="CQ174">
            <v>0.79760019549999983</v>
          </cell>
          <cell r="CR174">
            <v>0</v>
          </cell>
          <cell r="CS174">
            <v>0</v>
          </cell>
          <cell r="CT174">
            <v>0</v>
          </cell>
          <cell r="CU174">
            <v>0.79760019549999983</v>
          </cell>
          <cell r="CV174">
            <v>0.79760019549999983</v>
          </cell>
          <cell r="CW174">
            <v>0.79760019549999983</v>
          </cell>
          <cell r="CX174">
            <v>0</v>
          </cell>
          <cell r="CY174">
            <v>0</v>
          </cell>
          <cell r="CZ174">
            <v>0</v>
          </cell>
          <cell r="DA174">
            <v>1.5213198000000001</v>
          </cell>
          <cell r="DB174">
            <v>1.5213198000000001</v>
          </cell>
          <cell r="DC174">
            <v>1.5213198000000001</v>
          </cell>
          <cell r="DD174">
            <v>0</v>
          </cell>
          <cell r="DE174">
            <v>0</v>
          </cell>
          <cell r="DF174">
            <v>0</v>
          </cell>
          <cell r="DG174">
            <v>1.4322083799999998</v>
          </cell>
          <cell r="DH174">
            <v>1.4322083799999998</v>
          </cell>
          <cell r="DI174">
            <v>1.4322083799999998</v>
          </cell>
          <cell r="DJ174">
            <v>0</v>
          </cell>
          <cell r="DK174">
            <v>0</v>
          </cell>
          <cell r="DL174">
            <v>0</v>
          </cell>
          <cell r="DM174">
            <v>1.446225702</v>
          </cell>
          <cell r="DN174">
            <v>1.446225702</v>
          </cell>
          <cell r="DO174">
            <v>1.446225702</v>
          </cell>
          <cell r="DP174">
            <v>0</v>
          </cell>
          <cell r="DQ174">
            <v>0</v>
          </cell>
          <cell r="DR174">
            <v>0</v>
          </cell>
          <cell r="DS174">
            <v>1.2432485440000001</v>
          </cell>
          <cell r="DT174">
            <v>1.2432485440000001</v>
          </cell>
          <cell r="DU174">
            <v>1.2432485440000001</v>
          </cell>
          <cell r="DV174">
            <v>0</v>
          </cell>
          <cell r="DW174">
            <v>0</v>
          </cell>
          <cell r="DX174">
            <v>0</v>
          </cell>
          <cell r="DY174">
            <v>11.819162449999999</v>
          </cell>
          <cell r="DZ174">
            <v>11.819162449999999</v>
          </cell>
          <cell r="EA174">
            <v>11.819162449999999</v>
          </cell>
          <cell r="EB174">
            <v>0</v>
          </cell>
          <cell r="EC174">
            <v>0</v>
          </cell>
          <cell r="ED174">
            <v>0</v>
          </cell>
          <cell r="EE174">
            <v>11.819162449999999</v>
          </cell>
          <cell r="EF174">
            <v>11.819162449999999</v>
          </cell>
          <cell r="EG174">
            <v>11.819162449999999</v>
          </cell>
          <cell r="EH174">
            <v>0</v>
          </cell>
          <cell r="EI174">
            <v>0</v>
          </cell>
          <cell r="EK174">
            <v>6.4281379999999999E-2</v>
          </cell>
          <cell r="EL174">
            <v>6.4281379999999999E-2</v>
          </cell>
          <cell r="EM174">
            <v>6.4281379999999999E-2</v>
          </cell>
          <cell r="EN174">
            <v>0</v>
          </cell>
          <cell r="EO174">
            <v>0</v>
          </cell>
        </row>
        <row r="175">
          <cell r="B175">
            <v>2016</v>
          </cell>
          <cell r="C175">
            <v>3.2559526999999995</v>
          </cell>
          <cell r="D175">
            <v>3.2559526999999995</v>
          </cell>
          <cell r="E175">
            <v>3.2559526999999995</v>
          </cell>
          <cell r="F175">
            <v>0</v>
          </cell>
          <cell r="G175">
            <v>0</v>
          </cell>
          <cell r="H175">
            <v>0</v>
          </cell>
          <cell r="I175">
            <v>3.2559526999999995</v>
          </cell>
          <cell r="J175">
            <v>3.2559526999999995</v>
          </cell>
          <cell r="K175">
            <v>3.2559526999999995</v>
          </cell>
          <cell r="L175">
            <v>0</v>
          </cell>
          <cell r="M175">
            <v>0</v>
          </cell>
          <cell r="N175">
            <v>0</v>
          </cell>
          <cell r="O175">
            <v>3.2559526999999995</v>
          </cell>
          <cell r="P175">
            <v>3.2559526999999995</v>
          </cell>
          <cell r="Q175">
            <v>3.2559526999999995</v>
          </cell>
          <cell r="R175">
            <v>0</v>
          </cell>
          <cell r="S175">
            <v>0</v>
          </cell>
          <cell r="T175">
            <v>0</v>
          </cell>
          <cell r="U175">
            <v>0.42974359999999995</v>
          </cell>
          <cell r="V175">
            <v>0.42974359999999995</v>
          </cell>
          <cell r="W175">
            <v>0.42974359999999995</v>
          </cell>
          <cell r="X175">
            <v>0</v>
          </cell>
          <cell r="Y175">
            <v>0</v>
          </cell>
          <cell r="Z175">
            <v>0</v>
          </cell>
          <cell r="AA175">
            <v>0.42974359999999995</v>
          </cell>
          <cell r="AB175">
            <v>0.42974359999999995</v>
          </cell>
          <cell r="AC175">
            <v>0.42974359999999995</v>
          </cell>
          <cell r="AD175">
            <v>0</v>
          </cell>
          <cell r="AE175">
            <v>0</v>
          </cell>
          <cell r="AF175">
            <v>0</v>
          </cell>
          <cell r="AG175">
            <v>0.42974359999999995</v>
          </cell>
          <cell r="AH175">
            <v>0.42974359999999995</v>
          </cell>
          <cell r="AI175">
            <v>0.42974359999999995</v>
          </cell>
          <cell r="AJ175">
            <v>0</v>
          </cell>
          <cell r="AK175">
            <v>0</v>
          </cell>
          <cell r="AL175">
            <v>0</v>
          </cell>
          <cell r="AM175">
            <v>0.28155545599999998</v>
          </cell>
          <cell r="AN175">
            <v>0.28155545599999998</v>
          </cell>
          <cell r="AO175">
            <v>0.28155545599999998</v>
          </cell>
          <cell r="AP175">
            <v>0</v>
          </cell>
          <cell r="AQ175">
            <v>0</v>
          </cell>
          <cell r="AR175">
            <v>0</v>
          </cell>
          <cell r="AS175">
            <v>0.28155545599999998</v>
          </cell>
          <cell r="AT175">
            <v>0.28155545599999998</v>
          </cell>
          <cell r="AU175">
            <v>0.28155545599999998</v>
          </cell>
          <cell r="AV175">
            <v>0</v>
          </cell>
          <cell r="AW175">
            <v>0</v>
          </cell>
          <cell r="AX175">
            <v>0</v>
          </cell>
          <cell r="AY175">
            <v>0.28155545599999998</v>
          </cell>
          <cell r="AZ175">
            <v>0.28155545599999998</v>
          </cell>
          <cell r="BA175">
            <v>0.28155545599999998</v>
          </cell>
          <cell r="BB175">
            <v>0</v>
          </cell>
          <cell r="BC175">
            <v>0</v>
          </cell>
          <cell r="BD175">
            <v>0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0</v>
          </cell>
          <cell r="BJ175">
            <v>0</v>
          </cell>
          <cell r="BK175">
            <v>0</v>
          </cell>
          <cell r="BL175">
            <v>0</v>
          </cell>
          <cell r="BM175">
            <v>0</v>
          </cell>
          <cell r="BN175">
            <v>0</v>
          </cell>
          <cell r="BO175">
            <v>0</v>
          </cell>
          <cell r="BP175">
            <v>0</v>
          </cell>
          <cell r="BQ175">
            <v>8.98005414</v>
          </cell>
          <cell r="BR175">
            <v>8.98005414</v>
          </cell>
          <cell r="BS175">
            <v>8.98005414</v>
          </cell>
          <cell r="BT175">
            <v>0</v>
          </cell>
          <cell r="BU175">
            <v>0</v>
          </cell>
          <cell r="BV175">
            <v>0</v>
          </cell>
          <cell r="BW175">
            <v>8.98005414</v>
          </cell>
          <cell r="BX175">
            <v>8.98005414</v>
          </cell>
          <cell r="BY175">
            <v>8.98005414</v>
          </cell>
          <cell r="BZ175">
            <v>0</v>
          </cell>
          <cell r="CA175">
            <v>0</v>
          </cell>
          <cell r="CB175">
            <v>0</v>
          </cell>
          <cell r="CC175">
            <v>3.4033778269999995</v>
          </cell>
          <cell r="CD175">
            <v>3.4033778269999995</v>
          </cell>
          <cell r="CE175">
            <v>3.4033778269999995</v>
          </cell>
          <cell r="CF175">
            <v>0</v>
          </cell>
          <cell r="CG175">
            <v>0</v>
          </cell>
          <cell r="CH175">
            <v>0</v>
          </cell>
          <cell r="CI175">
            <v>3.4033778269999995</v>
          </cell>
          <cell r="CJ175">
            <v>3.4033778269999995</v>
          </cell>
          <cell r="CK175">
            <v>3.4033778269999995</v>
          </cell>
          <cell r="CL175">
            <v>0</v>
          </cell>
          <cell r="CM175">
            <v>0</v>
          </cell>
          <cell r="CN175">
            <v>0</v>
          </cell>
          <cell r="CO175">
            <v>0.82712337200000008</v>
          </cell>
          <cell r="CP175">
            <v>0.82712337200000008</v>
          </cell>
          <cell r="CQ175">
            <v>0.82712337200000008</v>
          </cell>
          <cell r="CR175">
            <v>0</v>
          </cell>
          <cell r="CS175">
            <v>0</v>
          </cell>
          <cell r="CT175">
            <v>0</v>
          </cell>
          <cell r="CU175">
            <v>0.82712337200000008</v>
          </cell>
          <cell r="CV175">
            <v>0.82712337200000008</v>
          </cell>
          <cell r="CW175">
            <v>0.82712337200000008</v>
          </cell>
          <cell r="CX175">
            <v>0</v>
          </cell>
          <cell r="CY175">
            <v>0</v>
          </cell>
          <cell r="CZ175">
            <v>0</v>
          </cell>
          <cell r="DA175">
            <v>1.4397382999999997</v>
          </cell>
          <cell r="DB175">
            <v>1.4397382999999997</v>
          </cell>
          <cell r="DC175">
            <v>1.4397382999999997</v>
          </cell>
          <cell r="DD175">
            <v>0</v>
          </cell>
          <cell r="DE175">
            <v>0</v>
          </cell>
          <cell r="DF175">
            <v>0</v>
          </cell>
          <cell r="DG175">
            <v>1.4424058999999998</v>
          </cell>
          <cell r="DH175">
            <v>1.4424058999999998</v>
          </cell>
          <cell r="DI175">
            <v>1.4424058999999998</v>
          </cell>
          <cell r="DJ175">
            <v>0</v>
          </cell>
          <cell r="DK175">
            <v>0</v>
          </cell>
          <cell r="DL175">
            <v>0</v>
          </cell>
          <cell r="DM175">
            <v>1.5586792739999999</v>
          </cell>
          <cell r="DN175">
            <v>1.5586792739999999</v>
          </cell>
          <cell r="DO175">
            <v>1.5586792739999999</v>
          </cell>
          <cell r="DP175">
            <v>0</v>
          </cell>
          <cell r="DQ175">
            <v>0</v>
          </cell>
          <cell r="DR175">
            <v>0</v>
          </cell>
          <cell r="DS175">
            <v>1.2973861040000001</v>
          </cell>
          <cell r="DT175">
            <v>1.2973861040000001</v>
          </cell>
          <cell r="DU175">
            <v>1.2973861040000001</v>
          </cell>
          <cell r="DV175">
            <v>0</v>
          </cell>
          <cell r="DW175">
            <v>0</v>
          </cell>
          <cell r="DX175">
            <v>0</v>
          </cell>
          <cell r="DY175">
            <v>12.528314255</v>
          </cell>
          <cell r="DZ175">
            <v>10.790936165</v>
          </cell>
          <cell r="EA175">
            <v>12.528314255</v>
          </cell>
          <cell r="EB175">
            <v>0.13867612630379378</v>
          </cell>
          <cell r="EC175">
            <v>1.73737809</v>
          </cell>
          <cell r="ED175">
            <v>0</v>
          </cell>
          <cell r="EE175">
            <v>12.528314255</v>
          </cell>
          <cell r="EF175">
            <v>12.528314255</v>
          </cell>
          <cell r="EG175">
            <v>12.528314255</v>
          </cell>
          <cell r="EH175">
            <v>0</v>
          </cell>
          <cell r="EI175">
            <v>0</v>
          </cell>
          <cell r="EK175">
            <v>6.6847540000000011E-2</v>
          </cell>
          <cell r="EL175">
            <v>5.4245140000000004E-2</v>
          </cell>
          <cell r="EM175">
            <v>6.6847540000000011E-2</v>
          </cell>
          <cell r="EN175">
            <v>0.18852451414068497</v>
          </cell>
          <cell r="EO175">
            <v>1.2602400000000007E-2</v>
          </cell>
        </row>
        <row r="176">
          <cell r="B176">
            <v>2017</v>
          </cell>
          <cell r="C176">
            <v>2.6611727999999992</v>
          </cell>
          <cell r="D176">
            <v>2.6611727999999992</v>
          </cell>
          <cell r="E176">
            <v>2.6611727999999992</v>
          </cell>
          <cell r="F176">
            <v>0</v>
          </cell>
          <cell r="G176">
            <v>0</v>
          </cell>
          <cell r="H176">
            <v>0</v>
          </cell>
          <cell r="I176">
            <v>2.6611727999999992</v>
          </cell>
          <cell r="J176">
            <v>2.6611727999999992</v>
          </cell>
          <cell r="K176">
            <v>2.6611727999999992</v>
          </cell>
          <cell r="L176">
            <v>0</v>
          </cell>
          <cell r="M176">
            <v>0</v>
          </cell>
          <cell r="N176">
            <v>0</v>
          </cell>
          <cell r="O176">
            <v>2.6611727999999992</v>
          </cell>
          <cell r="P176">
            <v>2.6611727999999992</v>
          </cell>
          <cell r="Q176">
            <v>2.6611727999999992</v>
          </cell>
          <cell r="R176">
            <v>0</v>
          </cell>
          <cell r="S176">
            <v>0</v>
          </cell>
          <cell r="T176">
            <v>0</v>
          </cell>
          <cell r="U176">
            <v>0.42706949999999994</v>
          </cell>
          <cell r="V176">
            <v>0.42706949999999994</v>
          </cell>
          <cell r="W176">
            <v>0.42706949999999994</v>
          </cell>
          <cell r="X176">
            <v>0</v>
          </cell>
          <cell r="Y176">
            <v>0</v>
          </cell>
          <cell r="Z176">
            <v>0</v>
          </cell>
          <cell r="AA176">
            <v>0.42706949999999994</v>
          </cell>
          <cell r="AB176">
            <v>0.42706949999999994</v>
          </cell>
          <cell r="AC176">
            <v>0.42706949999999994</v>
          </cell>
          <cell r="AD176">
            <v>0</v>
          </cell>
          <cell r="AE176">
            <v>0</v>
          </cell>
          <cell r="AF176">
            <v>0</v>
          </cell>
          <cell r="AG176">
            <v>0.42706949999999994</v>
          </cell>
          <cell r="AH176">
            <v>0.42706949999999994</v>
          </cell>
          <cell r="AI176">
            <v>0.42706949999999994</v>
          </cell>
          <cell r="AJ176">
            <v>0</v>
          </cell>
          <cell r="AK176">
            <v>0</v>
          </cell>
          <cell r="AL176">
            <v>0</v>
          </cell>
          <cell r="AM176">
            <v>0.27792393199999998</v>
          </cell>
          <cell r="AN176">
            <v>0.27792393199999998</v>
          </cell>
          <cell r="AO176">
            <v>0.27792393199999998</v>
          </cell>
          <cell r="AP176">
            <v>0</v>
          </cell>
          <cell r="AQ176">
            <v>0</v>
          </cell>
          <cell r="AR176">
            <v>0</v>
          </cell>
          <cell r="AS176">
            <v>0.27792393199999998</v>
          </cell>
          <cell r="AT176">
            <v>0.27792393199999998</v>
          </cell>
          <cell r="AU176">
            <v>0.27792393199999998</v>
          </cell>
          <cell r="AV176">
            <v>0</v>
          </cell>
          <cell r="AW176">
            <v>0</v>
          </cell>
          <cell r="AX176">
            <v>0</v>
          </cell>
          <cell r="AY176">
            <v>0.27792393199999998</v>
          </cell>
          <cell r="AZ176">
            <v>0.27792393199999998</v>
          </cell>
          <cell r="BA176">
            <v>0.27792393199999998</v>
          </cell>
          <cell r="BB176">
            <v>0</v>
          </cell>
          <cell r="BC176">
            <v>0</v>
          </cell>
          <cell r="BD176">
            <v>0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0</v>
          </cell>
          <cell r="BJ176">
            <v>0</v>
          </cell>
          <cell r="BK176">
            <v>0</v>
          </cell>
          <cell r="BL176">
            <v>0</v>
          </cell>
          <cell r="BM176">
            <v>0</v>
          </cell>
          <cell r="BN176">
            <v>0</v>
          </cell>
          <cell r="BO176">
            <v>0</v>
          </cell>
          <cell r="BP176">
            <v>0</v>
          </cell>
          <cell r="BQ176">
            <v>9.2943422880000011</v>
          </cell>
          <cell r="BR176">
            <v>9.2943422880000011</v>
          </cell>
          <cell r="BS176">
            <v>9.2943422880000011</v>
          </cell>
          <cell r="BT176">
            <v>0</v>
          </cell>
          <cell r="BU176">
            <v>0</v>
          </cell>
          <cell r="BV176">
            <v>0</v>
          </cell>
          <cell r="BW176">
            <v>9.2943422880000011</v>
          </cell>
          <cell r="BX176">
            <v>9.2943422880000011</v>
          </cell>
          <cell r="BY176">
            <v>9.2943422880000011</v>
          </cell>
          <cell r="BZ176">
            <v>0</v>
          </cell>
          <cell r="CA176">
            <v>0</v>
          </cell>
          <cell r="CB176">
            <v>0</v>
          </cell>
          <cell r="CC176">
            <v>3.5097442014999998</v>
          </cell>
          <cell r="CD176">
            <v>3.5097442014999998</v>
          </cell>
          <cell r="CE176">
            <v>3.5097442014999998</v>
          </cell>
          <cell r="CF176">
            <v>0</v>
          </cell>
          <cell r="CG176">
            <v>0</v>
          </cell>
          <cell r="CH176">
            <v>0</v>
          </cell>
          <cell r="CI176">
            <v>3.5097442014999998</v>
          </cell>
          <cell r="CJ176">
            <v>3.5097442014999998</v>
          </cell>
          <cell r="CK176">
            <v>3.5097442014999998</v>
          </cell>
          <cell r="CL176">
            <v>0</v>
          </cell>
          <cell r="CM176">
            <v>0</v>
          </cell>
          <cell r="CN176">
            <v>0</v>
          </cell>
          <cell r="CO176">
            <v>0.85697850399999986</v>
          </cell>
          <cell r="CP176">
            <v>0.85697850399999986</v>
          </cell>
          <cell r="CQ176">
            <v>0.85697850399999986</v>
          </cell>
          <cell r="CR176">
            <v>0</v>
          </cell>
          <cell r="CS176">
            <v>0</v>
          </cell>
          <cell r="CT176">
            <v>0</v>
          </cell>
          <cell r="CU176">
            <v>0.85697850399999986</v>
          </cell>
          <cell r="CV176">
            <v>0.85697850399999986</v>
          </cell>
          <cell r="CW176">
            <v>0.85697850399999986</v>
          </cell>
          <cell r="CX176">
            <v>0</v>
          </cell>
          <cell r="CY176">
            <v>0</v>
          </cell>
          <cell r="CZ176">
            <v>0</v>
          </cell>
          <cell r="DA176">
            <v>1.4174446000000003</v>
          </cell>
          <cell r="DB176">
            <v>1.4174446000000003</v>
          </cell>
          <cell r="DC176">
            <v>1.4174446000000003</v>
          </cell>
          <cell r="DD176">
            <v>0</v>
          </cell>
          <cell r="DE176">
            <v>0</v>
          </cell>
          <cell r="DF176">
            <v>0</v>
          </cell>
          <cell r="DG176">
            <v>1.4861119119999999</v>
          </cell>
          <cell r="DH176">
            <v>1.4861119119999999</v>
          </cell>
          <cell r="DI176">
            <v>1.4861119119999999</v>
          </cell>
          <cell r="DJ176">
            <v>0</v>
          </cell>
          <cell r="DK176">
            <v>0</v>
          </cell>
          <cell r="DL176">
            <v>0</v>
          </cell>
          <cell r="DM176">
            <v>1.6738887439999999</v>
          </cell>
          <cell r="DN176">
            <v>1.6738887439999999</v>
          </cell>
          <cell r="DO176">
            <v>1.6738887439999999</v>
          </cell>
          <cell r="DP176">
            <v>0</v>
          </cell>
          <cell r="DQ176">
            <v>0</v>
          </cell>
          <cell r="DR176">
            <v>0</v>
          </cell>
          <cell r="DS176">
            <v>1.3528234979999996</v>
          </cell>
          <cell r="DT176">
            <v>1.3528234979999996</v>
          </cell>
          <cell r="DU176">
            <v>1.3528234979999996</v>
          </cell>
          <cell r="DV176">
            <v>0</v>
          </cell>
          <cell r="DW176">
            <v>0</v>
          </cell>
          <cell r="DX176">
            <v>0</v>
          </cell>
          <cell r="DY176">
            <v>13.280010949999999</v>
          </cell>
          <cell r="DZ176">
            <v>9.5967720649999997</v>
          </cell>
          <cell r="EA176">
            <v>13.280010949999999</v>
          </cell>
          <cell r="EB176">
            <v>0.27735209698754049</v>
          </cell>
          <cell r="EC176">
            <v>3.6832388849999997</v>
          </cell>
          <cell r="ED176">
            <v>0</v>
          </cell>
          <cell r="EE176">
            <v>13.280010949999999</v>
          </cell>
          <cell r="EF176">
            <v>12.71547681</v>
          </cell>
          <cell r="EG176">
            <v>13.280010949999999</v>
          </cell>
          <cell r="EH176">
            <v>4.2510065852016429E-2</v>
          </cell>
          <cell r="EI176">
            <v>0.56453413999999924</v>
          </cell>
          <cell r="EK176">
            <v>6.9535539999999993E-2</v>
          </cell>
          <cell r="EL176">
            <v>4.3305459999999997E-2</v>
          </cell>
          <cell r="EM176">
            <v>6.9535539999999993E-2</v>
          </cell>
          <cell r="EN176">
            <v>0.37721832605312333</v>
          </cell>
          <cell r="EO176">
            <v>2.6230079999999996E-2</v>
          </cell>
        </row>
        <row r="177">
          <cell r="B177">
            <v>2018</v>
          </cell>
          <cell r="C177">
            <v>2.3159672000000002</v>
          </cell>
          <cell r="D177">
            <v>2.3159672000000002</v>
          </cell>
          <cell r="E177">
            <v>2.3159672000000002</v>
          </cell>
          <cell r="F177">
            <v>0</v>
          </cell>
          <cell r="G177">
            <v>0</v>
          </cell>
          <cell r="H177">
            <v>0</v>
          </cell>
          <cell r="I177">
            <v>2.3159672000000002</v>
          </cell>
          <cell r="J177">
            <v>2.3159672000000002</v>
          </cell>
          <cell r="K177">
            <v>2.3159672000000002</v>
          </cell>
          <cell r="L177">
            <v>0</v>
          </cell>
          <cell r="M177">
            <v>0</v>
          </cell>
          <cell r="N177">
            <v>0</v>
          </cell>
          <cell r="O177">
            <v>2.3159672000000002</v>
          </cell>
          <cell r="P177">
            <v>2.3159672000000002</v>
          </cell>
          <cell r="Q177">
            <v>2.3159672000000002</v>
          </cell>
          <cell r="R177">
            <v>0</v>
          </cell>
          <cell r="S177">
            <v>0</v>
          </cell>
          <cell r="T177">
            <v>0</v>
          </cell>
          <cell r="U177">
            <v>0.45037539999999993</v>
          </cell>
          <cell r="V177">
            <v>0.45037539999999993</v>
          </cell>
          <cell r="W177">
            <v>0.45037539999999993</v>
          </cell>
          <cell r="X177">
            <v>0</v>
          </cell>
          <cell r="Y177">
            <v>0</v>
          </cell>
          <cell r="Z177">
            <v>0</v>
          </cell>
          <cell r="AA177">
            <v>0.45037539999999993</v>
          </cell>
          <cell r="AB177">
            <v>0.45037539999999993</v>
          </cell>
          <cell r="AC177">
            <v>0.45037539999999993</v>
          </cell>
          <cell r="AD177">
            <v>0</v>
          </cell>
          <cell r="AE177">
            <v>0</v>
          </cell>
          <cell r="AF177">
            <v>0</v>
          </cell>
          <cell r="AG177">
            <v>0.45037539999999993</v>
          </cell>
          <cell r="AH177">
            <v>0.45037539999999993</v>
          </cell>
          <cell r="AI177">
            <v>0.45037539999999993</v>
          </cell>
          <cell r="AJ177">
            <v>0</v>
          </cell>
          <cell r="AK177">
            <v>0</v>
          </cell>
          <cell r="AL177">
            <v>0</v>
          </cell>
          <cell r="AM177">
            <v>0.29094152879999996</v>
          </cell>
          <cell r="AN177">
            <v>0.29094152879999996</v>
          </cell>
          <cell r="AO177">
            <v>0.29094152879999996</v>
          </cell>
          <cell r="AP177">
            <v>0</v>
          </cell>
          <cell r="AQ177">
            <v>0</v>
          </cell>
          <cell r="AR177">
            <v>0</v>
          </cell>
          <cell r="AS177">
            <v>0.29094152879999996</v>
          </cell>
          <cell r="AT177">
            <v>0.29094152879999996</v>
          </cell>
          <cell r="AU177">
            <v>0.29094152879999996</v>
          </cell>
          <cell r="AV177">
            <v>0</v>
          </cell>
          <cell r="AW177">
            <v>0</v>
          </cell>
          <cell r="AX177">
            <v>0</v>
          </cell>
          <cell r="AY177">
            <v>0.29094152879999996</v>
          </cell>
          <cell r="AZ177">
            <v>0.29094152879999996</v>
          </cell>
          <cell r="BA177">
            <v>0.29094152879999996</v>
          </cell>
          <cell r="BB177">
            <v>0</v>
          </cell>
          <cell r="BC177">
            <v>0</v>
          </cell>
          <cell r="BD177">
            <v>0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0</v>
          </cell>
          <cell r="BJ177">
            <v>0</v>
          </cell>
          <cell r="BK177">
            <v>0</v>
          </cell>
          <cell r="BL177">
            <v>0</v>
          </cell>
          <cell r="BM177">
            <v>0</v>
          </cell>
          <cell r="BN177">
            <v>0</v>
          </cell>
          <cell r="BO177">
            <v>0</v>
          </cell>
          <cell r="BP177">
            <v>0</v>
          </cell>
          <cell r="BQ177">
            <v>9.6130490819999999</v>
          </cell>
          <cell r="BR177">
            <v>9.6130490819999999</v>
          </cell>
          <cell r="BS177">
            <v>9.6130490819999999</v>
          </cell>
          <cell r="BT177">
            <v>0</v>
          </cell>
          <cell r="BU177">
            <v>0</v>
          </cell>
          <cell r="BV177">
            <v>0</v>
          </cell>
          <cell r="BW177">
            <v>9.6130490819999999</v>
          </cell>
          <cell r="BX177">
            <v>9.6130490819999999</v>
          </cell>
          <cell r="BY177">
            <v>9.6130490819999999</v>
          </cell>
          <cell r="BZ177">
            <v>0</v>
          </cell>
          <cell r="CA177">
            <v>0</v>
          </cell>
          <cell r="CB177">
            <v>0</v>
          </cell>
          <cell r="CC177">
            <v>3.6174717489999995</v>
          </cell>
          <cell r="CD177">
            <v>3.6174717489999995</v>
          </cell>
          <cell r="CE177">
            <v>3.6174717489999995</v>
          </cell>
          <cell r="CF177">
            <v>0</v>
          </cell>
          <cell r="CG177">
            <v>0</v>
          </cell>
          <cell r="CH177">
            <v>0</v>
          </cell>
          <cell r="CI177">
            <v>3.6174717489999995</v>
          </cell>
          <cell r="CJ177">
            <v>3.6174717489999995</v>
          </cell>
          <cell r="CK177">
            <v>3.6174717489999995</v>
          </cell>
          <cell r="CL177">
            <v>0</v>
          </cell>
          <cell r="CM177">
            <v>0</v>
          </cell>
          <cell r="CN177">
            <v>0</v>
          </cell>
          <cell r="CO177">
            <v>0.88721536849999993</v>
          </cell>
          <cell r="CP177">
            <v>0.88721536849999993</v>
          </cell>
          <cell r="CQ177">
            <v>0.88721536849999993</v>
          </cell>
          <cell r="CR177">
            <v>0</v>
          </cell>
          <cell r="CS177">
            <v>0</v>
          </cell>
          <cell r="CT177">
            <v>0</v>
          </cell>
          <cell r="CU177">
            <v>0.88721536849999993</v>
          </cell>
          <cell r="CV177">
            <v>0.88721536849999993</v>
          </cell>
          <cell r="CW177">
            <v>0.88721536849999993</v>
          </cell>
          <cell r="CX177">
            <v>0</v>
          </cell>
          <cell r="CY177">
            <v>0</v>
          </cell>
          <cell r="CZ177">
            <v>0</v>
          </cell>
          <cell r="DA177">
            <v>1.3190891999999996</v>
          </cell>
          <cell r="DB177">
            <v>1.3190891999999996</v>
          </cell>
          <cell r="DC177">
            <v>1.3190891999999996</v>
          </cell>
          <cell r="DD177">
            <v>0</v>
          </cell>
          <cell r="DE177">
            <v>0</v>
          </cell>
          <cell r="DF177">
            <v>0</v>
          </cell>
          <cell r="DG177">
            <v>1.5282821600000001</v>
          </cell>
          <cell r="DH177">
            <v>1.4572988874399999</v>
          </cell>
          <cell r="DI177">
            <v>1.5282821600000001</v>
          </cell>
          <cell r="DJ177">
            <v>4.6446444523045499E-2</v>
          </cell>
          <cell r="DK177">
            <v>7.0983272560000144E-2</v>
          </cell>
          <cell r="DL177">
            <v>0</v>
          </cell>
          <cell r="DM177">
            <v>1.7920514599999999</v>
          </cell>
          <cell r="DN177">
            <v>1.6864873331799997</v>
          </cell>
          <cell r="DO177">
            <v>1.7920514599999999</v>
          </cell>
          <cell r="DP177">
            <v>5.8906861313011781E-2</v>
          </cell>
          <cell r="DQ177">
            <v>0.10556412682000027</v>
          </cell>
          <cell r="DR177">
            <v>0</v>
          </cell>
          <cell r="DS177">
            <v>1.374932364</v>
          </cell>
          <cell r="DT177">
            <v>1.3226995537849997</v>
          </cell>
          <cell r="DU177">
            <v>1.374932364</v>
          </cell>
          <cell r="DV177">
            <v>3.798936702823897E-2</v>
          </cell>
          <cell r="DW177">
            <v>5.2232810215000258E-2</v>
          </cell>
          <cell r="DX177">
            <v>0</v>
          </cell>
          <cell r="DY177">
            <v>14.076807894999998</v>
          </cell>
          <cell r="DZ177">
            <v>8.2204608949999987</v>
          </cell>
          <cell r="EA177">
            <v>14.076807894999998</v>
          </cell>
          <cell r="EB177">
            <v>0.41602805434889401</v>
          </cell>
          <cell r="EC177">
            <v>5.8563469999999995</v>
          </cell>
          <cell r="ED177">
            <v>0</v>
          </cell>
          <cell r="EE177">
            <v>14.076807894999998</v>
          </cell>
          <cell r="EF177">
            <v>12.880003889999999</v>
          </cell>
          <cell r="EG177">
            <v>14.076807894999998</v>
          </cell>
          <cell r="EH177">
            <v>8.5019559400615022E-2</v>
          </cell>
          <cell r="EI177">
            <v>1.1968040049999988</v>
          </cell>
          <cell r="EK177">
            <v>7.2313059999999998E-2</v>
          </cell>
          <cell r="EL177">
            <v>3.1387239999999997E-2</v>
          </cell>
          <cell r="EM177">
            <v>7.2313059999999998E-2</v>
          </cell>
          <cell r="EN177">
            <v>0.56595336997217383</v>
          </cell>
          <cell r="EO177">
            <v>4.0925820000000002E-2</v>
          </cell>
        </row>
        <row r="178">
          <cell r="B178">
            <v>2019</v>
          </cell>
          <cell r="C178">
            <v>2.6143690999999998</v>
          </cell>
          <cell r="D178">
            <v>2.6143690999999998</v>
          </cell>
          <cell r="E178">
            <v>2.6143690999999998</v>
          </cell>
          <cell r="F178">
            <v>0</v>
          </cell>
          <cell r="G178">
            <v>0</v>
          </cell>
          <cell r="H178">
            <v>0</v>
          </cell>
          <cell r="I178">
            <v>2.6143690999999998</v>
          </cell>
          <cell r="J178">
            <v>2.6143690999999998</v>
          </cell>
          <cell r="K178">
            <v>2.6143690999999998</v>
          </cell>
          <cell r="L178">
            <v>0</v>
          </cell>
          <cell r="M178">
            <v>0</v>
          </cell>
          <cell r="N178">
            <v>0</v>
          </cell>
          <cell r="O178">
            <v>2.6143690999999998</v>
          </cell>
          <cell r="P178">
            <v>2.5005603499999998</v>
          </cell>
          <cell r="Q178">
            <v>2.6143690999999998</v>
          </cell>
          <cell r="R178">
            <v>4.3532013134641175E-2</v>
          </cell>
          <cell r="S178">
            <v>0.11380875000000001</v>
          </cell>
          <cell r="T178">
            <v>0</v>
          </cell>
          <cell r="U178">
            <v>0.42257499999999992</v>
          </cell>
          <cell r="V178">
            <v>0.42257499999999992</v>
          </cell>
          <cell r="W178">
            <v>0.42257499999999992</v>
          </cell>
          <cell r="X178">
            <v>0</v>
          </cell>
          <cell r="Y178">
            <v>0</v>
          </cell>
          <cell r="Z178">
            <v>0</v>
          </cell>
          <cell r="AA178">
            <v>0.42257499999999992</v>
          </cell>
          <cell r="AB178">
            <v>0.42257499999999992</v>
          </cell>
          <cell r="AC178">
            <v>0.42257499999999992</v>
          </cell>
          <cell r="AD178">
            <v>0</v>
          </cell>
          <cell r="AE178">
            <v>0</v>
          </cell>
          <cell r="AF178">
            <v>0</v>
          </cell>
          <cell r="AG178">
            <v>0.42257499999999992</v>
          </cell>
          <cell r="AH178">
            <v>0.41372597999999994</v>
          </cell>
          <cell r="AI178">
            <v>0.42257499999999992</v>
          </cell>
          <cell r="AJ178">
            <v>2.0940708749926016E-2</v>
          </cell>
          <cell r="AK178">
            <v>8.8490199999999852E-3</v>
          </cell>
          <cell r="AL178">
            <v>0</v>
          </cell>
          <cell r="AM178">
            <v>0.27144449040000002</v>
          </cell>
          <cell r="AN178">
            <v>0.27144449040000002</v>
          </cell>
          <cell r="AO178">
            <v>0.27144449040000002</v>
          </cell>
          <cell r="AP178">
            <v>0</v>
          </cell>
          <cell r="AQ178">
            <v>0</v>
          </cell>
          <cell r="AR178">
            <v>0</v>
          </cell>
          <cell r="AS178">
            <v>0.27144449040000002</v>
          </cell>
          <cell r="AT178">
            <v>0.27144449040000002</v>
          </cell>
          <cell r="AU178">
            <v>0.27144449040000002</v>
          </cell>
          <cell r="AV178">
            <v>0</v>
          </cell>
          <cell r="AW178">
            <v>0</v>
          </cell>
          <cell r="AX178">
            <v>0</v>
          </cell>
          <cell r="AY178">
            <v>0.27144449040000002</v>
          </cell>
          <cell r="AZ178">
            <v>0.26577714039999994</v>
          </cell>
          <cell r="BA178">
            <v>0.27144449040000002</v>
          </cell>
          <cell r="BB178">
            <v>2.0878486027285637E-2</v>
          </cell>
          <cell r="BC178">
            <v>5.6673500000000709E-3</v>
          </cell>
          <cell r="BD178">
            <v>0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0</v>
          </cell>
          <cell r="BJ178">
            <v>0</v>
          </cell>
          <cell r="BK178">
            <v>0</v>
          </cell>
          <cell r="BL178">
            <v>0</v>
          </cell>
          <cell r="BM178">
            <v>0</v>
          </cell>
          <cell r="BN178">
            <v>0</v>
          </cell>
          <cell r="BO178">
            <v>0</v>
          </cell>
          <cell r="BP178">
            <v>0</v>
          </cell>
          <cell r="BQ178">
            <v>9.9361001874999992</v>
          </cell>
          <cell r="BR178">
            <v>9.9361001874999992</v>
          </cell>
          <cell r="BS178">
            <v>9.9361001874999992</v>
          </cell>
          <cell r="BT178">
            <v>0</v>
          </cell>
          <cell r="BU178">
            <v>0</v>
          </cell>
          <cell r="BV178">
            <v>0</v>
          </cell>
          <cell r="BW178">
            <v>9.9361001874999992</v>
          </cell>
          <cell r="BX178">
            <v>9.9361001874999992</v>
          </cell>
          <cell r="BY178">
            <v>9.9361001874999992</v>
          </cell>
          <cell r="BZ178">
            <v>0</v>
          </cell>
          <cell r="CA178">
            <v>0</v>
          </cell>
          <cell r="CB178">
            <v>0</v>
          </cell>
          <cell r="CC178">
            <v>3.7264388905000003</v>
          </cell>
          <cell r="CD178">
            <v>3.7264388905000003</v>
          </cell>
          <cell r="CE178">
            <v>3.7264388905000003</v>
          </cell>
          <cell r="CF178">
            <v>0</v>
          </cell>
          <cell r="CG178">
            <v>0</v>
          </cell>
          <cell r="CH178">
            <v>0</v>
          </cell>
          <cell r="CI178">
            <v>3.7264388905000003</v>
          </cell>
          <cell r="CJ178">
            <v>3.7264388905000003</v>
          </cell>
          <cell r="CK178">
            <v>3.7264388905000003</v>
          </cell>
          <cell r="CL178">
            <v>0</v>
          </cell>
          <cell r="CM178">
            <v>0</v>
          </cell>
          <cell r="CN178">
            <v>0</v>
          </cell>
          <cell r="CO178">
            <v>0.91787541350000001</v>
          </cell>
          <cell r="CP178">
            <v>0.91787541350000001</v>
          </cell>
          <cell r="CQ178">
            <v>0.91787541350000001</v>
          </cell>
          <cell r="CR178">
            <v>0</v>
          </cell>
          <cell r="CS178">
            <v>0</v>
          </cell>
          <cell r="CT178">
            <v>0</v>
          </cell>
          <cell r="CU178">
            <v>0.91787541350000001</v>
          </cell>
          <cell r="CV178">
            <v>0.91787541350000001</v>
          </cell>
          <cell r="CW178">
            <v>0.91787541350000001</v>
          </cell>
          <cell r="CX178">
            <v>0</v>
          </cell>
          <cell r="CY178">
            <v>0</v>
          </cell>
          <cell r="CZ178">
            <v>0</v>
          </cell>
          <cell r="DA178">
            <v>1.3419835000000004</v>
          </cell>
          <cell r="DB178">
            <v>1.3419835000000004</v>
          </cell>
          <cell r="DC178">
            <v>1.3419835000000004</v>
          </cell>
          <cell r="DD178">
            <v>0</v>
          </cell>
          <cell r="DE178">
            <v>0</v>
          </cell>
          <cell r="DF178">
            <v>0</v>
          </cell>
          <cell r="DG178">
            <v>1.568640864</v>
          </cell>
          <cell r="DH178">
            <v>1.4155611663149998</v>
          </cell>
          <cell r="DI178">
            <v>1.568640864</v>
          </cell>
          <cell r="DJ178">
            <v>9.7587472823224997E-2</v>
          </cell>
          <cell r="DK178">
            <v>0.15307969768500018</v>
          </cell>
          <cell r="DL178">
            <v>0</v>
          </cell>
          <cell r="DM178">
            <v>1.9131282059999999</v>
          </cell>
          <cell r="DN178">
            <v>1.6861785558849998</v>
          </cell>
          <cell r="DO178">
            <v>1.9131282059999999</v>
          </cell>
          <cell r="DP178">
            <v>0.11862751769757773</v>
          </cell>
          <cell r="DQ178">
            <v>0.22694965011500012</v>
          </cell>
          <cell r="DR178">
            <v>0</v>
          </cell>
          <cell r="DS178">
            <v>1.3756540100000001</v>
          </cell>
          <cell r="DT178">
            <v>1.2635605220000001</v>
          </cell>
          <cell r="DU178">
            <v>1.3756540100000001</v>
          </cell>
          <cell r="DV178">
            <v>8.1483779486093283E-2</v>
          </cell>
          <cell r="DW178">
            <v>0.11209348799999996</v>
          </cell>
          <cell r="DX178">
            <v>0</v>
          </cell>
          <cell r="DY178">
            <v>14.921415029999999</v>
          </cell>
          <cell r="DZ178">
            <v>6.6444424749999991</v>
          </cell>
          <cell r="EA178">
            <v>14.921415029999999</v>
          </cell>
          <cell r="EB178">
            <v>0.55470426486756608</v>
          </cell>
          <cell r="EC178">
            <v>8.2769725550000004</v>
          </cell>
          <cell r="ED178">
            <v>0</v>
          </cell>
          <cell r="EE178">
            <v>14.921415029999999</v>
          </cell>
          <cell r="EF178">
            <v>13.018503965000001</v>
          </cell>
          <cell r="EG178">
            <v>14.921415029999999</v>
          </cell>
          <cell r="EH178">
            <v>0.12752886111499026</v>
          </cell>
          <cell r="EI178">
            <v>1.9029110649999978</v>
          </cell>
          <cell r="EK178">
            <v>7.5198119999999993E-2</v>
          </cell>
          <cell r="EL178">
            <v>1.8465960000000003E-2</v>
          </cell>
          <cell r="EM178">
            <v>7.5198119999999993E-2</v>
          </cell>
          <cell r="EN178">
            <v>0.75443588217364999</v>
          </cell>
          <cell r="EO178">
            <v>5.673215999999999E-2</v>
          </cell>
        </row>
        <row r="179">
          <cell r="B179">
            <v>2020</v>
          </cell>
          <cell r="C179">
            <v>2.9446926000000002</v>
          </cell>
          <cell r="D179">
            <v>2.9446926000000002</v>
          </cell>
          <cell r="E179">
            <v>2.9446926000000002</v>
          </cell>
          <cell r="F179">
            <v>0</v>
          </cell>
          <cell r="G179">
            <v>0</v>
          </cell>
          <cell r="H179">
            <v>0</v>
          </cell>
          <cell r="I179">
            <v>2.9446926000000002</v>
          </cell>
          <cell r="J179">
            <v>2.9446926000000002</v>
          </cell>
          <cell r="K179">
            <v>2.9446926000000002</v>
          </cell>
          <cell r="L179">
            <v>0</v>
          </cell>
          <cell r="M179">
            <v>0</v>
          </cell>
          <cell r="N179">
            <v>0</v>
          </cell>
          <cell r="O179">
            <v>2.9446926000000002</v>
          </cell>
          <cell r="P179">
            <v>2.7148142000000006</v>
          </cell>
          <cell r="Q179">
            <v>2.9446926000000002</v>
          </cell>
          <cell r="R179">
            <v>7.8065330146854572E-2</v>
          </cell>
          <cell r="S179">
            <v>0.22987839999999959</v>
          </cell>
          <cell r="T179">
            <v>0</v>
          </cell>
          <cell r="U179">
            <v>0.40970170000000006</v>
          </cell>
          <cell r="V179">
            <v>0.40970170000000006</v>
          </cell>
          <cell r="W179">
            <v>0.40970170000000006</v>
          </cell>
          <cell r="X179">
            <v>0</v>
          </cell>
          <cell r="Y179">
            <v>0</v>
          </cell>
          <cell r="Z179">
            <v>0</v>
          </cell>
          <cell r="AA179">
            <v>0.40970170000000006</v>
          </cell>
          <cell r="AB179">
            <v>0.40970170000000006</v>
          </cell>
          <cell r="AC179">
            <v>0.40970170000000006</v>
          </cell>
          <cell r="AD179">
            <v>0</v>
          </cell>
          <cell r="AE179">
            <v>0</v>
          </cell>
          <cell r="AF179">
            <v>0</v>
          </cell>
          <cell r="AG179">
            <v>0.40970170000000006</v>
          </cell>
          <cell r="AH179">
            <v>0.39184005000000005</v>
          </cell>
          <cell r="AI179">
            <v>0.40970170000000006</v>
          </cell>
          <cell r="AJ179">
            <v>4.3596719271606646E-2</v>
          </cell>
          <cell r="AK179">
            <v>1.7861650000000007E-2</v>
          </cell>
          <cell r="AL179">
            <v>0</v>
          </cell>
          <cell r="AM179">
            <v>0.26231612239999996</v>
          </cell>
          <cell r="AN179">
            <v>0.26231612239999996</v>
          </cell>
          <cell r="AO179">
            <v>0.26231612239999996</v>
          </cell>
          <cell r="AP179">
            <v>0</v>
          </cell>
          <cell r="AQ179">
            <v>0</v>
          </cell>
          <cell r="AR179">
            <v>0</v>
          </cell>
          <cell r="AS179">
            <v>0.26231612239999996</v>
          </cell>
          <cell r="AT179">
            <v>0.26231612239999996</v>
          </cell>
          <cell r="AU179">
            <v>0.26231612239999996</v>
          </cell>
          <cell r="AV179">
            <v>0</v>
          </cell>
          <cell r="AW179">
            <v>0</v>
          </cell>
          <cell r="AX179">
            <v>0</v>
          </cell>
          <cell r="AY179">
            <v>0.26231612239999996</v>
          </cell>
          <cell r="AZ179">
            <v>0.25085852239999995</v>
          </cell>
          <cell r="BA179">
            <v>0.26231612239999996</v>
          </cell>
          <cell r="BB179">
            <v>4.3678596249332229E-2</v>
          </cell>
          <cell r="BC179">
            <v>1.1457600000000012E-2</v>
          </cell>
          <cell r="BD179">
            <v>0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0</v>
          </cell>
          <cell r="BL179">
            <v>0</v>
          </cell>
          <cell r="BM179">
            <v>0</v>
          </cell>
          <cell r="BN179">
            <v>0</v>
          </cell>
          <cell r="BO179">
            <v>0</v>
          </cell>
          <cell r="BP179">
            <v>0</v>
          </cell>
          <cell r="BQ179">
            <v>10.203305083</v>
          </cell>
          <cell r="BR179">
            <v>10.203305083</v>
          </cell>
          <cell r="BS179">
            <v>10.203305083</v>
          </cell>
          <cell r="BT179">
            <v>0</v>
          </cell>
          <cell r="BU179">
            <v>0</v>
          </cell>
          <cell r="BV179">
            <v>0</v>
          </cell>
          <cell r="BW179">
            <v>10.203305083</v>
          </cell>
          <cell r="BX179">
            <v>10.203305083</v>
          </cell>
          <cell r="BY179">
            <v>10.203305083</v>
          </cell>
          <cell r="BZ179">
            <v>0</v>
          </cell>
          <cell r="CA179">
            <v>0</v>
          </cell>
          <cell r="CB179">
            <v>0</v>
          </cell>
          <cell r="CC179">
            <v>3.81314457</v>
          </cell>
          <cell r="CD179">
            <v>3.81314457</v>
          </cell>
          <cell r="CE179">
            <v>3.81314457</v>
          </cell>
          <cell r="CF179">
            <v>0</v>
          </cell>
          <cell r="CG179">
            <v>0</v>
          </cell>
          <cell r="CH179">
            <v>0</v>
          </cell>
          <cell r="CI179">
            <v>3.81314457</v>
          </cell>
          <cell r="CJ179">
            <v>3.81314457</v>
          </cell>
          <cell r="CK179">
            <v>3.81314457</v>
          </cell>
          <cell r="CL179">
            <v>0</v>
          </cell>
          <cell r="CM179">
            <v>0</v>
          </cell>
          <cell r="CN179">
            <v>0</v>
          </cell>
          <cell r="CO179">
            <v>0.94325327599999997</v>
          </cell>
          <cell r="CP179">
            <v>0.94325327599999997</v>
          </cell>
          <cell r="CQ179">
            <v>0.94325327599999997</v>
          </cell>
          <cell r="CR179">
            <v>0</v>
          </cell>
          <cell r="CS179">
            <v>0</v>
          </cell>
          <cell r="CT179">
            <v>0</v>
          </cell>
          <cell r="CU179">
            <v>0.94325327599999997</v>
          </cell>
          <cell r="CV179">
            <v>0.94325327599999997</v>
          </cell>
          <cell r="CW179">
            <v>0.94325327599999997</v>
          </cell>
          <cell r="CX179">
            <v>0</v>
          </cell>
          <cell r="CY179">
            <v>0</v>
          </cell>
          <cell r="CZ179">
            <v>0</v>
          </cell>
          <cell r="DA179">
            <v>1.3705263000000001</v>
          </cell>
          <cell r="DB179">
            <v>1.3705263000000001</v>
          </cell>
          <cell r="DC179">
            <v>1.3705263000000001</v>
          </cell>
          <cell r="DD179">
            <v>0</v>
          </cell>
          <cell r="DE179">
            <v>0</v>
          </cell>
          <cell r="DF179">
            <v>0</v>
          </cell>
          <cell r="DG179">
            <v>1.6072664560000001</v>
          </cell>
          <cell r="DH179">
            <v>1.3604014172549999</v>
          </cell>
          <cell r="DI179">
            <v>1.6072664560000001</v>
          </cell>
          <cell r="DJ179">
            <v>0.15359310077270735</v>
          </cell>
          <cell r="DK179">
            <v>0.24686503874500021</v>
          </cell>
          <cell r="DL179">
            <v>0</v>
          </cell>
          <cell r="DM179">
            <v>2.0373549120000001</v>
          </cell>
          <cell r="DN179">
            <v>1.6726464932</v>
          </cell>
          <cell r="DO179">
            <v>2.0373549120000001</v>
          </cell>
          <cell r="DP179">
            <v>0.17901074410348</v>
          </cell>
          <cell r="DQ179">
            <v>0.36470841880000004</v>
          </cell>
          <cell r="DR179">
            <v>0</v>
          </cell>
          <cell r="DS179">
            <v>1.36766454</v>
          </cell>
          <cell r="DT179">
            <v>1.1878034291350001</v>
          </cell>
          <cell r="DU179">
            <v>1.36766454</v>
          </cell>
          <cell r="DV179">
            <v>0.13150966893168109</v>
          </cell>
          <cell r="DW179">
            <v>0.1798611108649999</v>
          </cell>
          <cell r="DX179">
            <v>0</v>
          </cell>
          <cell r="DY179">
            <v>15.816707145000001</v>
          </cell>
          <cell r="DZ179">
            <v>4.8497139599999999</v>
          </cell>
          <cell r="EA179">
            <v>15.816707145000001</v>
          </cell>
          <cell r="EB179">
            <v>0.69338030251555238</v>
          </cell>
          <cell r="EC179">
            <v>10.966993185</v>
          </cell>
          <cell r="ED179">
            <v>0</v>
          </cell>
          <cell r="EE179">
            <v>15.816707145000001</v>
          </cell>
          <cell r="EF179">
            <v>13.127244060000001</v>
          </cell>
          <cell r="EG179">
            <v>15.816707145000001</v>
          </cell>
          <cell r="EH179">
            <v>0.17003938053251474</v>
          </cell>
          <cell r="EI179">
            <v>2.6894630849999999</v>
          </cell>
          <cell r="EK179">
            <v>7.8203780000000001E-2</v>
          </cell>
          <cell r="EL179">
            <v>4.4548199999999991E-3</v>
          </cell>
          <cell r="EM179">
            <v>7.8203780000000001E-2</v>
          </cell>
          <cell r="EN179">
            <v>0.94303574584246441</v>
          </cell>
          <cell r="EO179">
            <v>7.3748960000000002E-2</v>
          </cell>
        </row>
        <row r="180">
          <cell r="B180">
            <v>2021</v>
          </cell>
          <cell r="C180">
            <v>2.9809521999999999</v>
          </cell>
          <cell r="D180">
            <v>2.855487431999999</v>
          </cell>
          <cell r="E180">
            <v>2.9809521999999999</v>
          </cell>
          <cell r="F180">
            <v>4.2088822491015102E-2</v>
          </cell>
          <cell r="G180">
            <v>0.12546476800000095</v>
          </cell>
          <cell r="H180">
            <v>0</v>
          </cell>
          <cell r="I180">
            <v>2.9809521999999999</v>
          </cell>
          <cell r="J180">
            <v>2.9809521999999999</v>
          </cell>
          <cell r="K180">
            <v>2.9809521999999999</v>
          </cell>
          <cell r="L180">
            <v>0</v>
          </cell>
          <cell r="M180">
            <v>0</v>
          </cell>
          <cell r="N180">
            <v>0</v>
          </cell>
          <cell r="O180">
            <v>2.9809521999999999</v>
          </cell>
          <cell r="P180">
            <v>2.6327741500000004</v>
          </cell>
          <cell r="Q180">
            <v>2.9809521999999999</v>
          </cell>
          <cell r="R180">
            <v>0.11680095038088822</v>
          </cell>
          <cell r="S180">
            <v>0.34817804999999957</v>
          </cell>
          <cell r="T180">
            <v>0</v>
          </cell>
          <cell r="U180">
            <v>0.37369929999999996</v>
          </cell>
          <cell r="V180">
            <v>0.3557163063999999</v>
          </cell>
          <cell r="W180">
            <v>0.37369929999999996</v>
          </cell>
          <cell r="X180">
            <v>4.8121560837818142E-2</v>
          </cell>
          <cell r="Y180">
            <v>1.7982993600000052E-2</v>
          </cell>
          <cell r="Z180">
            <v>0</v>
          </cell>
          <cell r="AA180">
            <v>0.37369929999999996</v>
          </cell>
          <cell r="AB180">
            <v>0.37369929999999996</v>
          </cell>
          <cell r="AC180">
            <v>0.37369929999999996</v>
          </cell>
          <cell r="AD180">
            <v>0</v>
          </cell>
          <cell r="AE180">
            <v>0</v>
          </cell>
          <cell r="AF180">
            <v>0</v>
          </cell>
          <cell r="AG180">
            <v>0.37369929999999996</v>
          </cell>
          <cell r="AH180">
            <v>0.34664095</v>
          </cell>
          <cell r="AI180">
            <v>0.37369929999999996</v>
          </cell>
          <cell r="AJ180">
            <v>7.2406745209316573E-2</v>
          </cell>
          <cell r="AK180">
            <v>2.7058349999999953E-2</v>
          </cell>
          <cell r="AL180">
            <v>0</v>
          </cell>
          <cell r="AM180">
            <v>0.23909259999999993</v>
          </cell>
          <cell r="AN180">
            <v>0.22754254720000003</v>
          </cell>
          <cell r="AO180">
            <v>0.23909259999999993</v>
          </cell>
          <cell r="AP180">
            <v>4.8307863982406433E-2</v>
          </cell>
          <cell r="AQ180">
            <v>1.1550052799999905E-2</v>
          </cell>
          <cell r="AR180">
            <v>0</v>
          </cell>
          <cell r="AS180">
            <v>0.23909259999999993</v>
          </cell>
          <cell r="AT180">
            <v>0.23909259999999993</v>
          </cell>
          <cell r="AU180">
            <v>0.23909259999999993</v>
          </cell>
          <cell r="AV180">
            <v>0</v>
          </cell>
          <cell r="AW180">
            <v>0</v>
          </cell>
          <cell r="AX180">
            <v>0</v>
          </cell>
          <cell r="AY180">
            <v>0.23909259999999993</v>
          </cell>
          <cell r="AZ180">
            <v>0.22175281999999993</v>
          </cell>
          <cell r="BA180">
            <v>0.23909259999999993</v>
          </cell>
          <cell r="BB180">
            <v>7.2523281774509146E-2</v>
          </cell>
          <cell r="BC180">
            <v>1.7339779999999999E-2</v>
          </cell>
          <cell r="BD180">
            <v>0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0</v>
          </cell>
          <cell r="BJ180">
            <v>0</v>
          </cell>
          <cell r="BK180">
            <v>0</v>
          </cell>
          <cell r="BL180">
            <v>0</v>
          </cell>
          <cell r="BM180">
            <v>0</v>
          </cell>
          <cell r="BN180">
            <v>0</v>
          </cell>
          <cell r="BO180">
            <v>0</v>
          </cell>
          <cell r="BP180">
            <v>0</v>
          </cell>
          <cell r="BQ180">
            <v>10.282262651500002</v>
          </cell>
          <cell r="BR180">
            <v>9.7109198587999987</v>
          </cell>
          <cell r="BS180">
            <v>10.282262651500002</v>
          </cell>
          <cell r="BT180">
            <v>5.5565862501737798E-2</v>
          </cell>
          <cell r="BU180">
            <v>0.57134279270000299</v>
          </cell>
          <cell r="BV180">
            <v>0</v>
          </cell>
          <cell r="BW180">
            <v>10.282262651500002</v>
          </cell>
          <cell r="BX180">
            <v>10.282262651500002</v>
          </cell>
          <cell r="BY180">
            <v>10.282262651500002</v>
          </cell>
          <cell r="BZ180">
            <v>0</v>
          </cell>
          <cell r="CA180">
            <v>0</v>
          </cell>
          <cell r="CB180">
            <v>0</v>
          </cell>
          <cell r="CC180">
            <v>3.8260452229999999</v>
          </cell>
          <cell r="CD180">
            <v>3.6030617668000002</v>
          </cell>
          <cell r="CE180">
            <v>3.8260452229999999</v>
          </cell>
          <cell r="CF180">
            <v>5.828040266214065E-2</v>
          </cell>
          <cell r="CG180">
            <v>0.22298345619999971</v>
          </cell>
          <cell r="CH180">
            <v>0</v>
          </cell>
          <cell r="CI180">
            <v>3.8260452229999999</v>
          </cell>
          <cell r="CJ180">
            <v>3.8260452229999999</v>
          </cell>
          <cell r="CK180">
            <v>3.8260452229999999</v>
          </cell>
          <cell r="CL180">
            <v>0</v>
          </cell>
          <cell r="CM180">
            <v>0</v>
          </cell>
          <cell r="CN180">
            <v>0</v>
          </cell>
          <cell r="CO180">
            <v>0.95189056050000009</v>
          </cell>
          <cell r="CP180">
            <v>0.90146000670000004</v>
          </cell>
          <cell r="CQ180">
            <v>0.95189056050000009</v>
          </cell>
          <cell r="CR180">
            <v>5.2979361171005171E-2</v>
          </cell>
          <cell r="CS180">
            <v>5.0430553800000055E-2</v>
          </cell>
          <cell r="CT180">
            <v>0</v>
          </cell>
          <cell r="CU180">
            <v>0.95189056050000009</v>
          </cell>
          <cell r="CV180">
            <v>0.95189056050000009</v>
          </cell>
          <cell r="CW180">
            <v>0.95189056050000009</v>
          </cell>
          <cell r="CX180">
            <v>0</v>
          </cell>
          <cell r="CY180">
            <v>0</v>
          </cell>
          <cell r="CZ180">
            <v>0</v>
          </cell>
          <cell r="DA180">
            <v>1.4858843999999998</v>
          </cell>
          <cell r="DB180">
            <v>1.4858843999999998</v>
          </cell>
          <cell r="DC180">
            <v>1.4858843999999998</v>
          </cell>
          <cell r="DD180">
            <v>0</v>
          </cell>
          <cell r="DE180">
            <v>0</v>
          </cell>
          <cell r="DF180">
            <v>0</v>
          </cell>
          <cell r="DG180">
            <v>1.643924274</v>
          </cell>
          <cell r="DH180">
            <v>1.2910104150999999</v>
          </cell>
          <cell r="DI180">
            <v>1.643924274</v>
          </cell>
          <cell r="DJ180">
            <v>0.21467768587739708</v>
          </cell>
          <cell r="DK180">
            <v>0.35291385890000004</v>
          </cell>
          <cell r="DL180">
            <v>0</v>
          </cell>
          <cell r="DM180">
            <v>2.1606359960000003</v>
          </cell>
          <cell r="DN180">
            <v>1.6411077560699996</v>
          </cell>
          <cell r="DO180">
            <v>2.1606359960000003</v>
          </cell>
          <cell r="DP180">
            <v>0.24045153412782477</v>
          </cell>
          <cell r="DQ180">
            <v>0.51952823993000075</v>
          </cell>
          <cell r="DR180">
            <v>0</v>
          </cell>
          <cell r="DS180">
            <v>1.346122</v>
          </cell>
          <cell r="DT180">
            <v>1.0902168076450001</v>
          </cell>
          <cell r="DU180">
            <v>1.346122</v>
          </cell>
          <cell r="DV180">
            <v>0.19010549738805246</v>
          </cell>
          <cell r="DW180">
            <v>0.25590519235499998</v>
          </cell>
          <cell r="DX180">
            <v>0</v>
          </cell>
          <cell r="DY180">
            <v>16.765703290000001</v>
          </cell>
          <cell r="DZ180">
            <v>5.1406879749999996</v>
          </cell>
          <cell r="EA180">
            <v>16.765703290000001</v>
          </cell>
          <cell r="EB180">
            <v>0.69338071382509847</v>
          </cell>
          <cell r="EC180">
            <v>11.625015315000002</v>
          </cell>
          <cell r="ED180">
            <v>0</v>
          </cell>
          <cell r="EE180">
            <v>16.765703290000001</v>
          </cell>
          <cell r="EF180">
            <v>13.202181274999997</v>
          </cell>
          <cell r="EG180">
            <v>16.765703290000001</v>
          </cell>
          <cell r="EH180">
            <v>0.2125483168442738</v>
          </cell>
          <cell r="EI180">
            <v>3.5635220150000038</v>
          </cell>
          <cell r="EK180">
            <v>8.1343099999999988E-2</v>
          </cell>
          <cell r="EL180">
            <v>4.6322200000000003E-3</v>
          </cell>
          <cell r="EM180">
            <v>8.1343099999999988E-2</v>
          </cell>
          <cell r="EN180">
            <v>0.9430533136799556</v>
          </cell>
          <cell r="EO180">
            <v>7.6710879999999981E-2</v>
          </cell>
        </row>
        <row r="181">
          <cell r="B181">
            <v>2022</v>
          </cell>
          <cell r="C181">
            <v>3.0173839999999998</v>
          </cell>
          <cell r="D181">
            <v>2.7628198615999997</v>
          </cell>
          <cell r="E181">
            <v>3.0173839999999998</v>
          </cell>
          <cell r="F181">
            <v>8.4365840874081707E-2</v>
          </cell>
          <cell r="G181">
            <v>0.25456413840000014</v>
          </cell>
          <cell r="H181">
            <v>0</v>
          </cell>
          <cell r="I181">
            <v>3.0173839999999998</v>
          </cell>
          <cell r="J181">
            <v>3.0173839999999998</v>
          </cell>
          <cell r="K181">
            <v>3.0173839999999998</v>
          </cell>
          <cell r="L181">
            <v>0</v>
          </cell>
          <cell r="M181">
            <v>0</v>
          </cell>
          <cell r="N181">
            <v>0</v>
          </cell>
          <cell r="O181">
            <v>3.0173839999999998</v>
          </cell>
          <cell r="P181">
            <v>2.5486249399999998</v>
          </cell>
          <cell r="Q181">
            <v>3.0173839999999998</v>
          </cell>
          <cell r="R181">
            <v>0.15535280229496809</v>
          </cell>
          <cell r="S181">
            <v>0.46875906000000001</v>
          </cell>
          <cell r="T181">
            <v>0</v>
          </cell>
          <cell r="U181">
            <v>0.37779640000000003</v>
          </cell>
          <cell r="V181">
            <v>0.34130863439999992</v>
          </cell>
          <cell r="W181">
            <v>0.37779640000000003</v>
          </cell>
          <cell r="X181">
            <v>9.6580501031772958E-2</v>
          </cell>
          <cell r="Y181">
            <v>3.648776560000011E-2</v>
          </cell>
          <cell r="Z181">
            <v>0</v>
          </cell>
          <cell r="AA181">
            <v>0.37779640000000003</v>
          </cell>
          <cell r="AB181">
            <v>0.37779640000000003</v>
          </cell>
          <cell r="AC181">
            <v>0.37779640000000003</v>
          </cell>
          <cell r="AD181">
            <v>0</v>
          </cell>
          <cell r="AE181">
            <v>0</v>
          </cell>
          <cell r="AF181">
            <v>0</v>
          </cell>
          <cell r="AG181">
            <v>0.37779640000000003</v>
          </cell>
          <cell r="AH181">
            <v>0.34134690999999995</v>
          </cell>
          <cell r="AI181">
            <v>0.37779640000000003</v>
          </cell>
          <cell r="AJ181">
            <v>9.6479188261190632E-2</v>
          </cell>
          <cell r="AK181">
            <v>3.6449490000000084E-2</v>
          </cell>
          <cell r="AL181">
            <v>0</v>
          </cell>
          <cell r="AM181">
            <v>0.24169890000000002</v>
          </cell>
          <cell r="AN181">
            <v>0.21825765359999996</v>
          </cell>
          <cell r="AO181">
            <v>0.24169890000000002</v>
          </cell>
          <cell r="AP181">
            <v>9.6985325129738106E-2</v>
          </cell>
          <cell r="AQ181">
            <v>2.344124640000006E-2</v>
          </cell>
          <cell r="AR181">
            <v>0</v>
          </cell>
          <cell r="AS181">
            <v>0.24169890000000002</v>
          </cell>
          <cell r="AT181">
            <v>0.24169890000000002</v>
          </cell>
          <cell r="AU181">
            <v>0.24169890000000002</v>
          </cell>
          <cell r="AV181">
            <v>0</v>
          </cell>
          <cell r="AW181">
            <v>0</v>
          </cell>
          <cell r="AX181">
            <v>0</v>
          </cell>
          <cell r="AY181">
            <v>0.24169890000000002</v>
          </cell>
          <cell r="AZ181">
            <v>0.21832335000000003</v>
          </cell>
          <cell r="BA181">
            <v>0.24169890000000002</v>
          </cell>
          <cell r="BB181">
            <v>9.6713514211276899E-2</v>
          </cell>
          <cell r="BC181">
            <v>2.3375549999999995E-2</v>
          </cell>
          <cell r="BD181">
            <v>0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>
            <v>0</v>
          </cell>
          <cell r="BJ181">
            <v>0</v>
          </cell>
          <cell r="BK181">
            <v>0</v>
          </cell>
          <cell r="BL181">
            <v>0</v>
          </cell>
          <cell r="BM181">
            <v>0</v>
          </cell>
          <cell r="BN181">
            <v>0</v>
          </cell>
          <cell r="BO181">
            <v>0</v>
          </cell>
          <cell r="BP181">
            <v>0</v>
          </cell>
          <cell r="BQ181">
            <v>10.3612709265</v>
          </cell>
          <cell r="BR181">
            <v>9.2071866326000009</v>
          </cell>
          <cell r="BS181">
            <v>10.3612709265</v>
          </cell>
          <cell r="BT181">
            <v>0.11138443363625511</v>
          </cell>
          <cell r="BU181">
            <v>1.1540842938999987</v>
          </cell>
          <cell r="BV181">
            <v>0</v>
          </cell>
          <cell r="BW181">
            <v>10.3612709265</v>
          </cell>
          <cell r="BX181">
            <v>10.3612709265</v>
          </cell>
          <cell r="BY181">
            <v>10.3612709265</v>
          </cell>
          <cell r="BZ181">
            <v>0</v>
          </cell>
          <cell r="CA181">
            <v>0</v>
          </cell>
          <cell r="CB181">
            <v>0</v>
          </cell>
          <cell r="CC181">
            <v>3.8389653569999997</v>
          </cell>
          <cell r="CD181">
            <v>3.3896692745000006</v>
          </cell>
          <cell r="CE181">
            <v>3.8389653569999997</v>
          </cell>
          <cell r="CF181">
            <v>0.11703572205483677</v>
          </cell>
          <cell r="CG181">
            <v>0.44929608249999919</v>
          </cell>
          <cell r="CH181">
            <v>0</v>
          </cell>
          <cell r="CI181">
            <v>3.8389653569999997</v>
          </cell>
          <cell r="CJ181">
            <v>3.8389653569999997</v>
          </cell>
          <cell r="CK181">
            <v>3.8389653569999997</v>
          </cell>
          <cell r="CL181">
            <v>0</v>
          </cell>
          <cell r="CM181">
            <v>0</v>
          </cell>
          <cell r="CN181">
            <v>0</v>
          </cell>
          <cell r="CO181">
            <v>0.96056904899999984</v>
          </cell>
          <cell r="CP181">
            <v>0.85857940690000012</v>
          </cell>
          <cell r="CQ181">
            <v>0.96056904899999984</v>
          </cell>
          <cell r="CR181">
            <v>0.10617627353929009</v>
          </cell>
          <cell r="CS181">
            <v>0.10198964209999972</v>
          </cell>
          <cell r="CT181">
            <v>0</v>
          </cell>
          <cell r="CU181">
            <v>0.96056904899999984</v>
          </cell>
          <cell r="CV181">
            <v>0.96056904899999984</v>
          </cell>
          <cell r="CW181">
            <v>0.96056904899999984</v>
          </cell>
          <cell r="CX181">
            <v>0</v>
          </cell>
          <cell r="CY181">
            <v>0</v>
          </cell>
          <cell r="CZ181">
            <v>0</v>
          </cell>
          <cell r="DA181">
            <v>1.4933203999999998</v>
          </cell>
          <cell r="DB181">
            <v>1.4933203999999998</v>
          </cell>
          <cell r="DC181">
            <v>1.4933203999999998</v>
          </cell>
          <cell r="DD181">
            <v>0</v>
          </cell>
          <cell r="DE181">
            <v>0</v>
          </cell>
          <cell r="DF181">
            <v>0</v>
          </cell>
          <cell r="DG181">
            <v>1.6786529000000001</v>
          </cell>
          <cell r="DH181">
            <v>1.2068522464800002</v>
          </cell>
          <cell r="DI181">
            <v>1.6786529000000001</v>
          </cell>
          <cell r="DJ181">
            <v>0.28105908822484971</v>
          </cell>
          <cell r="DK181">
            <v>0.47180065351999989</v>
          </cell>
          <cell r="DL181">
            <v>0</v>
          </cell>
          <cell r="DM181">
            <v>2.2865167479999999</v>
          </cell>
          <cell r="DN181">
            <v>1.594094027615</v>
          </cell>
          <cell r="DO181">
            <v>2.2865167479999999</v>
          </cell>
          <cell r="DP181">
            <v>0.30282862392792759</v>
          </cell>
          <cell r="DQ181">
            <v>0.69242272038499997</v>
          </cell>
          <cell r="DR181">
            <v>0</v>
          </cell>
          <cell r="DS181">
            <v>1.3699029300000001</v>
          </cell>
          <cell r="DT181">
            <v>1.0293089180899999</v>
          </cell>
          <cell r="DU181">
            <v>1.3699029300000001</v>
          </cell>
          <cell r="DV181">
            <v>0.24862638399495951</v>
          </cell>
          <cell r="DW181">
            <v>0.34059401191000016</v>
          </cell>
          <cell r="DX181">
            <v>0</v>
          </cell>
          <cell r="DY181">
            <v>17.771649194999998</v>
          </cell>
          <cell r="DZ181">
            <v>5.4491382249999996</v>
          </cell>
          <cell r="EA181">
            <v>17.771649194999998</v>
          </cell>
          <cell r="EB181">
            <v>0.69338027297246574</v>
          </cell>
          <cell r="EC181">
            <v>12.32251097</v>
          </cell>
          <cell r="ED181">
            <v>0</v>
          </cell>
          <cell r="EE181">
            <v>17.771649194999998</v>
          </cell>
          <cell r="EF181">
            <v>13.238839505</v>
          </cell>
          <cell r="EG181">
            <v>17.771649194999998</v>
          </cell>
          <cell r="EH181">
            <v>0.2550584720789611</v>
          </cell>
          <cell r="EI181">
            <v>4.5328096899999988</v>
          </cell>
          <cell r="EK181">
            <v>8.4589960000000006E-2</v>
          </cell>
          <cell r="EL181">
            <v>4.817479999999999E-3</v>
          </cell>
          <cell r="EM181">
            <v>8.4589960000000006E-2</v>
          </cell>
          <cell r="EN181">
            <v>0.94304903324224298</v>
          </cell>
          <cell r="EO181">
            <v>7.9772480000000007E-2</v>
          </cell>
        </row>
        <row r="182">
          <cell r="B182">
            <v>2023</v>
          </cell>
          <cell r="C182">
            <v>3.0540063000000002</v>
          </cell>
          <cell r="D182">
            <v>2.6665941320000006</v>
          </cell>
          <cell r="E182">
            <v>3.0540063000000002</v>
          </cell>
          <cell r="F182">
            <v>0.12685375534425045</v>
          </cell>
          <cell r="G182">
            <v>0.38741216799999956</v>
          </cell>
          <cell r="H182">
            <v>0</v>
          </cell>
          <cell r="I182">
            <v>3.0540063000000002</v>
          </cell>
          <cell r="J182">
            <v>3.0540063000000002</v>
          </cell>
          <cell r="K182">
            <v>3.0540063000000002</v>
          </cell>
          <cell r="L182">
            <v>0</v>
          </cell>
          <cell r="M182">
            <v>0</v>
          </cell>
          <cell r="N182">
            <v>0</v>
          </cell>
          <cell r="O182">
            <v>3.0540063000000002</v>
          </cell>
          <cell r="P182">
            <v>2.4623644799999997</v>
          </cell>
          <cell r="Q182">
            <v>3.0540063000000002</v>
          </cell>
          <cell r="R182">
            <v>0.1937264569493522</v>
          </cell>
          <cell r="S182">
            <v>0.59164182000000043</v>
          </cell>
          <cell r="T182">
            <v>0</v>
          </cell>
          <cell r="U182">
            <v>0.38189750000000006</v>
          </cell>
          <cell r="V182">
            <v>0.32635263920000002</v>
          </cell>
          <cell r="W182">
            <v>0.38189750000000006</v>
          </cell>
          <cell r="X182">
            <v>0.14544442108157302</v>
          </cell>
          <cell r="Y182">
            <v>5.554486080000004E-2</v>
          </cell>
          <cell r="Z182">
            <v>0</v>
          </cell>
          <cell r="AA182">
            <v>0.38189750000000006</v>
          </cell>
          <cell r="AB182">
            <v>0.38189750000000006</v>
          </cell>
          <cell r="AC182">
            <v>0.38189750000000006</v>
          </cell>
          <cell r="AD182">
            <v>0</v>
          </cell>
          <cell r="AE182">
            <v>0</v>
          </cell>
          <cell r="AF182">
            <v>0</v>
          </cell>
          <cell r="AG182">
            <v>0.38189750000000006</v>
          </cell>
          <cell r="AH182">
            <v>0.33586243000000005</v>
          </cell>
          <cell r="AI182">
            <v>0.38189750000000006</v>
          </cell>
          <cell r="AJ182">
            <v>0.1205429991031625</v>
          </cell>
          <cell r="AK182">
            <v>4.6035070000000011E-2</v>
          </cell>
          <cell r="AL182">
            <v>0</v>
          </cell>
          <cell r="AM182">
            <v>0.24428860000000005</v>
          </cell>
          <cell r="AN182">
            <v>0.20859877440000005</v>
          </cell>
          <cell r="AO182">
            <v>0.24428860000000005</v>
          </cell>
          <cell r="AP182">
            <v>0.14609697546262901</v>
          </cell>
          <cell r="AQ182">
            <v>3.5689825600000002E-2</v>
          </cell>
          <cell r="AR182">
            <v>0</v>
          </cell>
          <cell r="AS182">
            <v>0.24428860000000005</v>
          </cell>
          <cell r="AT182">
            <v>0.24428860000000005</v>
          </cell>
          <cell r="AU182">
            <v>0.24428860000000005</v>
          </cell>
          <cell r="AV182">
            <v>0</v>
          </cell>
          <cell r="AW182">
            <v>0</v>
          </cell>
          <cell r="AX182">
            <v>0</v>
          </cell>
          <cell r="AY182">
            <v>0.24428860000000005</v>
          </cell>
          <cell r="AZ182">
            <v>0.21479558000000007</v>
          </cell>
          <cell r="BA182">
            <v>0.24428860000000005</v>
          </cell>
          <cell r="BB182">
            <v>0.12073023464869001</v>
          </cell>
          <cell r="BC182">
            <v>2.9493019999999981E-2</v>
          </cell>
          <cell r="BD182">
            <v>0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0</v>
          </cell>
          <cell r="BJ182">
            <v>0</v>
          </cell>
          <cell r="BK182">
            <v>0</v>
          </cell>
          <cell r="BL182">
            <v>0</v>
          </cell>
          <cell r="BM182">
            <v>0</v>
          </cell>
          <cell r="BN182">
            <v>0</v>
          </cell>
          <cell r="BO182">
            <v>0</v>
          </cell>
          <cell r="BP182">
            <v>0</v>
          </cell>
          <cell r="BQ182">
            <v>10.440280433000002</v>
          </cell>
          <cell r="BR182">
            <v>8.6920645853000007</v>
          </cell>
          <cell r="BS182">
            <v>10.440280433000002</v>
          </cell>
          <cell r="BT182">
            <v>0.16744912734088824</v>
          </cell>
          <cell r="BU182">
            <v>1.7482158477000009</v>
          </cell>
          <cell r="BV182">
            <v>0</v>
          </cell>
          <cell r="BW182">
            <v>10.440280433000002</v>
          </cell>
          <cell r="BX182">
            <v>10.440280433000002</v>
          </cell>
          <cell r="BY182">
            <v>10.440280433000002</v>
          </cell>
          <cell r="BZ182">
            <v>0</v>
          </cell>
          <cell r="CA182">
            <v>0</v>
          </cell>
          <cell r="CB182">
            <v>0</v>
          </cell>
          <cell r="CC182">
            <v>3.8520170719999989</v>
          </cell>
          <cell r="CD182">
            <v>3.1729540384999995</v>
          </cell>
          <cell r="CE182">
            <v>3.8520170719999989</v>
          </cell>
          <cell r="CF182">
            <v>0.17628764899201871</v>
          </cell>
          <cell r="CG182">
            <v>0.67906303349999941</v>
          </cell>
          <cell r="CH182">
            <v>0</v>
          </cell>
          <cell r="CI182">
            <v>3.8520170719999989</v>
          </cell>
          <cell r="CJ182">
            <v>3.8520170719999989</v>
          </cell>
          <cell r="CK182">
            <v>3.8520170719999989</v>
          </cell>
          <cell r="CL182">
            <v>0</v>
          </cell>
          <cell r="CM182">
            <v>0</v>
          </cell>
          <cell r="CN182">
            <v>0</v>
          </cell>
          <cell r="CO182">
            <v>0.96915829899999995</v>
          </cell>
          <cell r="CP182">
            <v>0.814745151</v>
          </cell>
          <cell r="CQ182">
            <v>0.96915829899999995</v>
          </cell>
          <cell r="CR182">
            <v>0.15932706572221175</v>
          </cell>
          <cell r="CS182">
            <v>0.15441314799999994</v>
          </cell>
          <cell r="CT182">
            <v>0</v>
          </cell>
          <cell r="CU182">
            <v>0.96915829899999995</v>
          </cell>
          <cell r="CV182">
            <v>0.96915829899999995</v>
          </cell>
          <cell r="CW182">
            <v>0.96915829899999995</v>
          </cell>
          <cell r="CX182">
            <v>0</v>
          </cell>
          <cell r="CY182">
            <v>0</v>
          </cell>
          <cell r="CZ182">
            <v>0</v>
          </cell>
          <cell r="DA182">
            <v>1.5007850000000003</v>
          </cell>
          <cell r="DB182">
            <v>1.5007850000000003</v>
          </cell>
          <cell r="DC182">
            <v>1.5007850000000003</v>
          </cell>
          <cell r="DD182">
            <v>0</v>
          </cell>
          <cell r="DE182">
            <v>0</v>
          </cell>
          <cell r="DF182">
            <v>0</v>
          </cell>
          <cell r="DG182">
            <v>1.7112549860000001</v>
          </cell>
          <cell r="DH182">
            <v>1.1071176862349998</v>
          </cell>
          <cell r="DI182">
            <v>1.7112549860000001</v>
          </cell>
          <cell r="DJ182">
            <v>0.35303756874780567</v>
          </cell>
          <cell r="DK182">
            <v>0.6041372997650003</v>
          </cell>
          <cell r="DL182">
            <v>0</v>
          </cell>
          <cell r="DM182">
            <v>2.4148776179999998</v>
          </cell>
          <cell r="DN182">
            <v>1.5308137588149997</v>
          </cell>
          <cell r="DO182">
            <v>2.4148776179999998</v>
          </cell>
          <cell r="DP182">
            <v>0.36609054330346613</v>
          </cell>
          <cell r="DQ182">
            <v>0.88406385918500008</v>
          </cell>
          <cell r="DR182">
            <v>0</v>
          </cell>
          <cell r="DS182">
            <v>1.3935257279999997</v>
          </cell>
          <cell r="DT182">
            <v>0.95913690699499987</v>
          </cell>
          <cell r="DU182">
            <v>1.3935257279999997</v>
          </cell>
          <cell r="DV182">
            <v>0.31171926881352846</v>
          </cell>
          <cell r="DW182">
            <v>0.43438882100499987</v>
          </cell>
          <cell r="DX182">
            <v>0</v>
          </cell>
          <cell r="DY182">
            <v>18.83794516</v>
          </cell>
          <cell r="DZ182">
            <v>5.7760868000000007</v>
          </cell>
          <cell r="EA182">
            <v>18.83794516</v>
          </cell>
          <cell r="EB182">
            <v>0.69338020941557932</v>
          </cell>
          <cell r="EC182">
            <v>13.061858359999999</v>
          </cell>
          <cell r="ED182">
            <v>0</v>
          </cell>
          <cell r="EE182">
            <v>18.83794516</v>
          </cell>
          <cell r="EF182">
            <v>13.2323714</v>
          </cell>
          <cell r="EG182">
            <v>18.83794516</v>
          </cell>
          <cell r="EH182">
            <v>0.29756821736070921</v>
          </cell>
          <cell r="EI182">
            <v>5.6055737600000004</v>
          </cell>
          <cell r="EK182">
            <v>8.7972960000000003E-2</v>
          </cell>
          <cell r="EL182">
            <v>5.0107200000000006E-3</v>
          </cell>
          <cell r="EM182">
            <v>8.7972960000000003E-2</v>
          </cell>
          <cell r="EN182">
            <v>0.94304249851317956</v>
          </cell>
          <cell r="EO182">
            <v>8.2962240000000007E-2</v>
          </cell>
        </row>
        <row r="183">
          <cell r="B183">
            <v>2024</v>
          </cell>
          <cell r="C183">
            <v>3.0908294000000001</v>
          </cell>
          <cell r="D183">
            <v>2.5668553207999998</v>
          </cell>
          <cell r="E183">
            <v>3.0908294000000001</v>
          </cell>
          <cell r="F183">
            <v>0.16952539638713165</v>
          </cell>
          <cell r="G183">
            <v>0.52397407920000028</v>
          </cell>
          <cell r="H183">
            <v>0</v>
          </cell>
          <cell r="I183">
            <v>3.0908294000000001</v>
          </cell>
          <cell r="J183">
            <v>3.0908294000000001</v>
          </cell>
          <cell r="K183">
            <v>3.0908294000000001</v>
          </cell>
          <cell r="L183">
            <v>0</v>
          </cell>
          <cell r="M183">
            <v>0</v>
          </cell>
          <cell r="N183">
            <v>0</v>
          </cell>
          <cell r="O183">
            <v>3.0908294000000001</v>
          </cell>
          <cell r="P183">
            <v>2.3739929100000001</v>
          </cell>
          <cell r="Q183">
            <v>3.0908294000000001</v>
          </cell>
          <cell r="R183">
            <v>0.23192366747902679</v>
          </cell>
          <cell r="S183">
            <v>0.71683648999999994</v>
          </cell>
          <cell r="T183">
            <v>0</v>
          </cell>
          <cell r="U183">
            <v>0.38603749999999998</v>
          </cell>
          <cell r="V183">
            <v>0.31082602079999999</v>
          </cell>
          <cell r="W183">
            <v>0.38603749999999998</v>
          </cell>
          <cell r="X183">
            <v>0.19482946397694523</v>
          </cell>
          <cell r="Y183">
            <v>7.5211479199999987E-2</v>
          </cell>
          <cell r="Z183">
            <v>0</v>
          </cell>
          <cell r="AA183">
            <v>0.38603749999999998</v>
          </cell>
          <cell r="AB183">
            <v>0.38603749999999998</v>
          </cell>
          <cell r="AC183">
            <v>0.38603749999999998</v>
          </cell>
          <cell r="AD183">
            <v>0</v>
          </cell>
          <cell r="AE183">
            <v>0</v>
          </cell>
          <cell r="AF183">
            <v>0</v>
          </cell>
          <cell r="AG183">
            <v>0.38603749999999998</v>
          </cell>
          <cell r="AH183">
            <v>0.33023278</v>
          </cell>
          <cell r="AI183">
            <v>0.38603749999999998</v>
          </cell>
          <cell r="AJ183">
            <v>0.14455776964673114</v>
          </cell>
          <cell r="AK183">
            <v>5.5804719999999974E-2</v>
          </cell>
          <cell r="AL183">
            <v>0</v>
          </cell>
          <cell r="AM183">
            <v>0.2468949</v>
          </cell>
          <cell r="AN183">
            <v>0.19859293200000003</v>
          </cell>
          <cell r="AO183">
            <v>0.2468949</v>
          </cell>
          <cell r="AP183">
            <v>0.19563777137559332</v>
          </cell>
          <cell r="AQ183">
            <v>4.8301967999999973E-2</v>
          </cell>
          <cell r="AR183">
            <v>0</v>
          </cell>
          <cell r="AS183">
            <v>0.2468949</v>
          </cell>
          <cell r="AT183">
            <v>0.2468949</v>
          </cell>
          <cell r="AU183">
            <v>0.2468949</v>
          </cell>
          <cell r="AV183">
            <v>0</v>
          </cell>
          <cell r="AW183">
            <v>0</v>
          </cell>
          <cell r="AX183">
            <v>0</v>
          </cell>
          <cell r="AY183">
            <v>0.2468949</v>
          </cell>
          <cell r="AZ183">
            <v>0.21115128</v>
          </cell>
          <cell r="BA183">
            <v>0.2468949</v>
          </cell>
          <cell r="BB183">
            <v>0.14477261377209494</v>
          </cell>
          <cell r="BC183">
            <v>3.5743620000000004E-2</v>
          </cell>
          <cell r="BD183">
            <v>0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0</v>
          </cell>
          <cell r="BJ183">
            <v>0</v>
          </cell>
          <cell r="BK183">
            <v>0</v>
          </cell>
          <cell r="BL183">
            <v>0</v>
          </cell>
          <cell r="BM183">
            <v>0</v>
          </cell>
          <cell r="BN183">
            <v>0</v>
          </cell>
          <cell r="BO183">
            <v>0</v>
          </cell>
          <cell r="BP183">
            <v>0</v>
          </cell>
          <cell r="BQ183">
            <v>10.517793597500001</v>
          </cell>
          <cell r="BR183">
            <v>8.1638321332000015</v>
          </cell>
          <cell r="BS183">
            <v>10.517793597500001</v>
          </cell>
          <cell r="BT183">
            <v>0.22380753553288191</v>
          </cell>
          <cell r="BU183">
            <v>2.3539614642999993</v>
          </cell>
          <cell r="BV183">
            <v>0</v>
          </cell>
          <cell r="BW183">
            <v>10.517793597500001</v>
          </cell>
          <cell r="BX183">
            <v>10.517793597500001</v>
          </cell>
          <cell r="BY183">
            <v>10.517793597500001</v>
          </cell>
          <cell r="BZ183">
            <v>0</v>
          </cell>
          <cell r="CA183">
            <v>0</v>
          </cell>
          <cell r="CB183">
            <v>0</v>
          </cell>
          <cell r="CC183">
            <v>3.8644461619999997</v>
          </cell>
          <cell r="CD183">
            <v>2.9523449480000004</v>
          </cell>
          <cell r="CE183">
            <v>3.8644461619999997</v>
          </cell>
          <cell r="CF183">
            <v>0.23602378601334992</v>
          </cell>
          <cell r="CG183">
            <v>0.91210121399999933</v>
          </cell>
          <cell r="CH183">
            <v>0</v>
          </cell>
          <cell r="CI183">
            <v>3.8644461619999997</v>
          </cell>
          <cell r="CJ183">
            <v>3.8644461619999997</v>
          </cell>
          <cell r="CK183">
            <v>3.8644461619999997</v>
          </cell>
          <cell r="CL183">
            <v>0</v>
          </cell>
          <cell r="CM183">
            <v>0</v>
          </cell>
          <cell r="CN183">
            <v>0</v>
          </cell>
          <cell r="CO183">
            <v>0.97766717400000003</v>
          </cell>
          <cell r="CP183">
            <v>0.76975431140000006</v>
          </cell>
          <cell r="CQ183">
            <v>0.97766717400000003</v>
          </cell>
          <cell r="CR183">
            <v>0.21266221074944258</v>
          </cell>
          <cell r="CS183">
            <v>0.20791286259999997</v>
          </cell>
          <cell r="CT183">
            <v>0</v>
          </cell>
          <cell r="CU183">
            <v>0.97766717400000003</v>
          </cell>
          <cell r="CV183">
            <v>0.97766717400000003</v>
          </cell>
          <cell r="CW183">
            <v>0.97766717400000003</v>
          </cell>
          <cell r="CX183">
            <v>0</v>
          </cell>
          <cell r="CY183">
            <v>0</v>
          </cell>
          <cell r="CZ183">
            <v>0</v>
          </cell>
          <cell r="DA183">
            <v>1.5082781999999999</v>
          </cell>
          <cell r="DB183">
            <v>0</v>
          </cell>
          <cell r="DC183">
            <v>1.5082781999999999</v>
          </cell>
          <cell r="DD183">
            <v>1</v>
          </cell>
          <cell r="DE183">
            <v>1.5082781999999999</v>
          </cell>
          <cell r="DF183">
            <v>0</v>
          </cell>
          <cell r="DG183">
            <v>1.7414946019999999</v>
          </cell>
          <cell r="DH183">
            <v>1.0733545741900001</v>
          </cell>
          <cell r="DI183">
            <v>1.7414946019999999</v>
          </cell>
          <cell r="DJ183">
            <v>0.38365897146203148</v>
          </cell>
          <cell r="DK183">
            <v>0.66814002780999981</v>
          </cell>
          <cell r="DL183">
            <v>0</v>
          </cell>
          <cell r="DM183">
            <v>2.5456401740000003</v>
          </cell>
          <cell r="DN183">
            <v>1.5730390286499998</v>
          </cell>
          <cell r="DO183">
            <v>2.5456401740000003</v>
          </cell>
          <cell r="DP183">
            <v>0.38206544478819199</v>
          </cell>
          <cell r="DQ183">
            <v>0.97260114535000053</v>
          </cell>
          <cell r="DR183">
            <v>0</v>
          </cell>
          <cell r="DS183">
            <v>1.41687338</v>
          </cell>
          <cell r="DT183">
            <v>0.93990632362000004</v>
          </cell>
          <cell r="DU183">
            <v>1.41687338</v>
          </cell>
          <cell r="DV183">
            <v>0.33663350805560333</v>
          </cell>
          <cell r="DW183">
            <v>0.47696705637999992</v>
          </cell>
          <cell r="DX183">
            <v>0</v>
          </cell>
          <cell r="DY183">
            <v>19.968223309999999</v>
          </cell>
          <cell r="DZ183">
            <v>6.1226447750000004</v>
          </cell>
          <cell r="EA183">
            <v>19.968223309999999</v>
          </cell>
          <cell r="EB183">
            <v>0.69338059375899475</v>
          </cell>
          <cell r="EC183">
            <v>13.845578534999998</v>
          </cell>
          <cell r="ED183">
            <v>0</v>
          </cell>
          <cell r="EE183">
            <v>19.968223309999999</v>
          </cell>
          <cell r="EF183">
            <v>14.026316589999999</v>
          </cell>
          <cell r="EG183">
            <v>19.968223309999999</v>
          </cell>
          <cell r="EH183">
            <v>0.2975681224991269</v>
          </cell>
          <cell r="EI183">
            <v>5.9419067200000004</v>
          </cell>
          <cell r="EK183">
            <v>9.1490860000000007E-2</v>
          </cell>
          <cell r="EL183">
            <v>5.2107000000000004E-3</v>
          </cell>
          <cell r="EM183">
            <v>9.1490860000000007E-2</v>
          </cell>
          <cell r="EN183">
            <v>0.94304676991778202</v>
          </cell>
          <cell r="EO183">
            <v>8.6280160000000009E-2</v>
          </cell>
        </row>
        <row r="184">
          <cell r="B184">
            <v>2025</v>
          </cell>
          <cell r="C184">
            <v>3.0750760000000006</v>
          </cell>
          <cell r="D184">
            <v>2.4107630936000004</v>
          </cell>
          <cell r="E184">
            <v>3.0750760000000006</v>
          </cell>
          <cell r="F184">
            <v>0.2160313782163433</v>
          </cell>
          <cell r="G184">
            <v>0.66431290640000018</v>
          </cell>
          <cell r="H184">
            <v>0</v>
          </cell>
          <cell r="I184">
            <v>3.0750760000000006</v>
          </cell>
          <cell r="J184">
            <v>1.9516589400000002</v>
          </cell>
          <cell r="K184">
            <v>3.0750760000000006</v>
          </cell>
          <cell r="L184">
            <v>0.36532985201016177</v>
          </cell>
          <cell r="M184">
            <v>1.1234170600000004</v>
          </cell>
          <cell r="N184">
            <v>0</v>
          </cell>
          <cell r="O184">
            <v>3.0750760000000006</v>
          </cell>
          <cell r="P184">
            <v>2.2307019600000006</v>
          </cell>
          <cell r="Q184">
            <v>3.0750760000000006</v>
          </cell>
          <cell r="R184">
            <v>0.27458639721424766</v>
          </cell>
          <cell r="S184">
            <v>0.84437403999999994</v>
          </cell>
          <cell r="T184">
            <v>0</v>
          </cell>
          <cell r="U184">
            <v>0.39017749999999995</v>
          </cell>
          <cell r="V184">
            <v>0.29479615679999993</v>
          </cell>
          <cell r="W184">
            <v>0.39017749999999995</v>
          </cell>
          <cell r="X184">
            <v>0.24445628771520664</v>
          </cell>
          <cell r="Y184">
            <v>9.5381343200000024E-2</v>
          </cell>
          <cell r="Z184">
            <v>0</v>
          </cell>
          <cell r="AA184">
            <v>0.39017749999999995</v>
          </cell>
          <cell r="AB184">
            <v>0.2291821</v>
          </cell>
          <cell r="AC184">
            <v>0.39017749999999995</v>
          </cell>
          <cell r="AD184">
            <v>0.41262092252884897</v>
          </cell>
          <cell r="AE184">
            <v>0.16099539999999996</v>
          </cell>
          <cell r="AF184">
            <v>0</v>
          </cell>
          <cell r="AG184">
            <v>0.39017749999999995</v>
          </cell>
          <cell r="AH184">
            <v>0.32439846</v>
          </cell>
          <cell r="AI184">
            <v>0.39017749999999995</v>
          </cell>
          <cell r="AJ184">
            <v>0.16858747621274922</v>
          </cell>
          <cell r="AK184">
            <v>6.5779039999999955E-2</v>
          </cell>
          <cell r="AL184">
            <v>0</v>
          </cell>
          <cell r="AM184">
            <v>0.24954009999999999</v>
          </cell>
          <cell r="AN184">
            <v>0.18828908159999999</v>
          </cell>
          <cell r="AO184">
            <v>0.24954009999999999</v>
          </cell>
          <cell r="AP184">
            <v>0.24545561374704908</v>
          </cell>
          <cell r="AQ184">
            <v>6.1251018399999996E-2</v>
          </cell>
          <cell r="AR184">
            <v>0</v>
          </cell>
          <cell r="AS184">
            <v>0.24954009999999999</v>
          </cell>
          <cell r="AT184">
            <v>0.14612658000000001</v>
          </cell>
          <cell r="AU184">
            <v>0.24954009999999999</v>
          </cell>
          <cell r="AV184">
            <v>0.41441644048391413</v>
          </cell>
          <cell r="AW184">
            <v>0.10341351999999998</v>
          </cell>
          <cell r="AX184">
            <v>0</v>
          </cell>
          <cell r="AY184">
            <v>0.24954009999999999</v>
          </cell>
          <cell r="AZ184">
            <v>0.20741289000000002</v>
          </cell>
          <cell r="BA184">
            <v>0.24954009999999999</v>
          </cell>
          <cell r="BB184">
            <v>0.16881940016854996</v>
          </cell>
          <cell r="BC184">
            <v>4.2127209999999971E-2</v>
          </cell>
          <cell r="BD184">
            <v>0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0</v>
          </cell>
          <cell r="BJ184">
            <v>0</v>
          </cell>
          <cell r="BK184">
            <v>0</v>
          </cell>
          <cell r="BL184">
            <v>0</v>
          </cell>
          <cell r="BM184">
            <v>0</v>
          </cell>
          <cell r="BN184">
            <v>0</v>
          </cell>
          <cell r="BO184">
            <v>0</v>
          </cell>
          <cell r="BP184">
            <v>0</v>
          </cell>
          <cell r="BQ184">
            <v>10.594820341499998</v>
          </cell>
          <cell r="BR184">
            <v>7.6234327781000006</v>
          </cell>
          <cell r="BS184">
            <v>10.594820341499998</v>
          </cell>
          <cell r="BT184">
            <v>0.28045662574957014</v>
          </cell>
          <cell r="BU184">
            <v>2.9713875633999978</v>
          </cell>
          <cell r="BV184">
            <v>0</v>
          </cell>
          <cell r="BW184">
            <v>10.594820341499998</v>
          </cell>
          <cell r="BX184">
            <v>6.2711091274999999</v>
          </cell>
          <cell r="BY184">
            <v>10.594820341499998</v>
          </cell>
          <cell r="BZ184">
            <v>0.40809669957913169</v>
          </cell>
          <cell r="CA184">
            <v>4.3237112139999985</v>
          </cell>
          <cell r="CB184">
            <v>0</v>
          </cell>
          <cell r="CC184">
            <v>3.8767745945000001</v>
          </cell>
          <cell r="CD184">
            <v>2.7280689655999995</v>
          </cell>
          <cell r="CE184">
            <v>3.8767745945000001</v>
          </cell>
          <cell r="CF184">
            <v>0.2963044667414183</v>
          </cell>
          <cell r="CG184">
            <v>1.1487056289000006</v>
          </cell>
          <cell r="CH184">
            <v>0</v>
          </cell>
          <cell r="CI184">
            <v>3.8767745945000001</v>
          </cell>
          <cell r="CJ184">
            <v>2.189160924999999</v>
          </cell>
          <cell r="CK184">
            <v>3.8767745945000001</v>
          </cell>
          <cell r="CL184">
            <v>0.43531384875825052</v>
          </cell>
          <cell r="CM184">
            <v>1.687613669500001</v>
          </cell>
          <cell r="CN184">
            <v>0</v>
          </cell>
          <cell r="CO184">
            <v>0.9860407739999999</v>
          </cell>
          <cell r="CP184">
            <v>0.72362785799999996</v>
          </cell>
          <cell r="CQ184">
            <v>0.9860407739999999</v>
          </cell>
          <cell r="CR184">
            <v>0.26612785487104001</v>
          </cell>
          <cell r="CS184">
            <v>0.26241291599999994</v>
          </cell>
          <cell r="CT184">
            <v>0</v>
          </cell>
          <cell r="CU184">
            <v>0.9860407739999999</v>
          </cell>
          <cell r="CV184">
            <v>0.60780926300000004</v>
          </cell>
          <cell r="CW184">
            <v>0.9860407739999999</v>
          </cell>
          <cell r="CX184">
            <v>0.3835860757214487</v>
          </cell>
          <cell r="CY184">
            <v>0.37823151099999985</v>
          </cell>
          <cell r="CZ184">
            <v>0</v>
          </cell>
          <cell r="DA184">
            <v>1.5158428999999995</v>
          </cell>
          <cell r="DB184">
            <v>0</v>
          </cell>
          <cell r="DC184">
            <v>1.5158428999999995</v>
          </cell>
          <cell r="DD184">
            <v>1</v>
          </cell>
          <cell r="DE184">
            <v>1.5158428999999995</v>
          </cell>
          <cell r="DF184">
            <v>0</v>
          </cell>
          <cell r="DG184">
            <v>1.7693723819999998</v>
          </cell>
          <cell r="DH184">
            <v>1.0356369922800002</v>
          </cell>
          <cell r="DI184">
            <v>1.7693723819999998</v>
          </cell>
          <cell r="DJ184">
            <v>0.41468681052352929</v>
          </cell>
          <cell r="DK184">
            <v>0.73373538971999963</v>
          </cell>
          <cell r="DL184">
            <v>0</v>
          </cell>
          <cell r="DM184">
            <v>2.6790409799999995</v>
          </cell>
          <cell r="DN184">
            <v>1.61557975546</v>
          </cell>
          <cell r="DO184">
            <v>2.6790409799999995</v>
          </cell>
          <cell r="DP184">
            <v>0.3969559377699402</v>
          </cell>
          <cell r="DQ184">
            <v>1.0634612245399995</v>
          </cell>
          <cell r="DR184">
            <v>0</v>
          </cell>
          <cell r="DS184">
            <v>1.4401818159999999</v>
          </cell>
          <cell r="DT184">
            <v>0.91938122164500002</v>
          </cell>
          <cell r="DU184">
            <v>1.4401818159999999</v>
          </cell>
          <cell r="DV184">
            <v>0.36162142069081643</v>
          </cell>
          <cell r="DW184">
            <v>0.52080059435499992</v>
          </cell>
          <cell r="DX184">
            <v>0</v>
          </cell>
          <cell r="DY184">
            <v>21.16632186</v>
          </cell>
          <cell r="DZ184">
            <v>6.4900019699999998</v>
          </cell>
          <cell r="EA184">
            <v>21.16632186</v>
          </cell>
          <cell r="EB184">
            <v>0.69338073884887996</v>
          </cell>
          <cell r="EC184">
            <v>14.67631989</v>
          </cell>
          <cell r="ED184">
            <v>0</v>
          </cell>
          <cell r="EE184">
            <v>21.16632186</v>
          </cell>
          <cell r="EF184">
            <v>14.86788651</v>
          </cell>
          <cell r="EG184">
            <v>21.16632186</v>
          </cell>
          <cell r="EH184">
            <v>0.29756872222106517</v>
          </cell>
          <cell r="EI184">
            <v>6.2984353500000001</v>
          </cell>
          <cell r="EK184">
            <v>9.5160439999999999E-2</v>
          </cell>
          <cell r="EL184">
            <v>5.4199599999999988E-3</v>
          </cell>
          <cell r="EM184">
            <v>9.5160439999999999E-2</v>
          </cell>
          <cell r="EN184">
            <v>0.94304397919975991</v>
          </cell>
          <cell r="EO184">
            <v>8.9740479999999997E-2</v>
          </cell>
        </row>
        <row r="185">
          <cell r="B185">
            <v>2026</v>
          </cell>
          <cell r="C185">
            <v>3.0578359999999996</v>
          </cell>
          <cell r="D185">
            <v>2.3779930647999992</v>
          </cell>
          <cell r="E185">
            <v>3.0578359999999996</v>
          </cell>
          <cell r="F185">
            <v>0.22232812197907295</v>
          </cell>
          <cell r="G185">
            <v>0.67984293520000039</v>
          </cell>
          <cell r="H185">
            <v>0</v>
          </cell>
          <cell r="I185">
            <v>3.0578359999999996</v>
          </cell>
          <cell r="J185">
            <v>1.9071538199999996</v>
          </cell>
          <cell r="K185">
            <v>3.0578359999999996</v>
          </cell>
          <cell r="L185">
            <v>0.37630604780635724</v>
          </cell>
          <cell r="M185">
            <v>1.15068218</v>
          </cell>
          <cell r="N185">
            <v>0</v>
          </cell>
          <cell r="O185">
            <v>3.0578359999999996</v>
          </cell>
          <cell r="P185">
            <v>2.2014212499999988</v>
          </cell>
          <cell r="Q185">
            <v>3.0578359999999996</v>
          </cell>
          <cell r="R185">
            <v>0.28007216541371116</v>
          </cell>
          <cell r="S185">
            <v>0.85641475000000078</v>
          </cell>
          <cell r="T185">
            <v>0</v>
          </cell>
          <cell r="U185">
            <v>0.3943564</v>
          </cell>
          <cell r="V185">
            <v>0.29666017280000007</v>
          </cell>
          <cell r="W185">
            <v>0.3943564</v>
          </cell>
          <cell r="X185">
            <v>0.24773587343834139</v>
          </cell>
          <cell r="Y185">
            <v>9.769622719999993E-2</v>
          </cell>
          <cell r="Z185">
            <v>0</v>
          </cell>
          <cell r="AA185">
            <v>0.3943564</v>
          </cell>
          <cell r="AB185">
            <v>0.22929689999999994</v>
          </cell>
          <cell r="AC185">
            <v>0.3943564</v>
          </cell>
          <cell r="AD185">
            <v>0.418554130223321</v>
          </cell>
          <cell r="AE185">
            <v>0.16505950000000005</v>
          </cell>
          <cell r="AF185">
            <v>0</v>
          </cell>
          <cell r="AG185">
            <v>0.3943564</v>
          </cell>
          <cell r="AH185">
            <v>0.32757496000000003</v>
          </cell>
          <cell r="AI185">
            <v>0.3943564</v>
          </cell>
          <cell r="AJ185">
            <v>0.16934285838901048</v>
          </cell>
          <cell r="AK185">
            <v>6.678143999999997E-2</v>
          </cell>
          <cell r="AL185">
            <v>0</v>
          </cell>
          <cell r="AM185">
            <v>0.25217499999999998</v>
          </cell>
          <cell r="AN185">
            <v>0.18943952720000001</v>
          </cell>
          <cell r="AO185">
            <v>0.25217499999999998</v>
          </cell>
          <cell r="AP185">
            <v>0.24877752671755715</v>
          </cell>
          <cell r="AQ185">
            <v>6.273547279999997E-2</v>
          </cell>
          <cell r="AR185">
            <v>0</v>
          </cell>
          <cell r="AS185">
            <v>0.25217499999999998</v>
          </cell>
          <cell r="AT185">
            <v>0.14615185999999997</v>
          </cell>
          <cell r="AU185">
            <v>0.25217499999999998</v>
          </cell>
          <cell r="AV185">
            <v>0.42043477743630425</v>
          </cell>
          <cell r="AW185">
            <v>0.10602314000000002</v>
          </cell>
          <cell r="AX185">
            <v>0</v>
          </cell>
          <cell r="AY185">
            <v>0.25217499999999998</v>
          </cell>
          <cell r="AZ185">
            <v>0.20942368999999997</v>
          </cell>
          <cell r="BA185">
            <v>0.25217499999999998</v>
          </cell>
          <cell r="BB185">
            <v>0.16953032616238731</v>
          </cell>
          <cell r="BC185">
            <v>4.2751310000000015E-2</v>
          </cell>
          <cell r="BD185">
            <v>0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0</v>
          </cell>
          <cell r="BJ185">
            <v>0</v>
          </cell>
          <cell r="BK185">
            <v>0</v>
          </cell>
          <cell r="BL185">
            <v>0</v>
          </cell>
          <cell r="BM185">
            <v>0</v>
          </cell>
          <cell r="BN185">
            <v>0</v>
          </cell>
          <cell r="BO185">
            <v>0</v>
          </cell>
          <cell r="BP185">
            <v>0</v>
          </cell>
          <cell r="BQ185">
            <v>10.671211937999999</v>
          </cell>
          <cell r="BR185">
            <v>7.6564049844000008</v>
          </cell>
          <cell r="BS185">
            <v>10.671211937999999</v>
          </cell>
          <cell r="BT185">
            <v>0.2825177656592428</v>
          </cell>
          <cell r="BU185">
            <v>3.0148069535999982</v>
          </cell>
          <cell r="BV185">
            <v>0</v>
          </cell>
          <cell r="BW185">
            <v>10.671211937999999</v>
          </cell>
          <cell r="BX185">
            <v>6.2829950220000006</v>
          </cell>
          <cell r="BY185">
            <v>10.671211937999999</v>
          </cell>
          <cell r="BZ185">
            <v>0.41122010709708001</v>
          </cell>
          <cell r="CA185">
            <v>4.3882169159999984</v>
          </cell>
          <cell r="CB185">
            <v>0</v>
          </cell>
          <cell r="CC185">
            <v>3.8888227539999995</v>
          </cell>
          <cell r="CD185">
            <v>2.7288164232000001</v>
          </cell>
          <cell r="CE185">
            <v>3.8888227539999995</v>
          </cell>
          <cell r="CF185">
            <v>0.29829241500061426</v>
          </cell>
          <cell r="CG185">
            <v>1.1600063307999995</v>
          </cell>
          <cell r="CH185">
            <v>0</v>
          </cell>
          <cell r="CI185">
            <v>3.8888227539999995</v>
          </cell>
          <cell r="CJ185">
            <v>2.1843735360000003</v>
          </cell>
          <cell r="CK185">
            <v>3.8888227539999995</v>
          </cell>
          <cell r="CL185">
            <v>0.43829439545600835</v>
          </cell>
          <cell r="CM185">
            <v>1.7044492179999993</v>
          </cell>
          <cell r="CN185">
            <v>0</v>
          </cell>
          <cell r="CO185">
            <v>0.99433858749999982</v>
          </cell>
          <cell r="CP185">
            <v>0.72748336319999984</v>
          </cell>
          <cell r="CQ185">
            <v>0.99433858749999982</v>
          </cell>
          <cell r="CR185">
            <v>0.26837460363570576</v>
          </cell>
          <cell r="CS185">
            <v>0.26685522429999997</v>
          </cell>
          <cell r="CT185">
            <v>0</v>
          </cell>
          <cell r="CU185">
            <v>0.99433858749999982</v>
          </cell>
          <cell r="CV185">
            <v>0.60957677100000007</v>
          </cell>
          <cell r="CW185">
            <v>0.99433858749999982</v>
          </cell>
          <cell r="CX185">
            <v>0.38695251430137201</v>
          </cell>
          <cell r="CY185">
            <v>0.38476181649999974</v>
          </cell>
          <cell r="CZ185">
            <v>0</v>
          </cell>
          <cell r="DA185">
            <v>1.5234076000000003</v>
          </cell>
          <cell r="DB185">
            <v>0</v>
          </cell>
          <cell r="DC185">
            <v>1.5234076000000003</v>
          </cell>
          <cell r="DD185">
            <v>1</v>
          </cell>
          <cell r="DE185">
            <v>1.5234076000000003</v>
          </cell>
          <cell r="DF185">
            <v>0</v>
          </cell>
          <cell r="DG185">
            <v>1.7946106440000003</v>
          </cell>
          <cell r="DH185">
            <v>0.99371820667999977</v>
          </cell>
          <cell r="DI185">
            <v>1.7946106440000003</v>
          </cell>
          <cell r="DJ185">
            <v>0.44627643327406918</v>
          </cell>
          <cell r="DK185">
            <v>0.80089243732000048</v>
          </cell>
          <cell r="DL185">
            <v>0</v>
          </cell>
          <cell r="DM185">
            <v>2.8151584679999999</v>
          </cell>
          <cell r="DN185">
            <v>1.6585592254549999</v>
          </cell>
          <cell r="DO185">
            <v>2.8151584679999999</v>
          </cell>
          <cell r="DP185">
            <v>0.41084694012507722</v>
          </cell>
          <cell r="DQ185">
            <v>1.156599242545</v>
          </cell>
          <cell r="DR185">
            <v>0</v>
          </cell>
          <cell r="DS185">
            <v>1.4630569740000003</v>
          </cell>
          <cell r="DT185">
            <v>0.89747426724500012</v>
          </cell>
          <cell r="DU185">
            <v>1.4630569740000003</v>
          </cell>
          <cell r="DV185">
            <v>0.38657599588121033</v>
          </cell>
          <cell r="DW185">
            <v>0.56558270675500022</v>
          </cell>
          <cell r="DX185">
            <v>0</v>
          </cell>
          <cell r="DY185">
            <v>22.436295404999999</v>
          </cell>
          <cell r="DZ185">
            <v>6.8794010549999989</v>
          </cell>
          <cell r="EA185">
            <v>22.436295404999999</v>
          </cell>
          <cell r="EB185">
            <v>0.69338070609166147</v>
          </cell>
          <cell r="EC185">
            <v>15.55689435</v>
          </cell>
          <cell r="ED185">
            <v>0</v>
          </cell>
          <cell r="EE185">
            <v>22.436295404999999</v>
          </cell>
          <cell r="EF185">
            <v>15.759960705000001</v>
          </cell>
          <cell r="EG185">
            <v>22.436295404999999</v>
          </cell>
          <cell r="EH185">
            <v>0.29756849691469811</v>
          </cell>
          <cell r="EI185">
            <v>6.6763346999999982</v>
          </cell>
          <cell r="EK185">
            <v>9.8964920000000012E-2</v>
          </cell>
          <cell r="EL185">
            <v>5.6359599999999998E-3</v>
          </cell>
          <cell r="EM185">
            <v>9.8964920000000012E-2</v>
          </cell>
          <cell r="EN185">
            <v>0.94305093158262554</v>
          </cell>
          <cell r="EO185">
            <v>9.3328960000000016E-2</v>
          </cell>
        </row>
        <row r="186">
          <cell r="B186">
            <v>2027</v>
          </cell>
          <cell r="C186">
            <v>3.0390991000000001</v>
          </cell>
          <cell r="D186">
            <v>2.3436530343999995</v>
          </cell>
          <cell r="E186">
            <v>3.0390991000000001</v>
          </cell>
          <cell r="F186">
            <v>0.22883296750671953</v>
          </cell>
          <cell r="G186">
            <v>0.69544606560000055</v>
          </cell>
          <cell r="H186">
            <v>0</v>
          </cell>
          <cell r="I186">
            <v>3.0390991000000001</v>
          </cell>
          <cell r="J186">
            <v>1.86102346</v>
          </cell>
          <cell r="K186">
            <v>3.0390991000000001</v>
          </cell>
          <cell r="L186">
            <v>0.38763975811121132</v>
          </cell>
          <cell r="M186">
            <v>1.1780756400000001</v>
          </cell>
          <cell r="N186">
            <v>0</v>
          </cell>
          <cell r="O186">
            <v>3.0390991000000001</v>
          </cell>
          <cell r="P186">
            <v>2.1706027900000002</v>
          </cell>
          <cell r="Q186">
            <v>3.0390991000000001</v>
          </cell>
          <cell r="R186">
            <v>0.28577426448515608</v>
          </cell>
          <cell r="S186">
            <v>0.86849630999999983</v>
          </cell>
          <cell r="T186">
            <v>0</v>
          </cell>
          <cell r="U186">
            <v>0.39254759999999994</v>
          </cell>
          <cell r="V186">
            <v>0.29252024400000004</v>
          </cell>
          <cell r="W186">
            <v>0.39254759999999994</v>
          </cell>
          <cell r="X186">
            <v>0.25481586436905973</v>
          </cell>
          <cell r="Y186">
            <v>0.1000273559999999</v>
          </cell>
          <cell r="Z186">
            <v>0</v>
          </cell>
          <cell r="AA186">
            <v>0.39254759999999994</v>
          </cell>
          <cell r="AB186">
            <v>0.22339547999999998</v>
          </cell>
          <cell r="AC186">
            <v>0.39254759999999994</v>
          </cell>
          <cell r="AD186">
            <v>0.43090855733164585</v>
          </cell>
          <cell r="AE186">
            <v>0.16915211999999996</v>
          </cell>
          <cell r="AF186">
            <v>0</v>
          </cell>
          <cell r="AG186">
            <v>0.39254759999999994</v>
          </cell>
          <cell r="AH186">
            <v>0.32476368999999994</v>
          </cell>
          <cell r="AI186">
            <v>0.39254759999999994</v>
          </cell>
          <cell r="AJ186">
            <v>0.17267691867177384</v>
          </cell>
          <cell r="AK186">
            <v>6.7783910000000003E-2</v>
          </cell>
          <cell r="AL186">
            <v>0</v>
          </cell>
          <cell r="AM186">
            <v>0.25097749999999996</v>
          </cell>
          <cell r="AN186">
            <v>0.18676180560000002</v>
          </cell>
          <cell r="AO186">
            <v>0.25097749999999996</v>
          </cell>
          <cell r="AP186">
            <v>0.25586235578886535</v>
          </cell>
          <cell r="AQ186">
            <v>6.421569439999994E-2</v>
          </cell>
          <cell r="AR186">
            <v>0</v>
          </cell>
          <cell r="AS186">
            <v>0.25097749999999996</v>
          </cell>
          <cell r="AT186">
            <v>0.14235907999999994</v>
          </cell>
          <cell r="AU186">
            <v>0.25097749999999996</v>
          </cell>
          <cell r="AV186">
            <v>0.43278150431811629</v>
          </cell>
          <cell r="AW186">
            <v>0.10861842000000002</v>
          </cell>
          <cell r="AX186">
            <v>0</v>
          </cell>
          <cell r="AY186">
            <v>0.25097749999999996</v>
          </cell>
          <cell r="AZ186">
            <v>0.20762283000000001</v>
          </cell>
          <cell r="BA186">
            <v>0.25097749999999996</v>
          </cell>
          <cell r="BB186">
            <v>0.17274325387733946</v>
          </cell>
          <cell r="BC186">
            <v>4.3354669999999956E-2</v>
          </cell>
          <cell r="BD186">
            <v>0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0</v>
          </cell>
          <cell r="BJ186">
            <v>0</v>
          </cell>
          <cell r="BK186">
            <v>0</v>
          </cell>
          <cell r="BL186">
            <v>0</v>
          </cell>
          <cell r="BM186">
            <v>0</v>
          </cell>
          <cell r="BN186">
            <v>0</v>
          </cell>
          <cell r="BO186">
            <v>0</v>
          </cell>
          <cell r="BP186">
            <v>0</v>
          </cell>
          <cell r="BQ186">
            <v>10.746976111999999</v>
          </cell>
          <cell r="BR186">
            <v>7.6885074566999991</v>
          </cell>
          <cell r="BS186">
            <v>10.746976111999999</v>
          </cell>
          <cell r="BT186">
            <v>0.2845887646372392</v>
          </cell>
          <cell r="BU186">
            <v>3.0584686552999996</v>
          </cell>
          <cell r="BV186">
            <v>0</v>
          </cell>
          <cell r="BW186">
            <v>10.746976111999999</v>
          </cell>
          <cell r="BX186">
            <v>6.2940319825000008</v>
          </cell>
          <cell r="BY186">
            <v>10.746976111999999</v>
          </cell>
          <cell r="BZ186">
            <v>0.41434391247300451</v>
          </cell>
          <cell r="CA186">
            <v>4.4529441294999978</v>
          </cell>
          <cell r="CB186">
            <v>0</v>
          </cell>
          <cell r="CC186">
            <v>3.9007539694999998</v>
          </cell>
          <cell r="CD186">
            <v>2.7293413001000002</v>
          </cell>
          <cell r="CE186">
            <v>3.9007539694999998</v>
          </cell>
          <cell r="CF186">
            <v>0.30030416646609265</v>
          </cell>
          <cell r="CG186">
            <v>1.1714126693999996</v>
          </cell>
          <cell r="CH186">
            <v>0</v>
          </cell>
          <cell r="CI186">
            <v>3.9007539694999998</v>
          </cell>
          <cell r="CJ186">
            <v>2.1794161874999998</v>
          </cell>
          <cell r="CK186">
            <v>3.9007539694999998</v>
          </cell>
          <cell r="CL186">
            <v>0.44128335072120473</v>
          </cell>
          <cell r="CM186">
            <v>1.721337782</v>
          </cell>
          <cell r="CN186">
            <v>0</v>
          </cell>
          <cell r="CO186">
            <v>1.002522001</v>
          </cell>
          <cell r="CP186">
            <v>0.73127239600000005</v>
          </cell>
          <cell r="CQ186">
            <v>1.002522001</v>
          </cell>
          <cell r="CR186">
            <v>0.27056723416486894</v>
          </cell>
          <cell r="CS186">
            <v>0.27124960499999995</v>
          </cell>
          <cell r="CT186">
            <v>0</v>
          </cell>
          <cell r="CU186">
            <v>1.002522001</v>
          </cell>
          <cell r="CV186">
            <v>0.61118816899999984</v>
          </cell>
          <cell r="CW186">
            <v>1.002522001</v>
          </cell>
          <cell r="CX186">
            <v>0.39034937049725671</v>
          </cell>
          <cell r="CY186">
            <v>0.39133383200000016</v>
          </cell>
          <cell r="CZ186">
            <v>0</v>
          </cell>
          <cell r="DA186">
            <v>1.5310151999999997</v>
          </cell>
          <cell r="DB186">
            <v>0</v>
          </cell>
          <cell r="DC186">
            <v>1.5310151999999997</v>
          </cell>
          <cell r="DD186">
            <v>1</v>
          </cell>
          <cell r="DE186">
            <v>1.5310151999999997</v>
          </cell>
          <cell r="DF186">
            <v>0</v>
          </cell>
          <cell r="DG186">
            <v>1.8172511399999998</v>
          </cell>
          <cell r="DH186">
            <v>0.94734774735499983</v>
          </cell>
          <cell r="DI186">
            <v>1.8172511399999998</v>
          </cell>
          <cell r="DJ186">
            <v>0.47869189541132989</v>
          </cell>
          <cell r="DK186">
            <v>0.86990339264499994</v>
          </cell>
          <cell r="DL186">
            <v>0</v>
          </cell>
          <cell r="DM186">
            <v>2.9538749900000001</v>
          </cell>
          <cell r="DN186">
            <v>1.7017269685999998</v>
          </cell>
          <cell r="DO186">
            <v>2.9538749900000001</v>
          </cell>
          <cell r="DP186">
            <v>0.4239001398634003</v>
          </cell>
          <cell r="DQ186">
            <v>1.2521480214000003</v>
          </cell>
          <cell r="DR186">
            <v>0</v>
          </cell>
          <cell r="DS186">
            <v>1.485735418</v>
          </cell>
          <cell r="DT186">
            <v>0.87422217431500016</v>
          </cell>
          <cell r="DU186">
            <v>1.485735418</v>
          </cell>
          <cell r="DV186">
            <v>0.41158959817231727</v>
          </cell>
          <cell r="DW186">
            <v>0.61151324368499982</v>
          </cell>
          <cell r="DX186">
            <v>0</v>
          </cell>
          <cell r="DY186">
            <v>23.782476729999999</v>
          </cell>
          <cell r="DZ186">
            <v>7.2921688899999983</v>
          </cell>
          <cell r="EA186">
            <v>23.782476729999999</v>
          </cell>
          <cell r="EB186">
            <v>0.69338059392269191</v>
          </cell>
          <cell r="EC186">
            <v>16.49030784</v>
          </cell>
          <cell r="ED186">
            <v>0</v>
          </cell>
          <cell r="EE186">
            <v>23.782476729999999</v>
          </cell>
          <cell r="EF186">
            <v>16.705568785000001</v>
          </cell>
          <cell r="EG186">
            <v>23.782476729999999</v>
          </cell>
          <cell r="EH186">
            <v>0.29756816438184314</v>
          </cell>
          <cell r="EI186">
            <v>7.0769079449999985</v>
          </cell>
          <cell r="EK186">
            <v>0.10292107999999998</v>
          </cell>
          <cell r="EL186">
            <v>5.8612399999999993E-3</v>
          </cell>
          <cell r="EM186">
            <v>0.10292107999999998</v>
          </cell>
          <cell r="EN186">
            <v>0.94305112227737986</v>
          </cell>
          <cell r="EO186">
            <v>9.7059839999999981E-2</v>
          </cell>
        </row>
        <row r="187">
          <cell r="B187">
            <v>2028</v>
          </cell>
          <cell r="C187">
            <v>3.0188429999999999</v>
          </cell>
          <cell r="D187">
            <v>2.3077411800000003</v>
          </cell>
          <cell r="E187">
            <v>3.0188429999999999</v>
          </cell>
          <cell r="F187">
            <v>0.23555442267120208</v>
          </cell>
          <cell r="G187">
            <v>0.71110181999999966</v>
          </cell>
          <cell r="H187">
            <v>0</v>
          </cell>
          <cell r="I187">
            <v>3.0188429999999999</v>
          </cell>
          <cell r="J187">
            <v>1.8132599</v>
          </cell>
          <cell r="K187">
            <v>3.0188429999999999</v>
          </cell>
          <cell r="L187">
            <v>0.39935269903072135</v>
          </cell>
          <cell r="M187">
            <v>1.2055830999999999</v>
          </cell>
          <cell r="N187">
            <v>0</v>
          </cell>
          <cell r="O187">
            <v>3.0188429999999999</v>
          </cell>
          <cell r="P187">
            <v>2.1381831500000001</v>
          </cell>
          <cell r="Q187">
            <v>3.0188429999999999</v>
          </cell>
          <cell r="R187">
            <v>0.29172098383387274</v>
          </cell>
          <cell r="S187">
            <v>0.8806598499999998</v>
          </cell>
          <cell r="T187">
            <v>0</v>
          </cell>
          <cell r="U187">
            <v>0.39058380000000004</v>
          </cell>
          <cell r="V187">
            <v>0.28820907039999993</v>
          </cell>
          <cell r="W187">
            <v>0.39058380000000004</v>
          </cell>
          <cell r="X187">
            <v>0.26210695272051759</v>
          </cell>
          <cell r="Y187">
            <v>0.1023747296000001</v>
          </cell>
          <cell r="Z187">
            <v>0</v>
          </cell>
          <cell r="AA187">
            <v>0.39058380000000004</v>
          </cell>
          <cell r="AB187">
            <v>0.21732479999999996</v>
          </cell>
          <cell r="AC187">
            <v>0.39058380000000004</v>
          </cell>
          <cell r="AD187">
            <v>0.44358982630616034</v>
          </cell>
          <cell r="AE187">
            <v>0.17325900000000008</v>
          </cell>
          <cell r="AF187">
            <v>0</v>
          </cell>
          <cell r="AG187">
            <v>0.39058380000000004</v>
          </cell>
          <cell r="AH187">
            <v>0.32176652000000006</v>
          </cell>
          <cell r="AI187">
            <v>0.39058380000000004</v>
          </cell>
          <cell r="AJ187">
            <v>0.17619081999816677</v>
          </cell>
          <cell r="AK187">
            <v>6.8817279999999981E-2</v>
          </cell>
          <cell r="AL187">
            <v>0</v>
          </cell>
          <cell r="AM187">
            <v>0.24966559999999999</v>
          </cell>
          <cell r="AN187">
            <v>0.183941084</v>
          </cell>
          <cell r="AO187">
            <v>0.24966559999999999</v>
          </cell>
          <cell r="AP187">
            <v>0.26325018745073403</v>
          </cell>
          <cell r="AQ187">
            <v>6.5724515999999983E-2</v>
          </cell>
          <cell r="AR187">
            <v>0</v>
          </cell>
          <cell r="AS187">
            <v>0.24966559999999999</v>
          </cell>
          <cell r="AT187">
            <v>0.13840908000000002</v>
          </cell>
          <cell r="AU187">
            <v>0.24966559999999999</v>
          </cell>
          <cell r="AV187">
            <v>0.44562214418005514</v>
          </cell>
          <cell r="AW187">
            <v>0.11125651999999997</v>
          </cell>
          <cell r="AX187">
            <v>0</v>
          </cell>
          <cell r="AY187">
            <v>0.24966559999999999</v>
          </cell>
          <cell r="AZ187">
            <v>0.20568683000000001</v>
          </cell>
          <cell r="BA187">
            <v>0.24966559999999999</v>
          </cell>
          <cell r="BB187">
            <v>0.17615069917521667</v>
          </cell>
          <cell r="BC187">
            <v>4.3978769999999973E-2</v>
          </cell>
          <cell r="BD187">
            <v>0</v>
          </cell>
          <cell r="BE187">
            <v>1.2056999999999971E-2</v>
          </cell>
          <cell r="BF187">
            <v>0</v>
          </cell>
          <cell r="BG187">
            <v>1.2056999999999971E-2</v>
          </cell>
          <cell r="BH187">
            <v>1</v>
          </cell>
          <cell r="BI187">
            <v>1.2056999999999971E-2</v>
          </cell>
          <cell r="BJ187">
            <v>0</v>
          </cell>
          <cell r="BK187">
            <v>1.2056999999999971E-2</v>
          </cell>
          <cell r="BL187">
            <v>0</v>
          </cell>
          <cell r="BM187">
            <v>1.2056999999999971E-2</v>
          </cell>
          <cell r="BN187">
            <v>1</v>
          </cell>
          <cell r="BO187">
            <v>1.2056999999999971E-2</v>
          </cell>
          <cell r="BP187">
            <v>0</v>
          </cell>
          <cell r="BQ187">
            <v>10.822182063500001</v>
          </cell>
          <cell r="BR187">
            <v>7.719860172899998</v>
          </cell>
          <cell r="BS187">
            <v>10.822182063500001</v>
          </cell>
          <cell r="BT187">
            <v>0.28666325075635268</v>
          </cell>
          <cell r="BU187">
            <v>3.1023218906000034</v>
          </cell>
          <cell r="BV187">
            <v>0</v>
          </cell>
          <cell r="BW187">
            <v>10.822182063500001</v>
          </cell>
          <cell r="BX187">
            <v>6.3041670154999991</v>
          </cell>
          <cell r="BY187">
            <v>10.822182063500001</v>
          </cell>
          <cell r="BZ187">
            <v>0.41747727228115317</v>
          </cell>
          <cell r="CA187">
            <v>4.5180150480000023</v>
          </cell>
          <cell r="CB187">
            <v>0</v>
          </cell>
          <cell r="CC187">
            <v>3.9124501005000001</v>
          </cell>
          <cell r="CD187">
            <v>2.7295964098000001</v>
          </cell>
          <cell r="CE187">
            <v>3.9124501005000001</v>
          </cell>
          <cell r="CF187">
            <v>0.30233067778904954</v>
          </cell>
          <cell r="CG187">
            <v>1.1828536907</v>
          </cell>
          <cell r="CH187">
            <v>0</v>
          </cell>
          <cell r="CI187">
            <v>3.9124501005000001</v>
          </cell>
          <cell r="CJ187">
            <v>2.1741352620000001</v>
          </cell>
          <cell r="CK187">
            <v>3.9124501005000001</v>
          </cell>
          <cell r="CL187">
            <v>0.44430338888612236</v>
          </cell>
          <cell r="CM187">
            <v>1.7383148385</v>
          </cell>
          <cell r="CN187">
            <v>0</v>
          </cell>
          <cell r="CO187">
            <v>1.0106616665000001</v>
          </cell>
          <cell r="CP187">
            <v>0.73497906729999996</v>
          </cell>
          <cell r="CQ187">
            <v>1.0106616665000001</v>
          </cell>
          <cell r="CR187">
            <v>0.27277436983902875</v>
          </cell>
          <cell r="CS187">
            <v>0.27568259920000016</v>
          </cell>
          <cell r="CT187">
            <v>0</v>
          </cell>
          <cell r="CU187">
            <v>1.0106616665000001</v>
          </cell>
          <cell r="CV187">
            <v>0.61275903549999988</v>
          </cell>
          <cell r="CW187">
            <v>1.0106616665000001</v>
          </cell>
          <cell r="CX187">
            <v>0.3937050787510008</v>
          </cell>
          <cell r="CY187">
            <v>0.39790263100000023</v>
          </cell>
          <cell r="CZ187">
            <v>0</v>
          </cell>
          <cell r="DA187">
            <v>1.5386656999999999</v>
          </cell>
          <cell r="DB187">
            <v>0</v>
          </cell>
          <cell r="DC187">
            <v>1.5386656999999999</v>
          </cell>
          <cell r="DD187">
            <v>1</v>
          </cell>
          <cell r="DE187">
            <v>1.5386656999999999</v>
          </cell>
          <cell r="DF187">
            <v>0</v>
          </cell>
          <cell r="DG187">
            <v>1.836977606</v>
          </cell>
          <cell r="DH187">
            <v>0.89654329044500003</v>
          </cell>
          <cell r="DI187">
            <v>1.836977606</v>
          </cell>
          <cell r="DJ187">
            <v>0.51194653243638943</v>
          </cell>
          <cell r="DK187">
            <v>0.94043431555500001</v>
          </cell>
          <cell r="DL187">
            <v>0</v>
          </cell>
          <cell r="DM187">
            <v>3.095268978</v>
          </cell>
          <cell r="DN187">
            <v>1.74542892907</v>
          </cell>
          <cell r="DO187">
            <v>3.095268978</v>
          </cell>
          <cell r="DP187">
            <v>0.43609781848496915</v>
          </cell>
          <cell r="DQ187">
            <v>1.34984004893</v>
          </cell>
          <cell r="DR187">
            <v>0</v>
          </cell>
          <cell r="DS187">
            <v>1.5080988659999999</v>
          </cell>
          <cell r="DT187">
            <v>0.84955088106500021</v>
          </cell>
          <cell r="DU187">
            <v>1.5080988659999999</v>
          </cell>
          <cell r="DV187">
            <v>0.43667427897595124</v>
          </cell>
          <cell r="DW187">
            <v>0.65854798493499966</v>
          </cell>
          <cell r="DX187">
            <v>0</v>
          </cell>
          <cell r="DY187">
            <v>25.209420184999999</v>
          </cell>
          <cell r="DZ187">
            <v>7.7297011199999996</v>
          </cell>
          <cell r="EA187">
            <v>25.209420184999999</v>
          </cell>
          <cell r="EB187">
            <v>0.69338044813108013</v>
          </cell>
          <cell r="EC187">
            <v>17.479719064999998</v>
          </cell>
          <cell r="ED187">
            <v>0</v>
          </cell>
          <cell r="EE187">
            <v>25.209420184999999</v>
          </cell>
          <cell r="EF187">
            <v>17.707890245000002</v>
          </cell>
          <cell r="EG187">
            <v>25.209420184999999</v>
          </cell>
          <cell r="EH187">
            <v>0.29756852339124901</v>
          </cell>
          <cell r="EI187">
            <v>7.5015299399999975</v>
          </cell>
          <cell r="EK187">
            <v>0.10702892</v>
          </cell>
          <cell r="EL187">
            <v>6.0957999999999993E-3</v>
          </cell>
          <cell r="EM187">
            <v>0.10702892</v>
          </cell>
          <cell r="EN187">
            <v>0.94304530027958799</v>
          </cell>
          <cell r="EO187">
            <v>0.10093312</v>
          </cell>
        </row>
        <row r="188">
          <cell r="B188">
            <v>2029</v>
          </cell>
          <cell r="C188">
            <v>2.9970797</v>
          </cell>
          <cell r="D188">
            <v>2.2701898791999997</v>
          </cell>
          <cell r="E188">
            <v>2.9970797</v>
          </cell>
          <cell r="F188">
            <v>0.24253269634437827</v>
          </cell>
          <cell r="G188">
            <v>0.72688982080000031</v>
          </cell>
          <cell r="H188">
            <v>0</v>
          </cell>
          <cell r="I188">
            <v>2.9970797</v>
          </cell>
          <cell r="J188">
            <v>1.7637893000000002</v>
          </cell>
          <cell r="K188">
            <v>2.9970797</v>
          </cell>
          <cell r="L188">
            <v>0.41149736525191499</v>
          </cell>
          <cell r="M188">
            <v>1.2332903999999998</v>
          </cell>
          <cell r="N188">
            <v>0</v>
          </cell>
          <cell r="O188">
            <v>2.9970797</v>
          </cell>
          <cell r="P188">
            <v>2.1042155299999998</v>
          </cell>
          <cell r="Q188">
            <v>2.9970797</v>
          </cell>
          <cell r="R188">
            <v>0.29791138687436314</v>
          </cell>
          <cell r="S188">
            <v>0.89286417000000018</v>
          </cell>
          <cell r="T188">
            <v>0</v>
          </cell>
          <cell r="U188">
            <v>0.38844840000000003</v>
          </cell>
          <cell r="V188">
            <v>0.28372629679999994</v>
          </cell>
          <cell r="W188">
            <v>0.38844840000000003</v>
          </cell>
          <cell r="X188">
            <v>0.26959076984227526</v>
          </cell>
          <cell r="Y188">
            <v>0.10472210320000008</v>
          </cell>
          <cell r="Z188">
            <v>0</v>
          </cell>
          <cell r="AA188">
            <v>0.38844840000000003</v>
          </cell>
          <cell r="AB188">
            <v>0.21105399999999996</v>
          </cell>
          <cell r="AC188">
            <v>0.38844840000000003</v>
          </cell>
          <cell r="AD188">
            <v>0.45667429702374895</v>
          </cell>
          <cell r="AE188">
            <v>0.17739440000000006</v>
          </cell>
          <cell r="AF188">
            <v>0</v>
          </cell>
          <cell r="AG188">
            <v>0.38844840000000003</v>
          </cell>
          <cell r="AH188">
            <v>0.31859789000000005</v>
          </cell>
          <cell r="AI188">
            <v>0.38844840000000003</v>
          </cell>
          <cell r="AJ188">
            <v>0.17981927586778571</v>
          </cell>
          <cell r="AK188">
            <v>6.9850509999999977E-2</v>
          </cell>
          <cell r="AL188">
            <v>0</v>
          </cell>
          <cell r="AM188">
            <v>0.24824559999999998</v>
          </cell>
          <cell r="AN188">
            <v>0.18103273999999994</v>
          </cell>
          <cell r="AO188">
            <v>0.24824559999999998</v>
          </cell>
          <cell r="AP188">
            <v>0.270751465484182</v>
          </cell>
          <cell r="AQ188">
            <v>6.7212860000000041E-2</v>
          </cell>
          <cell r="AR188">
            <v>0</v>
          </cell>
          <cell r="AS188">
            <v>0.24824559999999998</v>
          </cell>
          <cell r="AT188">
            <v>0.13436524000000005</v>
          </cell>
          <cell r="AU188">
            <v>0.24824559999999998</v>
          </cell>
          <cell r="AV188">
            <v>0.4587406987273891</v>
          </cell>
          <cell r="AW188">
            <v>0.11388035999999993</v>
          </cell>
          <cell r="AX188">
            <v>0</v>
          </cell>
          <cell r="AY188">
            <v>0.24824559999999998</v>
          </cell>
          <cell r="AZ188">
            <v>0.20364280000000001</v>
          </cell>
          <cell r="BA188">
            <v>0.24824559999999998</v>
          </cell>
          <cell r="BB188">
            <v>0.17967206669524041</v>
          </cell>
          <cell r="BC188">
            <v>4.460279999999997E-2</v>
          </cell>
          <cell r="BD188">
            <v>0</v>
          </cell>
          <cell r="BE188">
            <v>0.13007280000000002</v>
          </cell>
          <cell r="BF188">
            <v>5.8319518399999999E-2</v>
          </cell>
          <cell r="BG188">
            <v>0.13007280000000002</v>
          </cell>
          <cell r="BH188">
            <v>0.55163940193491656</v>
          </cell>
          <cell r="BI188">
            <v>7.1753281600000024E-2</v>
          </cell>
          <cell r="BJ188">
            <v>0</v>
          </cell>
          <cell r="BK188">
            <v>0.13007280000000002</v>
          </cell>
          <cell r="BL188">
            <v>8.4635200000000091E-3</v>
          </cell>
          <cell r="BM188">
            <v>0.13007280000000002</v>
          </cell>
          <cell r="BN188">
            <v>0.9349324378348125</v>
          </cell>
          <cell r="BO188">
            <v>0.12160928000000001</v>
          </cell>
          <cell r="BP188">
            <v>0</v>
          </cell>
          <cell r="BQ188">
            <v>8.0991071134999988</v>
          </cell>
          <cell r="BR188">
            <v>4.9527583833</v>
          </cell>
          <cell r="BS188">
            <v>8.0991071134999988</v>
          </cell>
          <cell r="BT188">
            <v>0.38848093822040047</v>
          </cell>
          <cell r="BU188">
            <v>3.1463487301999988</v>
          </cell>
          <cell r="BV188">
            <v>0</v>
          </cell>
          <cell r="BW188">
            <v>8.0991071134999988</v>
          </cell>
          <cell r="BX188">
            <v>3.5157849534999994</v>
          </cell>
          <cell r="BY188">
            <v>8.0991071134999988</v>
          </cell>
          <cell r="BZ188">
            <v>0.56590462328375535</v>
          </cell>
          <cell r="CA188">
            <v>4.5833221599999998</v>
          </cell>
          <cell r="CB188">
            <v>0</v>
          </cell>
          <cell r="CC188">
            <v>2.8326437199999996</v>
          </cell>
          <cell r="CD188">
            <v>1.6382701376999997</v>
          </cell>
          <cell r="CE188">
            <v>2.8326437199999996</v>
          </cell>
          <cell r="CF188">
            <v>0.42164624300157311</v>
          </cell>
          <cell r="CG188">
            <v>1.1943735822999999</v>
          </cell>
          <cell r="CH188">
            <v>0</v>
          </cell>
          <cell r="CI188">
            <v>2.8326437199999996</v>
          </cell>
          <cell r="CJ188">
            <v>1.0771943545</v>
          </cell>
          <cell r="CK188">
            <v>2.8326437199999996</v>
          </cell>
          <cell r="CL188">
            <v>0.61972120005970954</v>
          </cell>
          <cell r="CM188">
            <v>1.7554493654999996</v>
          </cell>
          <cell r="CN188">
            <v>0</v>
          </cell>
          <cell r="CO188">
            <v>0.76392997849999988</v>
          </cell>
          <cell r="CP188">
            <v>0.48379968769999998</v>
          </cell>
          <cell r="CQ188">
            <v>0.76392997849999988</v>
          </cell>
          <cell r="CR188">
            <v>0.36669629244036789</v>
          </cell>
          <cell r="CS188">
            <v>0.2801302907999999</v>
          </cell>
          <cell r="CT188">
            <v>0</v>
          </cell>
          <cell r="CU188">
            <v>0.76392997849999988</v>
          </cell>
          <cell r="CV188">
            <v>0.35943763349999996</v>
          </cell>
          <cell r="CW188">
            <v>0.76392997849999988</v>
          </cell>
          <cell r="CX188">
            <v>0.52948877041614884</v>
          </cell>
          <cell r="CY188">
            <v>0.40449234499999992</v>
          </cell>
          <cell r="CZ188">
            <v>0</v>
          </cell>
          <cell r="DA188">
            <v>1.5463877000000001</v>
          </cell>
          <cell r="DB188">
            <v>0</v>
          </cell>
          <cell r="DC188">
            <v>1.5463877000000001</v>
          </cell>
          <cell r="DD188">
            <v>1</v>
          </cell>
          <cell r="DE188">
            <v>1.5463877000000001</v>
          </cell>
          <cell r="DF188">
            <v>0</v>
          </cell>
          <cell r="DG188">
            <v>1.8537122439999998</v>
          </cell>
          <cell r="DH188">
            <v>0.840857017915</v>
          </cell>
          <cell r="DI188">
            <v>1.8537122439999998</v>
          </cell>
          <cell r="DJ188">
            <v>0.54639290934359275</v>
          </cell>
          <cell r="DK188">
            <v>1.0128552260849997</v>
          </cell>
          <cell r="DL188">
            <v>0</v>
          </cell>
          <cell r="DM188">
            <v>3.2394580799999999</v>
          </cell>
          <cell r="DN188">
            <v>1.7893089928650001</v>
          </cell>
          <cell r="DO188">
            <v>3.2394580799999999</v>
          </cell>
          <cell r="DP188">
            <v>0.44765175264592399</v>
          </cell>
          <cell r="DQ188">
            <v>1.4501490871349998</v>
          </cell>
          <cell r="DR188">
            <v>0</v>
          </cell>
          <cell r="DS188">
            <v>1.5301871680000001</v>
          </cell>
          <cell r="DT188">
            <v>0.823365547355</v>
          </cell>
          <cell r="DU188">
            <v>1.5301871680000001</v>
          </cell>
          <cell r="DV188">
            <v>0.46191840803947981</v>
          </cell>
          <cell r="DW188">
            <v>0.70682162064500009</v>
          </cell>
          <cell r="DX188">
            <v>0</v>
          </cell>
          <cell r="DY188">
            <v>26.721989209999997</v>
          </cell>
          <cell r="DZ188">
            <v>8.1934825250000003</v>
          </cell>
          <cell r="EA188">
            <v>26.721989209999997</v>
          </cell>
          <cell r="EB188">
            <v>0.69338051667449196</v>
          </cell>
          <cell r="EC188">
            <v>18.528506684999996</v>
          </cell>
          <cell r="ED188">
            <v>0</v>
          </cell>
          <cell r="EE188">
            <v>26.721989209999997</v>
          </cell>
          <cell r="EF188">
            <v>18.770368104999996</v>
          </cell>
          <cell r="EG188">
            <v>26.721989209999997</v>
          </cell>
          <cell r="EH188">
            <v>0.29756845729225567</v>
          </cell>
          <cell r="EI188">
            <v>7.951621105000001</v>
          </cell>
          <cell r="EK188">
            <v>0.11131703999999999</v>
          </cell>
          <cell r="EL188">
            <v>6.3397599999999998E-3</v>
          </cell>
          <cell r="EM188">
            <v>0.11131703999999999</v>
          </cell>
          <cell r="EN188">
            <v>0.94304771309046664</v>
          </cell>
          <cell r="EO188">
            <v>0.10497727999999999</v>
          </cell>
        </row>
        <row r="189">
          <cell r="B189">
            <v>2030</v>
          </cell>
          <cell r="C189">
            <v>2.9737336999999995</v>
          </cell>
          <cell r="D189">
            <v>2.2309990216000002</v>
          </cell>
          <cell r="E189">
            <v>2.9737336999999995</v>
          </cell>
          <cell r="F189">
            <v>0.24976502717778643</v>
          </cell>
          <cell r="G189">
            <v>0.74273467839999929</v>
          </cell>
          <cell r="H189">
            <v>0</v>
          </cell>
          <cell r="I189">
            <v>2.9737336999999995</v>
          </cell>
          <cell r="J189">
            <v>1.7126506399999997</v>
          </cell>
          <cell r="K189">
            <v>2.9737336999999995</v>
          </cell>
          <cell r="L189">
            <v>0.42407397138486208</v>
          </cell>
          <cell r="M189">
            <v>1.2610830599999998</v>
          </cell>
          <cell r="N189">
            <v>0</v>
          </cell>
          <cell r="O189">
            <v>2.9737336999999995</v>
          </cell>
          <cell r="P189">
            <v>2.0686141299999994</v>
          </cell>
          <cell r="Q189">
            <v>2.9737336999999995</v>
          </cell>
          <cell r="R189">
            <v>0.30437142707163062</v>
          </cell>
          <cell r="S189">
            <v>0.9051195700000001</v>
          </cell>
          <cell r="T189">
            <v>0</v>
          </cell>
          <cell r="U189">
            <v>0.38613109999999995</v>
          </cell>
          <cell r="V189">
            <v>0.2790392008</v>
          </cell>
          <cell r="W189">
            <v>0.38613109999999995</v>
          </cell>
          <cell r="X189">
            <v>0.27734595633451947</v>
          </cell>
          <cell r="Y189">
            <v>0.10709189919999995</v>
          </cell>
          <cell r="Z189">
            <v>0</v>
          </cell>
          <cell r="AA189">
            <v>0.38613109999999995</v>
          </cell>
          <cell r="AB189">
            <v>0.20458703999999997</v>
          </cell>
          <cell r="AC189">
            <v>0.38613109999999995</v>
          </cell>
          <cell r="AD189">
            <v>0.47016171450577277</v>
          </cell>
          <cell r="AE189">
            <v>0.18154405999999998</v>
          </cell>
          <cell r="AF189">
            <v>0</v>
          </cell>
          <cell r="AG189">
            <v>0.38613109999999995</v>
          </cell>
          <cell r="AH189">
            <v>0.31526795999999996</v>
          </cell>
          <cell r="AI189">
            <v>0.38613109999999995</v>
          </cell>
          <cell r="AJ189">
            <v>0.18352093369324562</v>
          </cell>
          <cell r="AK189">
            <v>7.0863139999999991E-2</v>
          </cell>
          <cell r="AL189">
            <v>0</v>
          </cell>
          <cell r="AM189">
            <v>0.24671519999999997</v>
          </cell>
          <cell r="AN189">
            <v>0.17799157360000004</v>
          </cell>
          <cell r="AO189">
            <v>0.24671519999999997</v>
          </cell>
          <cell r="AP189">
            <v>0.27855448873843175</v>
          </cell>
          <cell r="AQ189">
            <v>6.8723626399999932E-2</v>
          </cell>
          <cell r="AR189">
            <v>0</v>
          </cell>
          <cell r="AS189">
            <v>0.24671519999999997</v>
          </cell>
          <cell r="AT189">
            <v>0.13018244000000001</v>
          </cell>
          <cell r="AU189">
            <v>0.24671519999999997</v>
          </cell>
          <cell r="AV189">
            <v>0.47233717257793589</v>
          </cell>
          <cell r="AW189">
            <v>0.11653275999999996</v>
          </cell>
          <cell r="AX189">
            <v>0</v>
          </cell>
          <cell r="AY189">
            <v>0.24671519999999997</v>
          </cell>
          <cell r="AZ189">
            <v>0.20147813999999997</v>
          </cell>
          <cell r="BA189">
            <v>0.24671519999999997</v>
          </cell>
          <cell r="BB189">
            <v>0.18335740967723108</v>
          </cell>
          <cell r="BC189">
            <v>4.5237059999999996E-2</v>
          </cell>
          <cell r="BD189">
            <v>0</v>
          </cell>
          <cell r="BE189">
            <v>0.13033019999999998</v>
          </cell>
          <cell r="BF189">
            <v>5.7187987999999988E-2</v>
          </cell>
          <cell r="BG189">
            <v>0.13033019999999998</v>
          </cell>
          <cell r="BH189">
            <v>0.56120693438665781</v>
          </cell>
          <cell r="BI189">
            <v>7.3142211999999984E-2</v>
          </cell>
          <cell r="BJ189">
            <v>0</v>
          </cell>
          <cell r="BK189">
            <v>0.13033019999999998</v>
          </cell>
          <cell r="BL189">
            <v>6.2824600000000079E-3</v>
          </cell>
          <cell r="BM189">
            <v>0.13033019999999998</v>
          </cell>
          <cell r="BN189">
            <v>0.9517958232243946</v>
          </cell>
          <cell r="BO189">
            <v>0.12404773999999998</v>
          </cell>
          <cell r="BP189">
            <v>0</v>
          </cell>
          <cell r="BQ189">
            <v>5.2154655500000002</v>
          </cell>
          <cell r="BR189">
            <v>2.0247348692999991</v>
          </cell>
          <cell r="BS189">
            <v>5.2154655500000002</v>
          </cell>
          <cell r="BT189">
            <v>0.61178252451499771</v>
          </cell>
          <cell r="BU189">
            <v>3.1907306807000011</v>
          </cell>
          <cell r="BV189">
            <v>0</v>
          </cell>
          <cell r="BW189">
            <v>5.2154655500000002</v>
          </cell>
          <cell r="BX189">
            <v>0.56634121549999972</v>
          </cell>
          <cell r="BY189">
            <v>5.2154655500000002</v>
          </cell>
          <cell r="BZ189">
            <v>0.8914111865814166</v>
          </cell>
          <cell r="CA189">
            <v>4.6491243345000006</v>
          </cell>
          <cell r="CB189">
            <v>0</v>
          </cell>
          <cell r="CC189">
            <v>1.6961543369999992</v>
          </cell>
          <cell r="CD189">
            <v>0.49020540079999975</v>
          </cell>
          <cell r="CE189">
            <v>1.6961543369999992</v>
          </cell>
          <cell r="CF189">
            <v>0.71099009676971403</v>
          </cell>
          <cell r="CG189">
            <v>1.2059489361999995</v>
          </cell>
          <cell r="CH189">
            <v>0</v>
          </cell>
          <cell r="CI189">
            <v>1.6961543369999992</v>
          </cell>
          <cell r="CJ189">
            <v>0</v>
          </cell>
          <cell r="CK189">
            <v>1.6961543369999992</v>
          </cell>
          <cell r="CL189">
            <v>1</v>
          </cell>
          <cell r="CM189">
            <v>1.6961543369999992</v>
          </cell>
          <cell r="CN189">
            <v>0</v>
          </cell>
          <cell r="CO189">
            <v>0.50235091350000005</v>
          </cell>
          <cell r="CP189">
            <v>0.21779146390000001</v>
          </cell>
          <cell r="CQ189">
            <v>0.50235091350000005</v>
          </cell>
          <cell r="CR189">
            <v>0.56645552332612603</v>
          </cell>
          <cell r="CS189">
            <v>0.28455944960000001</v>
          </cell>
          <cell r="CT189">
            <v>0</v>
          </cell>
          <cell r="CU189">
            <v>0.50235091350000005</v>
          </cell>
          <cell r="CV189">
            <v>9.1346121499999974E-2</v>
          </cell>
          <cell r="CW189">
            <v>0.50235091350000005</v>
          </cell>
          <cell r="CX189">
            <v>0.81816272441196625</v>
          </cell>
          <cell r="CY189">
            <v>0.41100479200000006</v>
          </cell>
          <cell r="CZ189">
            <v>0</v>
          </cell>
          <cell r="DA189">
            <v>1.5540953999999998</v>
          </cell>
          <cell r="DB189">
            <v>0</v>
          </cell>
          <cell r="DC189">
            <v>1.5540953999999998</v>
          </cell>
          <cell r="DD189">
            <v>1</v>
          </cell>
          <cell r="DE189">
            <v>1.5540953999999998</v>
          </cell>
          <cell r="DF189">
            <v>0</v>
          </cell>
          <cell r="DG189">
            <v>1.8812737599999998</v>
          </cell>
          <cell r="DH189">
            <v>0.79424295990499982</v>
          </cell>
          <cell r="DI189">
            <v>1.8812737599999998</v>
          </cell>
          <cell r="DJ189">
            <v>0.57781638335028929</v>
          </cell>
          <cell r="DK189">
            <v>1.087030800095</v>
          </cell>
          <cell r="DL189">
            <v>0</v>
          </cell>
          <cell r="DM189">
            <v>3.3864429299999999</v>
          </cell>
          <cell r="DN189">
            <v>1.8334892120899999</v>
          </cell>
          <cell r="DO189">
            <v>3.3864429299999999</v>
          </cell>
          <cell r="DP189">
            <v>0.45857962174782613</v>
          </cell>
          <cell r="DQ189">
            <v>1.5529537179099999</v>
          </cell>
          <cell r="DR189">
            <v>0</v>
          </cell>
          <cell r="DS189">
            <v>1.551802342</v>
          </cell>
          <cell r="DT189">
            <v>0.795563665325</v>
          </cell>
          <cell r="DU189">
            <v>1.551802342</v>
          </cell>
          <cell r="DV189">
            <v>0.48732925335087551</v>
          </cell>
          <cell r="DW189">
            <v>0.756238676675</v>
          </cell>
          <cell r="DX189">
            <v>0</v>
          </cell>
          <cell r="DY189">
            <v>28.325304854999999</v>
          </cell>
          <cell r="DZ189">
            <v>8.6850876899999996</v>
          </cell>
          <cell r="EA189">
            <v>28.325304854999999</v>
          </cell>
          <cell r="EB189">
            <v>0.69338061021903163</v>
          </cell>
          <cell r="EC189">
            <v>19.640217164999999</v>
          </cell>
          <cell r="ED189">
            <v>0</v>
          </cell>
          <cell r="EE189">
            <v>28.325304854999999</v>
          </cell>
          <cell r="EF189">
            <v>19.896585099999999</v>
          </cell>
          <cell r="EG189">
            <v>28.325304854999999</v>
          </cell>
          <cell r="EH189">
            <v>0.29756854509236313</v>
          </cell>
          <cell r="EI189">
            <v>8.4287197549999995</v>
          </cell>
          <cell r="EK189">
            <v>0.11577113999999999</v>
          </cell>
          <cell r="EL189">
            <v>6.5930599999999995E-3</v>
          </cell>
          <cell r="EM189">
            <v>0.11577113999999999</v>
          </cell>
          <cell r="EN189">
            <v>0.94305091925327855</v>
          </cell>
          <cell r="EO189">
            <v>0.10917808</v>
          </cell>
        </row>
        <row r="190">
          <cell r="B190">
            <v>2031</v>
          </cell>
          <cell r="C190">
            <v>2.9593698000000006</v>
          </cell>
          <cell r="D190">
            <v>2.1987414744000002</v>
          </cell>
          <cell r="E190">
            <v>2.9593698000000006</v>
          </cell>
          <cell r="F190">
            <v>0.25702375066475308</v>
          </cell>
          <cell r="G190">
            <v>0.76062832560000038</v>
          </cell>
          <cell r="H190">
            <v>0</v>
          </cell>
          <cell r="I190">
            <v>2.9593698000000006</v>
          </cell>
          <cell r="J190">
            <v>1.6668433199999999</v>
          </cell>
          <cell r="K190">
            <v>2.9593698000000006</v>
          </cell>
          <cell r="L190">
            <v>0.43675733934974953</v>
          </cell>
          <cell r="M190">
            <v>1.2925264800000007</v>
          </cell>
          <cell r="N190">
            <v>0</v>
          </cell>
          <cell r="O190">
            <v>2.9593698000000006</v>
          </cell>
          <cell r="P190">
            <v>2.0393756700000001</v>
          </cell>
          <cell r="Q190">
            <v>2.9593698000000006</v>
          </cell>
          <cell r="R190">
            <v>0.31087501467373235</v>
          </cell>
          <cell r="S190">
            <v>0.91999413000000052</v>
          </cell>
          <cell r="T190">
            <v>0</v>
          </cell>
          <cell r="U190">
            <v>0.38497620000000005</v>
          </cell>
          <cell r="V190">
            <v>0.27522015359999991</v>
          </cell>
          <cell r="W190">
            <v>0.38497620000000005</v>
          </cell>
          <cell r="X190">
            <v>0.28509826425633616</v>
          </cell>
          <cell r="Y190">
            <v>0.10975604640000014</v>
          </cell>
          <cell r="Z190">
            <v>0</v>
          </cell>
          <cell r="AA190">
            <v>0.38497620000000005</v>
          </cell>
          <cell r="AB190">
            <v>0.19875482000000005</v>
          </cell>
          <cell r="AC190">
            <v>0.38497620000000005</v>
          </cell>
          <cell r="AD190">
            <v>0.48372179890601019</v>
          </cell>
          <cell r="AE190">
            <v>0.18622137999999999</v>
          </cell>
          <cell r="AF190">
            <v>0</v>
          </cell>
          <cell r="AG190">
            <v>0.38497620000000005</v>
          </cell>
          <cell r="AH190">
            <v>0.31286486000000002</v>
          </cell>
          <cell r="AI190">
            <v>0.38497620000000005</v>
          </cell>
          <cell r="AJ190">
            <v>0.18731376121432966</v>
          </cell>
          <cell r="AK190">
            <v>7.2111340000000024E-2</v>
          </cell>
          <cell r="AL190">
            <v>0</v>
          </cell>
          <cell r="AM190">
            <v>0.24592960000000003</v>
          </cell>
          <cell r="AN190">
            <v>0.17550839199999999</v>
          </cell>
          <cell r="AO190">
            <v>0.24592960000000003</v>
          </cell>
          <cell r="AP190">
            <v>0.28634701963488751</v>
          </cell>
          <cell r="AQ190">
            <v>7.0421208000000041E-2</v>
          </cell>
          <cell r="AR190">
            <v>0</v>
          </cell>
          <cell r="AS190">
            <v>0.24592960000000003</v>
          </cell>
          <cell r="AT190">
            <v>0.12640223999999997</v>
          </cell>
          <cell r="AU190">
            <v>0.24592960000000003</v>
          </cell>
          <cell r="AV190">
            <v>0.4860226666493177</v>
          </cell>
          <cell r="AW190">
            <v>0.11952736000000005</v>
          </cell>
          <cell r="AX190">
            <v>0</v>
          </cell>
          <cell r="AY190">
            <v>0.24592960000000003</v>
          </cell>
          <cell r="AZ190">
            <v>0.19993552000000001</v>
          </cell>
          <cell r="BA190">
            <v>0.24592960000000003</v>
          </cell>
          <cell r="BB190">
            <v>0.18702132642837632</v>
          </cell>
          <cell r="BC190">
            <v>4.5994080000000021E-2</v>
          </cell>
          <cell r="BD190">
            <v>0</v>
          </cell>
          <cell r="BE190">
            <v>0.13210339999999998</v>
          </cell>
          <cell r="BF190">
            <v>5.7168082400000021E-2</v>
          </cell>
          <cell r="BG190">
            <v>0.13210339999999998</v>
          </cell>
          <cell r="BH190">
            <v>0.56724745615934169</v>
          </cell>
          <cell r="BI190">
            <v>7.4935317599999968E-2</v>
          </cell>
          <cell r="BJ190">
            <v>0</v>
          </cell>
          <cell r="BK190">
            <v>0.13210339999999998</v>
          </cell>
          <cell r="BL190">
            <v>4.9469800000000114E-3</v>
          </cell>
          <cell r="BM190">
            <v>0.13210339999999998</v>
          </cell>
          <cell r="BN190">
            <v>0.96255221288778325</v>
          </cell>
          <cell r="BO190">
            <v>0.12715641999999996</v>
          </cell>
          <cell r="BP190">
            <v>0</v>
          </cell>
          <cell r="BQ190">
            <v>5.1250154395000003</v>
          </cell>
          <cell r="BR190">
            <v>1.8808090557000006</v>
          </cell>
          <cell r="BS190">
            <v>5.1250154395000003</v>
          </cell>
          <cell r="BT190">
            <v>0.63301397275722293</v>
          </cell>
          <cell r="BU190">
            <v>3.2442063837999999</v>
          </cell>
          <cell r="BV190">
            <v>0</v>
          </cell>
          <cell r="BW190">
            <v>5.1250154395000003</v>
          </cell>
          <cell r="BX190">
            <v>0.39650980550000042</v>
          </cell>
          <cell r="BY190">
            <v>5.1250154395000003</v>
          </cell>
          <cell r="BZ190">
            <v>0.92263246614947103</v>
          </cell>
          <cell r="CA190">
            <v>4.7285056340000002</v>
          </cell>
          <cell r="CB190">
            <v>0</v>
          </cell>
          <cell r="CC190">
            <v>1.6555958089999998</v>
          </cell>
          <cell r="CD190">
            <v>0.43452376259999997</v>
          </cell>
          <cell r="CE190">
            <v>1.6555958089999998</v>
          </cell>
          <cell r="CF190">
            <v>0.7375423637593902</v>
          </cell>
          <cell r="CG190">
            <v>1.2210720463999998</v>
          </cell>
          <cell r="CH190">
            <v>0</v>
          </cell>
          <cell r="CI190">
            <v>1.6555958089999998</v>
          </cell>
          <cell r="CJ190">
            <v>0</v>
          </cell>
          <cell r="CK190">
            <v>1.6555958089999998</v>
          </cell>
          <cell r="CL190">
            <v>1</v>
          </cell>
          <cell r="CM190">
            <v>1.6555958089999998</v>
          </cell>
          <cell r="CN190">
            <v>0</v>
          </cell>
          <cell r="CO190">
            <v>0.49588840549999996</v>
          </cell>
          <cell r="CP190">
            <v>0.20542845220000003</v>
          </cell>
          <cell r="CQ190">
            <v>0.49588840549999996</v>
          </cell>
          <cell r="CR190">
            <v>0.58573652878036486</v>
          </cell>
          <cell r="CS190">
            <v>0.29045995329999996</v>
          </cell>
          <cell r="CT190">
            <v>0</v>
          </cell>
          <cell r="CU190">
            <v>0.49588840549999996</v>
          </cell>
          <cell r="CV190">
            <v>7.610600400000013E-2</v>
          </cell>
          <cell r="CW190">
            <v>0.49588840549999996</v>
          </cell>
          <cell r="CX190">
            <v>0.84652594584609597</v>
          </cell>
          <cell r="CY190">
            <v>0.41978240149999985</v>
          </cell>
          <cell r="CZ190">
            <v>0</v>
          </cell>
          <cell r="DA190">
            <v>1.5705404000000003</v>
          </cell>
          <cell r="DB190">
            <v>0</v>
          </cell>
          <cell r="DC190">
            <v>1.5705404000000003</v>
          </cell>
          <cell r="DD190">
            <v>1</v>
          </cell>
          <cell r="DE190">
            <v>1.5705404000000003</v>
          </cell>
          <cell r="DF190">
            <v>0</v>
          </cell>
          <cell r="DG190">
            <v>1.9132464879999997</v>
          </cell>
          <cell r="DH190">
            <v>0.75983001107999992</v>
          </cell>
          <cell r="DI190">
            <v>1.9132464879999997</v>
          </cell>
          <cell r="DJ190">
            <v>0.60285827474624909</v>
          </cell>
          <cell r="DK190">
            <v>1.1534164769199999</v>
          </cell>
          <cell r="DL190">
            <v>0</v>
          </cell>
          <cell r="DM190">
            <v>3.5138980279999998</v>
          </cell>
          <cell r="DN190">
            <v>1.8701525269699999</v>
          </cell>
          <cell r="DO190">
            <v>3.5138980279999998</v>
          </cell>
          <cell r="DP190">
            <v>0.4677840642875935</v>
          </cell>
          <cell r="DQ190">
            <v>1.6437455010299999</v>
          </cell>
          <cell r="DR190">
            <v>0</v>
          </cell>
          <cell r="DS190">
            <v>1.5620397120000002</v>
          </cell>
          <cell r="DT190">
            <v>0.76227748914000004</v>
          </cell>
          <cell r="DU190">
            <v>1.5620397120000002</v>
          </cell>
          <cell r="DV190">
            <v>0.51199864940437578</v>
          </cell>
          <cell r="DW190">
            <v>0.7997622228600002</v>
          </cell>
          <cell r="DX190">
            <v>0</v>
          </cell>
          <cell r="DY190">
            <v>28.551903499999998</v>
          </cell>
          <cell r="DZ190">
            <v>8.754572910000002</v>
          </cell>
          <cell r="EA190">
            <v>28.551903499999998</v>
          </cell>
          <cell r="EB190">
            <v>0.69338041122196969</v>
          </cell>
          <cell r="EC190">
            <v>19.797330589999994</v>
          </cell>
          <cell r="ED190">
            <v>0</v>
          </cell>
          <cell r="EE190">
            <v>28.551903499999998</v>
          </cell>
          <cell r="EF190">
            <v>20.055764979999996</v>
          </cell>
          <cell r="EG190">
            <v>28.551903499999998</v>
          </cell>
          <cell r="EH190">
            <v>0.29756819961233066</v>
          </cell>
          <cell r="EI190">
            <v>8.4961385200000024</v>
          </cell>
          <cell r="EK190">
            <v>0.11669304</v>
          </cell>
          <cell r="EL190">
            <v>6.6463200000000007E-3</v>
          </cell>
          <cell r="EM190">
            <v>0.11669304</v>
          </cell>
          <cell r="EN190">
            <v>0.943044418073263</v>
          </cell>
          <cell r="EO190">
            <v>0.11004672</v>
          </cell>
        </row>
        <row r="191">
          <cell r="B191">
            <v>2032</v>
          </cell>
          <cell r="C191">
            <v>2.9437240999999994</v>
          </cell>
          <cell r="D191">
            <v>2.1650783464000001</v>
          </cell>
          <cell r="E191">
            <v>2.9437240999999994</v>
          </cell>
          <cell r="F191">
            <v>0.26451043886891418</v>
          </cell>
          <cell r="G191">
            <v>0.77864575359999932</v>
          </cell>
          <cell r="H191">
            <v>0</v>
          </cell>
          <cell r="I191">
            <v>2.9437240999999994</v>
          </cell>
          <cell r="J191">
            <v>1.6195689799999999</v>
          </cell>
          <cell r="K191">
            <v>2.9437240999999994</v>
          </cell>
          <cell r="L191">
            <v>0.44982310672389431</v>
          </cell>
          <cell r="M191">
            <v>1.3241551199999995</v>
          </cell>
          <cell r="N191">
            <v>0</v>
          </cell>
          <cell r="O191">
            <v>2.9437240999999994</v>
          </cell>
          <cell r="P191">
            <v>2.0087533199999998</v>
          </cell>
          <cell r="Q191">
            <v>2.9437240999999994</v>
          </cell>
          <cell r="R191">
            <v>0.3176149490368339</v>
          </cell>
          <cell r="S191">
            <v>0.93497077999999956</v>
          </cell>
          <cell r="T191">
            <v>0</v>
          </cell>
          <cell r="U191">
            <v>0.38366800000000001</v>
          </cell>
          <cell r="V191">
            <v>0.27125203919999996</v>
          </cell>
          <cell r="W191">
            <v>0.38366800000000001</v>
          </cell>
          <cell r="X191">
            <v>0.29300322362042192</v>
          </cell>
          <cell r="Y191">
            <v>0.11241596080000005</v>
          </cell>
          <cell r="Z191">
            <v>0</v>
          </cell>
          <cell r="AA191">
            <v>0.38366800000000001</v>
          </cell>
          <cell r="AB191">
            <v>0.19275512</v>
          </cell>
          <cell r="AC191">
            <v>0.38366800000000001</v>
          </cell>
          <cell r="AD191">
            <v>0.49759917428610151</v>
          </cell>
          <cell r="AE191">
            <v>0.19091288000000001</v>
          </cell>
          <cell r="AF191">
            <v>0</v>
          </cell>
          <cell r="AG191">
            <v>0.38366800000000001</v>
          </cell>
          <cell r="AH191">
            <v>0.31032920000000008</v>
          </cell>
          <cell r="AI191">
            <v>0.38366800000000001</v>
          </cell>
          <cell r="AJ191">
            <v>0.19115172492884452</v>
          </cell>
          <cell r="AK191">
            <v>7.3338799999999926E-2</v>
          </cell>
          <cell r="AL191">
            <v>0</v>
          </cell>
          <cell r="AM191">
            <v>0.2450582</v>
          </cell>
          <cell r="AN191">
            <v>0.17292316560000001</v>
          </cell>
          <cell r="AO191">
            <v>0.2450582</v>
          </cell>
          <cell r="AP191">
            <v>0.29435878660661013</v>
          </cell>
          <cell r="AQ191">
            <v>7.2135034399999992E-2</v>
          </cell>
          <cell r="AR191">
            <v>0</v>
          </cell>
          <cell r="AS191">
            <v>0.2450582</v>
          </cell>
          <cell r="AT191">
            <v>0.12253624</v>
          </cell>
          <cell r="AU191">
            <v>0.2450582</v>
          </cell>
          <cell r="AV191">
            <v>0.49997086406412844</v>
          </cell>
          <cell r="AW191">
            <v>0.12252196</v>
          </cell>
          <cell r="AX191">
            <v>0</v>
          </cell>
          <cell r="AY191">
            <v>0.2450582</v>
          </cell>
          <cell r="AZ191">
            <v>0.19830710000000001</v>
          </cell>
          <cell r="BA191">
            <v>0.2450582</v>
          </cell>
          <cell r="BB191">
            <v>0.19077549741245137</v>
          </cell>
          <cell r="BC191">
            <v>4.675109999999999E-2</v>
          </cell>
          <cell r="BD191">
            <v>0</v>
          </cell>
          <cell r="BE191">
            <v>0.1339195</v>
          </cell>
          <cell r="BF191">
            <v>5.7203431999999964E-2</v>
          </cell>
          <cell r="BG191">
            <v>0.1339195</v>
          </cell>
          <cell r="BH191">
            <v>0.57285210891617744</v>
          </cell>
          <cell r="BI191">
            <v>7.6716068000000026E-2</v>
          </cell>
          <cell r="BJ191">
            <v>0</v>
          </cell>
          <cell r="BK191">
            <v>0.1339195</v>
          </cell>
          <cell r="BL191">
            <v>3.5973199999999868E-3</v>
          </cell>
          <cell r="BM191">
            <v>0.1339195</v>
          </cell>
          <cell r="BN191">
            <v>0.97313819122681922</v>
          </cell>
          <cell r="BO191">
            <v>0.13032218000000001</v>
          </cell>
          <cell r="BP191">
            <v>0</v>
          </cell>
          <cell r="BQ191">
            <v>5.0319612155000009</v>
          </cell>
          <cell r="BR191">
            <v>1.7338962521999992</v>
          </cell>
          <cell r="BS191">
            <v>5.0319612155000009</v>
          </cell>
          <cell r="BT191">
            <v>0.65542336716366945</v>
          </cell>
          <cell r="BU191">
            <v>3.2980649633000017</v>
          </cell>
          <cell r="BV191">
            <v>0</v>
          </cell>
          <cell r="BW191">
            <v>5.0319612155000009</v>
          </cell>
          <cell r="BX191">
            <v>0.22351212199999884</v>
          </cell>
          <cell r="BY191">
            <v>5.0319612155000009</v>
          </cell>
          <cell r="BZ191">
            <v>0.95558150939011366</v>
          </cell>
          <cell r="CA191">
            <v>4.8084490935000019</v>
          </cell>
          <cell r="CB191">
            <v>0</v>
          </cell>
          <cell r="CC191">
            <v>1.6142797285000001</v>
          </cell>
          <cell r="CD191">
            <v>0.37795023930000021</v>
          </cell>
          <cell r="CE191">
            <v>1.6142797285000001</v>
          </cell>
          <cell r="CF191">
            <v>0.765870665023345</v>
          </cell>
          <cell r="CG191">
            <v>1.2363294891999999</v>
          </cell>
          <cell r="CH191">
            <v>0</v>
          </cell>
          <cell r="CI191">
            <v>1.6142797285000001</v>
          </cell>
          <cell r="CJ191">
            <v>0</v>
          </cell>
          <cell r="CK191">
            <v>1.6142797285000001</v>
          </cell>
          <cell r="CL191">
            <v>1</v>
          </cell>
          <cell r="CM191">
            <v>1.6142797285000001</v>
          </cell>
          <cell r="CN191">
            <v>0</v>
          </cell>
          <cell r="CO191">
            <v>0.48922383850000012</v>
          </cell>
          <cell r="CP191">
            <v>0.19280253590000004</v>
          </cell>
          <cell r="CQ191">
            <v>0.48922383850000012</v>
          </cell>
          <cell r="CR191">
            <v>0.60590118320654984</v>
          </cell>
          <cell r="CS191">
            <v>0.2964213026000001</v>
          </cell>
          <cell r="CT191">
            <v>0</v>
          </cell>
          <cell r="CU191">
            <v>0.48922383850000012</v>
          </cell>
          <cell r="CV191">
            <v>6.057199850000012E-2</v>
          </cell>
          <cell r="CW191">
            <v>0.48922383850000012</v>
          </cell>
          <cell r="CX191">
            <v>0.87618755724226616</v>
          </cell>
          <cell r="CY191">
            <v>0.42865184000000001</v>
          </cell>
          <cell r="CZ191">
            <v>0</v>
          </cell>
          <cell r="DA191">
            <v>1.5871855999999998</v>
          </cell>
          <cell r="DB191">
            <v>0</v>
          </cell>
          <cell r="DC191">
            <v>1.5871855999999998</v>
          </cell>
          <cell r="DD191">
            <v>1</v>
          </cell>
          <cell r="DE191">
            <v>1.5871855999999998</v>
          </cell>
          <cell r="DF191">
            <v>0</v>
          </cell>
          <cell r="DG191">
            <v>1.9442729600000002</v>
          </cell>
          <cell r="DH191">
            <v>0.72406771491999999</v>
          </cell>
          <cell r="DI191">
            <v>1.9442729600000002</v>
          </cell>
          <cell r="DJ191">
            <v>0.62758947441207025</v>
          </cell>
          <cell r="DK191">
            <v>1.2202052450800003</v>
          </cell>
          <cell r="DL191">
            <v>0</v>
          </cell>
          <cell r="DM191">
            <v>3.6414321919999999</v>
          </cell>
          <cell r="DN191">
            <v>1.9059831748299998</v>
          </cell>
          <cell r="DO191">
            <v>3.6414321919999999</v>
          </cell>
          <cell r="DP191">
            <v>0.47658419151197534</v>
          </cell>
          <cell r="DQ191">
            <v>1.7354490171700001</v>
          </cell>
          <cell r="DR191">
            <v>0</v>
          </cell>
          <cell r="DS191">
            <v>1.5703478900000001</v>
          </cell>
          <cell r="DT191">
            <v>0.72670587944499987</v>
          </cell>
          <cell r="DU191">
            <v>1.5703478900000001</v>
          </cell>
          <cell r="DV191">
            <v>0.53723255587333596</v>
          </cell>
          <cell r="DW191">
            <v>0.84364201055500021</v>
          </cell>
          <cell r="DX191">
            <v>0</v>
          </cell>
          <cell r="DY191">
            <v>28.780320789999998</v>
          </cell>
          <cell r="DZ191">
            <v>8.824600825000001</v>
          </cell>
          <cell r="EA191">
            <v>28.780320789999998</v>
          </cell>
          <cell r="EB191">
            <v>0.69338073437783942</v>
          </cell>
          <cell r="EC191">
            <v>19.955719964999997</v>
          </cell>
          <cell r="ED191">
            <v>0</v>
          </cell>
          <cell r="EE191">
            <v>28.780320789999998</v>
          </cell>
          <cell r="EF191">
            <v>20.216211474999998</v>
          </cell>
          <cell r="EG191">
            <v>28.780320789999998</v>
          </cell>
          <cell r="EH191">
            <v>0.29756823690358875</v>
          </cell>
          <cell r="EI191">
            <v>8.5641093149999996</v>
          </cell>
          <cell r="EK191">
            <v>0.11762924000000001</v>
          </cell>
          <cell r="EL191">
            <v>6.6996399999999989E-3</v>
          </cell>
          <cell r="EM191">
            <v>0.11762924000000001</v>
          </cell>
          <cell r="EN191">
            <v>0.94304443350989953</v>
          </cell>
          <cell r="EO191">
            <v>0.11092960000000002</v>
          </cell>
        </row>
        <row r="192">
          <cell r="B192">
            <v>2033</v>
          </cell>
          <cell r="C192">
            <v>2.9267966000000003</v>
          </cell>
          <cell r="D192">
            <v>2.1299953376</v>
          </cell>
          <cell r="E192">
            <v>2.9267966000000003</v>
          </cell>
          <cell r="F192">
            <v>0.27224347001086452</v>
          </cell>
          <cell r="G192">
            <v>0.79680126240000027</v>
          </cell>
          <cell r="H192">
            <v>0</v>
          </cell>
          <cell r="I192">
            <v>2.9267966000000003</v>
          </cell>
          <cell r="J192">
            <v>1.5707419000000002</v>
          </cell>
          <cell r="K192">
            <v>2.9267966000000003</v>
          </cell>
          <cell r="L192">
            <v>0.46332386063315772</v>
          </cell>
          <cell r="M192">
            <v>1.3560547000000001</v>
          </cell>
          <cell r="N192">
            <v>0</v>
          </cell>
          <cell r="O192">
            <v>2.9267966000000003</v>
          </cell>
          <cell r="P192">
            <v>1.9767262700000006</v>
          </cell>
          <cell r="Q192">
            <v>2.9267966000000003</v>
          </cell>
          <cell r="R192">
            <v>0.3246109859496214</v>
          </cell>
          <cell r="S192">
            <v>0.95007032999999974</v>
          </cell>
          <cell r="T192">
            <v>0</v>
          </cell>
          <cell r="U192">
            <v>0.38224769999999986</v>
          </cell>
          <cell r="V192">
            <v>0.26712080240000002</v>
          </cell>
          <cell r="W192">
            <v>0.38224769999999986</v>
          </cell>
          <cell r="X192">
            <v>0.30118401654215282</v>
          </cell>
          <cell r="Y192">
            <v>0.11512689759999983</v>
          </cell>
          <cell r="Z192">
            <v>0</v>
          </cell>
          <cell r="AA192">
            <v>0.38224769999999986</v>
          </cell>
          <cell r="AB192">
            <v>0.18660054000000001</v>
          </cell>
          <cell r="AC192">
            <v>0.38224769999999986</v>
          </cell>
          <cell r="AD192">
            <v>0.51183345249690171</v>
          </cell>
          <cell r="AE192">
            <v>0.19564715999999985</v>
          </cell>
          <cell r="AF192">
            <v>0</v>
          </cell>
          <cell r="AG192">
            <v>0.38224769999999986</v>
          </cell>
          <cell r="AH192">
            <v>0.30764023999999984</v>
          </cell>
          <cell r="AI192">
            <v>0.38224769999999986</v>
          </cell>
          <cell r="AJ192">
            <v>0.19518092587607472</v>
          </cell>
          <cell r="AK192">
            <v>7.4607460000000014E-2</v>
          </cell>
          <cell r="AL192">
            <v>0</v>
          </cell>
          <cell r="AM192">
            <v>0.24410329999999997</v>
          </cell>
          <cell r="AN192">
            <v>0.17026061679999999</v>
          </cell>
          <cell r="AO192">
            <v>0.24410329999999997</v>
          </cell>
          <cell r="AP192">
            <v>0.3025058784539168</v>
          </cell>
          <cell r="AQ192">
            <v>7.3842683199999981E-2</v>
          </cell>
          <cell r="AR192">
            <v>0</v>
          </cell>
          <cell r="AS192">
            <v>0.24410329999999997</v>
          </cell>
          <cell r="AT192">
            <v>0.11855826</v>
          </cell>
          <cell r="AU192">
            <v>0.24410329999999997</v>
          </cell>
          <cell r="AV192">
            <v>0.5143111133688073</v>
          </cell>
          <cell r="AW192">
            <v>0.12554503999999997</v>
          </cell>
          <cell r="AX192">
            <v>0</v>
          </cell>
          <cell r="AY192">
            <v>0.24410329999999997</v>
          </cell>
          <cell r="AZ192">
            <v>0.19658501999999997</v>
          </cell>
          <cell r="BA192">
            <v>0.24410329999999997</v>
          </cell>
          <cell r="BB192">
            <v>0.19466463583245291</v>
          </cell>
          <cell r="BC192">
            <v>4.7518279999999996E-2</v>
          </cell>
          <cell r="BD192">
            <v>0</v>
          </cell>
          <cell r="BE192">
            <v>0.13577850000000002</v>
          </cell>
          <cell r="BF192">
            <v>5.725925920000003E-2</v>
          </cell>
          <cell r="BG192">
            <v>0.13577850000000002</v>
          </cell>
          <cell r="BH192">
            <v>0.57828920484465496</v>
          </cell>
          <cell r="BI192">
            <v>7.8519240800000001E-2</v>
          </cell>
          <cell r="BJ192">
            <v>0</v>
          </cell>
          <cell r="BK192">
            <v>0.13577850000000002</v>
          </cell>
          <cell r="BL192">
            <v>2.3049000000000324E-3</v>
          </cell>
          <cell r="BM192">
            <v>0.13577850000000002</v>
          </cell>
          <cell r="BN192">
            <v>0.98302455838000846</v>
          </cell>
          <cell r="BO192">
            <v>0.1334736</v>
          </cell>
          <cell r="BP192">
            <v>0</v>
          </cell>
          <cell r="BQ192">
            <v>4.9363901299999986</v>
          </cell>
          <cell r="BR192">
            <v>1.5839609937999999</v>
          </cell>
          <cell r="BS192">
            <v>4.9363901299999986</v>
          </cell>
          <cell r="BT192">
            <v>0.67912564605180414</v>
          </cell>
          <cell r="BU192">
            <v>3.3524291361999987</v>
          </cell>
          <cell r="BV192">
            <v>0</v>
          </cell>
          <cell r="BW192">
            <v>4.9363901299999986</v>
          </cell>
          <cell r="BX192">
            <v>4.7343627999999985E-2</v>
          </cell>
          <cell r="BY192">
            <v>4.9363901299999986</v>
          </cell>
          <cell r="BZ192">
            <v>0.99040926127125206</v>
          </cell>
          <cell r="CA192">
            <v>4.8890465019999985</v>
          </cell>
          <cell r="CB192">
            <v>0</v>
          </cell>
          <cell r="CC192">
            <v>1.5723084840000001</v>
          </cell>
          <cell r="CD192">
            <v>0.32053714040000025</v>
          </cell>
          <cell r="CE192">
            <v>1.5723084840000001</v>
          </cell>
          <cell r="CF192">
            <v>0.79613597225873622</v>
          </cell>
          <cell r="CG192">
            <v>1.2517713435999998</v>
          </cell>
          <cell r="CH192">
            <v>0</v>
          </cell>
          <cell r="CI192">
            <v>1.5723084840000001</v>
          </cell>
          <cell r="CJ192">
            <v>0</v>
          </cell>
          <cell r="CK192">
            <v>1.5723084840000001</v>
          </cell>
          <cell r="CL192">
            <v>1</v>
          </cell>
          <cell r="CM192">
            <v>1.5723084840000001</v>
          </cell>
          <cell r="CN192">
            <v>0</v>
          </cell>
          <cell r="CO192">
            <v>0.48231141999999982</v>
          </cell>
          <cell r="CP192">
            <v>0.17997121699999996</v>
          </cell>
          <cell r="CQ192">
            <v>0.48231141999999982</v>
          </cell>
          <cell r="CR192">
            <v>0.62685682001889975</v>
          </cell>
          <cell r="CS192">
            <v>0.30234020299999986</v>
          </cell>
          <cell r="CT192">
            <v>0</v>
          </cell>
          <cell r="CU192">
            <v>0.48231141999999982</v>
          </cell>
          <cell r="CV192">
            <v>4.4849870000000042E-2</v>
          </cell>
          <cell r="CW192">
            <v>0.48231141999999982</v>
          </cell>
          <cell r="CX192">
            <v>0.90701055761856086</v>
          </cell>
          <cell r="CY192">
            <v>0.43746154999999975</v>
          </cell>
          <cell r="CZ192">
            <v>0</v>
          </cell>
          <cell r="DA192">
            <v>1.6040309999999998</v>
          </cell>
          <cell r="DB192">
            <v>0</v>
          </cell>
          <cell r="DC192">
            <v>1.6040309999999998</v>
          </cell>
          <cell r="DD192">
            <v>1</v>
          </cell>
          <cell r="DE192">
            <v>1.6040309999999998</v>
          </cell>
          <cell r="DF192">
            <v>0</v>
          </cell>
          <cell r="DG192">
            <v>1.9743949279999999</v>
          </cell>
          <cell r="DH192">
            <v>0.6867213755299999</v>
          </cell>
          <cell r="DI192">
            <v>1.9743949279999999</v>
          </cell>
          <cell r="DJ192">
            <v>0.6521864163085006</v>
          </cell>
          <cell r="DK192">
            <v>1.28767355247</v>
          </cell>
          <cell r="DL192">
            <v>0</v>
          </cell>
          <cell r="DM192">
            <v>3.7688487079999993</v>
          </cell>
          <cell r="DN192">
            <v>1.9410760297049998</v>
          </cell>
          <cell r="DO192">
            <v>3.7688487079999993</v>
          </cell>
          <cell r="DP192">
            <v>0.48496843994168626</v>
          </cell>
          <cell r="DQ192">
            <v>1.8277726782949995</v>
          </cell>
          <cell r="DR192">
            <v>0</v>
          </cell>
          <cell r="DS192">
            <v>1.5768053080000002</v>
          </cell>
          <cell r="DT192">
            <v>0.68894180827500007</v>
          </cell>
          <cell r="DU192">
            <v>1.5768053080000002</v>
          </cell>
          <cell r="DV192">
            <v>0.56307744223106082</v>
          </cell>
          <cell r="DW192">
            <v>0.88786349972500012</v>
          </cell>
          <cell r="DX192">
            <v>0</v>
          </cell>
          <cell r="DY192">
            <v>29.010561869999997</v>
          </cell>
          <cell r="DZ192">
            <v>8.8951971899999993</v>
          </cell>
          <cell r="EA192">
            <v>29.010561869999997</v>
          </cell>
          <cell r="EB192">
            <v>0.69338073389062571</v>
          </cell>
          <cell r="EC192">
            <v>20.115364679999999</v>
          </cell>
          <cell r="ED192">
            <v>0</v>
          </cell>
          <cell r="EE192">
            <v>29.010561869999997</v>
          </cell>
          <cell r="EF192">
            <v>20.377940089999996</v>
          </cell>
          <cell r="EG192">
            <v>29.010561869999997</v>
          </cell>
          <cell r="EH192">
            <v>0.29756823803288862</v>
          </cell>
          <cell r="EI192">
            <v>8.6326217800000009</v>
          </cell>
          <cell r="EK192">
            <v>0.11856543999999998</v>
          </cell>
          <cell r="EL192">
            <v>6.7529599999999988E-3</v>
          </cell>
          <cell r="EM192">
            <v>0.11856543999999998</v>
          </cell>
          <cell r="EN192">
            <v>0.9430444487027585</v>
          </cell>
          <cell r="EO192">
            <v>0.11181247999999998</v>
          </cell>
        </row>
        <row r="193">
          <cell r="B193">
            <v>2034</v>
          </cell>
          <cell r="C193">
            <v>2.9086158999999991</v>
          </cell>
          <cell r="D193">
            <v>2.0934557255999997</v>
          </cell>
          <cell r="E193">
            <v>2.9086158999999991</v>
          </cell>
          <cell r="F193">
            <v>0.2802570715507674</v>
          </cell>
          <cell r="G193">
            <v>0.81516017439999944</v>
          </cell>
          <cell r="H193">
            <v>0</v>
          </cell>
          <cell r="I193">
            <v>2.9086158999999991</v>
          </cell>
          <cell r="J193">
            <v>1.5203763400000001</v>
          </cell>
          <cell r="K193">
            <v>2.9086158999999991</v>
          </cell>
          <cell r="L193">
            <v>0.47728528197896447</v>
          </cell>
          <cell r="M193">
            <v>1.388239559999999</v>
          </cell>
          <cell r="N193">
            <v>0</v>
          </cell>
          <cell r="O193">
            <v>2.9086158999999991</v>
          </cell>
          <cell r="P193">
            <v>1.9433336299999995</v>
          </cell>
          <cell r="Q193">
            <v>2.9086158999999991</v>
          </cell>
          <cell r="R193">
            <v>0.33186996949304992</v>
          </cell>
          <cell r="S193">
            <v>0.96528226999999966</v>
          </cell>
          <cell r="T193">
            <v>0</v>
          </cell>
          <cell r="U193">
            <v>0.38068439999999992</v>
          </cell>
          <cell r="V193">
            <v>0.26282837599999997</v>
          </cell>
          <cell r="W193">
            <v>0.38068439999999992</v>
          </cell>
          <cell r="X193">
            <v>0.30958984397574468</v>
          </cell>
          <cell r="Y193">
            <v>0.11785602399999995</v>
          </cell>
          <cell r="Z193">
            <v>0</v>
          </cell>
          <cell r="AA193">
            <v>0.38068439999999992</v>
          </cell>
          <cell r="AB193">
            <v>0.18024583999999996</v>
          </cell>
          <cell r="AC193">
            <v>0.38068439999999992</v>
          </cell>
          <cell r="AD193">
            <v>0.52652160162066008</v>
          </cell>
          <cell r="AE193">
            <v>0.20043855999999996</v>
          </cell>
          <cell r="AF193">
            <v>0</v>
          </cell>
          <cell r="AG193">
            <v>0.38068439999999992</v>
          </cell>
          <cell r="AH193">
            <v>0.30480834999999995</v>
          </cell>
          <cell r="AI193">
            <v>0.38068439999999992</v>
          </cell>
          <cell r="AJ193">
            <v>0.19931483927368704</v>
          </cell>
          <cell r="AK193">
            <v>7.5876049999999973E-2</v>
          </cell>
          <cell r="AL193">
            <v>0</v>
          </cell>
          <cell r="AM193">
            <v>0.24306259999999991</v>
          </cell>
          <cell r="AN193">
            <v>0.1674531232</v>
          </cell>
          <cell r="AO193">
            <v>0.24306259999999991</v>
          </cell>
          <cell r="AP193">
            <v>0.3110699745662226</v>
          </cell>
          <cell r="AQ193">
            <v>7.5609476799999908E-2</v>
          </cell>
          <cell r="AR193">
            <v>0</v>
          </cell>
          <cell r="AS193">
            <v>0.24306259999999991</v>
          </cell>
          <cell r="AT193">
            <v>0.11445161999999999</v>
          </cell>
          <cell r="AU193">
            <v>0.24306259999999991</v>
          </cell>
          <cell r="AV193">
            <v>0.52912698210255293</v>
          </cell>
          <cell r="AW193">
            <v>0.12861097999999993</v>
          </cell>
          <cell r="AX193">
            <v>0</v>
          </cell>
          <cell r="AY193">
            <v>0.24306259999999991</v>
          </cell>
          <cell r="AZ193">
            <v>0.19474623999999993</v>
          </cell>
          <cell r="BA193">
            <v>0.24306259999999991</v>
          </cell>
          <cell r="BB193">
            <v>0.19878154845706411</v>
          </cell>
          <cell r="BC193">
            <v>4.8316359999999975E-2</v>
          </cell>
          <cell r="BD193">
            <v>0</v>
          </cell>
          <cell r="BE193">
            <v>0.13769469999999998</v>
          </cell>
          <cell r="BF193">
            <v>5.7347919200000021E-2</v>
          </cell>
          <cell r="BG193">
            <v>0.13769469999999998</v>
          </cell>
          <cell r="BH193">
            <v>0.58351396822099888</v>
          </cell>
          <cell r="BI193">
            <v>8.0346780799999962E-2</v>
          </cell>
          <cell r="BJ193">
            <v>0</v>
          </cell>
          <cell r="BK193">
            <v>0.13769469999999998</v>
          </cell>
          <cell r="BL193">
            <v>9.9829999999996913E-4</v>
          </cell>
          <cell r="BM193">
            <v>0.13769469999999998</v>
          </cell>
          <cell r="BN193">
            <v>0.99274990250169415</v>
          </cell>
          <cell r="BO193">
            <v>0.1366964</v>
          </cell>
          <cell r="BP193">
            <v>0</v>
          </cell>
          <cell r="BQ193">
            <v>4.8382317750000006</v>
          </cell>
          <cell r="BR193">
            <v>1.4309845400999994</v>
          </cell>
          <cell r="BS193">
            <v>4.8382317750000006</v>
          </cell>
          <cell r="BT193">
            <v>0.70423398327170894</v>
          </cell>
          <cell r="BU193">
            <v>3.4072472349000011</v>
          </cell>
          <cell r="BV193">
            <v>0</v>
          </cell>
          <cell r="BW193">
            <v>4.8382317750000006</v>
          </cell>
          <cell r="BX193">
            <v>0</v>
          </cell>
          <cell r="BY193">
            <v>4.8382317750000006</v>
          </cell>
          <cell r="BZ193">
            <v>1</v>
          </cell>
          <cell r="CA193">
            <v>4.8382317750000006</v>
          </cell>
          <cell r="CB193">
            <v>0</v>
          </cell>
          <cell r="CC193">
            <v>1.5295585100000002</v>
          </cell>
          <cell r="CD193">
            <v>0.26227350900000035</v>
          </cell>
          <cell r="CE193">
            <v>1.5295585100000002</v>
          </cell>
          <cell r="CF193">
            <v>0.82852992724024643</v>
          </cell>
          <cell r="CG193">
            <v>1.2672850009999999</v>
          </cell>
          <cell r="CH193">
            <v>0</v>
          </cell>
          <cell r="CI193">
            <v>1.5295585100000002</v>
          </cell>
          <cell r="CJ193">
            <v>0</v>
          </cell>
          <cell r="CK193">
            <v>1.5295585100000002</v>
          </cell>
          <cell r="CL193">
            <v>1</v>
          </cell>
          <cell r="CM193">
            <v>1.5295585100000002</v>
          </cell>
          <cell r="CN193">
            <v>0</v>
          </cell>
          <cell r="CO193">
            <v>0.47526614250000004</v>
          </cell>
          <cell r="CP193">
            <v>0.16685337939999995</v>
          </cell>
          <cell r="CQ193">
            <v>0.47526614250000004</v>
          </cell>
          <cell r="CR193">
            <v>0.6489264340979225</v>
          </cell>
          <cell r="CS193">
            <v>0.3084127631000001</v>
          </cell>
          <cell r="CT193">
            <v>0</v>
          </cell>
          <cell r="CU193">
            <v>0.47526614250000004</v>
          </cell>
          <cell r="CV193">
            <v>2.8822889999999969E-2</v>
          </cell>
          <cell r="CW193">
            <v>0.47526614250000004</v>
          </cell>
          <cell r="CX193">
            <v>0.93935421141429198</v>
          </cell>
          <cell r="CY193">
            <v>0.44644325250000005</v>
          </cell>
          <cell r="CZ193">
            <v>0</v>
          </cell>
          <cell r="DA193">
            <v>1.6211051999999997</v>
          </cell>
          <cell r="DB193">
            <v>0</v>
          </cell>
          <cell r="DC193">
            <v>1.6211051999999997</v>
          </cell>
          <cell r="DD193">
            <v>1</v>
          </cell>
          <cell r="DE193">
            <v>1.6211051999999997</v>
          </cell>
          <cell r="DF193">
            <v>0</v>
          </cell>
          <cell r="DG193">
            <v>2.0034536259999998</v>
          </cell>
          <cell r="DH193">
            <v>0.64788269694499989</v>
          </cell>
          <cell r="DI193">
            <v>2.0034536259999998</v>
          </cell>
          <cell r="DJ193">
            <v>0.67661707336918409</v>
          </cell>
          <cell r="DK193">
            <v>1.3555709290549998</v>
          </cell>
          <cell r="DL193">
            <v>0</v>
          </cell>
          <cell r="DM193">
            <v>3.5618564859999995</v>
          </cell>
          <cell r="DN193">
            <v>1.6410615695949997</v>
          </cell>
          <cell r="DO193">
            <v>3.5618564859999995</v>
          </cell>
          <cell r="DP193">
            <v>0.53926791378449712</v>
          </cell>
          <cell r="DQ193">
            <v>1.9207949164049998</v>
          </cell>
          <cell r="DR193">
            <v>0</v>
          </cell>
          <cell r="DS193">
            <v>1.5812943179999999</v>
          </cell>
          <cell r="DT193">
            <v>0.64886385752499998</v>
          </cell>
          <cell r="DU193">
            <v>1.5812943179999999</v>
          </cell>
          <cell r="DV193">
            <v>0.58966281599893788</v>
          </cell>
          <cell r="DW193">
            <v>0.93243046047499989</v>
          </cell>
          <cell r="DX193">
            <v>0</v>
          </cell>
          <cell r="DY193">
            <v>29.242652504999999</v>
          </cell>
          <cell r="DZ193">
            <v>8.9663622150000002</v>
          </cell>
          <cell r="EA193">
            <v>29.242652504999999</v>
          </cell>
          <cell r="EB193">
            <v>0.6933806803788779</v>
          </cell>
          <cell r="EC193">
            <v>20.276290289999999</v>
          </cell>
          <cell r="ED193">
            <v>0</v>
          </cell>
          <cell r="EE193">
            <v>29.242652504999999</v>
          </cell>
          <cell r="EF193">
            <v>20.540966289999997</v>
          </cell>
          <cell r="EG193">
            <v>29.242652504999999</v>
          </cell>
          <cell r="EH193">
            <v>0.29756829389919953</v>
          </cell>
          <cell r="EI193">
            <v>8.7016862150000023</v>
          </cell>
          <cell r="EK193">
            <v>0.11951718000000001</v>
          </cell>
          <cell r="EL193">
            <v>6.8075799999999997E-3</v>
          </cell>
          <cell r="EM193">
            <v>0.11951718000000001</v>
          </cell>
          <cell r="EN193">
            <v>0.94304099209837455</v>
          </cell>
          <cell r="EO193">
            <v>0.11270960000000002</v>
          </cell>
        </row>
        <row r="194">
          <cell r="B194">
            <v>2035</v>
          </cell>
          <cell r="C194">
            <v>2.8891065</v>
          </cell>
          <cell r="D194">
            <v>2.0555045880000002</v>
          </cell>
          <cell r="E194">
            <v>2.8891065</v>
          </cell>
          <cell r="F194">
            <v>0.2885327737139492</v>
          </cell>
          <cell r="G194">
            <v>0.83360191199999978</v>
          </cell>
          <cell r="H194">
            <v>0</v>
          </cell>
          <cell r="I194">
            <v>2.8891065</v>
          </cell>
          <cell r="J194">
            <v>1.4684540000000001</v>
          </cell>
          <cell r="K194">
            <v>2.8891065</v>
          </cell>
          <cell r="L194">
            <v>0.49172728661958287</v>
          </cell>
          <cell r="M194">
            <v>1.4206524999999999</v>
          </cell>
          <cell r="N194">
            <v>0</v>
          </cell>
          <cell r="O194">
            <v>2.8891065</v>
          </cell>
          <cell r="P194">
            <v>1.9084689300000004</v>
          </cell>
          <cell r="Q194">
            <v>2.8891065</v>
          </cell>
          <cell r="R194">
            <v>0.33942589862990502</v>
          </cell>
          <cell r="S194">
            <v>0.98063756999999963</v>
          </cell>
          <cell r="T194">
            <v>0</v>
          </cell>
          <cell r="U194">
            <v>0.37898439999999994</v>
          </cell>
          <cell r="V194">
            <v>0.25839112720000001</v>
          </cell>
          <cell r="W194">
            <v>0.37898439999999994</v>
          </cell>
          <cell r="X194">
            <v>0.31820115234294588</v>
          </cell>
          <cell r="Y194">
            <v>0.12059327279999993</v>
          </cell>
          <cell r="Z194">
            <v>0</v>
          </cell>
          <cell r="AA194">
            <v>0.37898439999999994</v>
          </cell>
          <cell r="AB194">
            <v>0.17372592000000001</v>
          </cell>
          <cell r="AC194">
            <v>0.37898439999999994</v>
          </cell>
          <cell r="AD194">
            <v>0.54160139573027277</v>
          </cell>
          <cell r="AE194">
            <v>0.20525847999999994</v>
          </cell>
          <cell r="AF194">
            <v>0</v>
          </cell>
          <cell r="AG194">
            <v>0.37898439999999994</v>
          </cell>
          <cell r="AH194">
            <v>0.30182959999999998</v>
          </cell>
          <cell r="AI194">
            <v>0.37898439999999994</v>
          </cell>
          <cell r="AJ194">
            <v>0.20358304985640566</v>
          </cell>
          <cell r="AK194">
            <v>7.7154799999999968E-2</v>
          </cell>
          <cell r="AL194">
            <v>0</v>
          </cell>
          <cell r="AM194">
            <v>0.24189720000000001</v>
          </cell>
          <cell r="AN194">
            <v>0.16454758480000001</v>
          </cell>
          <cell r="AO194">
            <v>0.24189720000000001</v>
          </cell>
          <cell r="AP194">
            <v>0.31976234201966786</v>
          </cell>
          <cell r="AQ194">
            <v>7.7349615199999999E-2</v>
          </cell>
          <cell r="AR194">
            <v>0</v>
          </cell>
          <cell r="AS194">
            <v>0.24189720000000001</v>
          </cell>
          <cell r="AT194">
            <v>0.11022032000000002</v>
          </cell>
          <cell r="AU194">
            <v>0.24189720000000001</v>
          </cell>
          <cell r="AV194">
            <v>0.54435057536837961</v>
          </cell>
          <cell r="AW194">
            <v>0.13167688</v>
          </cell>
          <cell r="AX194">
            <v>0</v>
          </cell>
          <cell r="AY194">
            <v>0.24189720000000001</v>
          </cell>
          <cell r="AZ194">
            <v>0.19281366</v>
          </cell>
          <cell r="BA194">
            <v>0.24189720000000001</v>
          </cell>
          <cell r="BB194">
            <v>0.20291074059559189</v>
          </cell>
          <cell r="BC194">
            <v>4.9083540000000009E-2</v>
          </cell>
          <cell r="BD194">
            <v>0</v>
          </cell>
          <cell r="BE194">
            <v>0.13965379999999999</v>
          </cell>
          <cell r="BF194">
            <v>5.7471356800000012E-2</v>
          </cell>
          <cell r="BG194">
            <v>0.13965379999999999</v>
          </cell>
          <cell r="BH194">
            <v>0.58847266024984635</v>
          </cell>
          <cell r="BI194">
            <v>8.2182443199999983E-2</v>
          </cell>
          <cell r="BJ194">
            <v>0</v>
          </cell>
          <cell r="BK194">
            <v>0.13965379999999999</v>
          </cell>
          <cell r="BL194">
            <v>0</v>
          </cell>
          <cell r="BM194">
            <v>0.13965379999999999</v>
          </cell>
          <cell r="BN194">
            <v>1</v>
          </cell>
          <cell r="BO194">
            <v>0.13965379999999999</v>
          </cell>
          <cell r="BP194">
            <v>0</v>
          </cell>
          <cell r="BQ194">
            <v>4.7374255234999971</v>
          </cell>
          <cell r="BR194">
            <v>1.2749921062999996</v>
          </cell>
          <cell r="BS194">
            <v>4.7374255234999971</v>
          </cell>
          <cell r="BT194">
            <v>0.73086814769426944</v>
          </cell>
          <cell r="BU194">
            <v>3.4624334171999975</v>
          </cell>
          <cell r="BV194">
            <v>0</v>
          </cell>
          <cell r="BW194">
            <v>4.7374255234999971</v>
          </cell>
          <cell r="BX194">
            <v>0</v>
          </cell>
          <cell r="BY194">
            <v>4.7374255234999971</v>
          </cell>
          <cell r="BZ194">
            <v>1</v>
          </cell>
          <cell r="CA194">
            <v>4.7374255234999971</v>
          </cell>
          <cell r="CB194">
            <v>0</v>
          </cell>
          <cell r="CC194">
            <v>1.4860106274999998</v>
          </cell>
          <cell r="CD194">
            <v>0.20314330260000046</v>
          </cell>
          <cell r="CE194">
            <v>1.4860106274999998</v>
          </cell>
          <cell r="CF194">
            <v>0.86329619799438451</v>
          </cell>
          <cell r="CG194">
            <v>1.2828673248999993</v>
          </cell>
          <cell r="CH194">
            <v>0</v>
          </cell>
          <cell r="CI194">
            <v>1.4860106274999998</v>
          </cell>
          <cell r="CJ194">
            <v>0</v>
          </cell>
          <cell r="CK194">
            <v>1.4860106274999998</v>
          </cell>
          <cell r="CL194">
            <v>1</v>
          </cell>
          <cell r="CM194">
            <v>1.4860106274999998</v>
          </cell>
          <cell r="CN194">
            <v>0</v>
          </cell>
          <cell r="CO194">
            <v>0.467949002</v>
          </cell>
          <cell r="CP194">
            <v>0.15352700269999994</v>
          </cell>
          <cell r="CQ194">
            <v>0.467949002</v>
          </cell>
          <cell r="CR194">
            <v>0.67191509749175626</v>
          </cell>
          <cell r="CS194">
            <v>0.31442199930000003</v>
          </cell>
          <cell r="CT194">
            <v>0</v>
          </cell>
          <cell r="CU194">
            <v>0.467949002</v>
          </cell>
          <cell r="CV194">
            <v>1.2604490500000003E-2</v>
          </cell>
          <cell r="CW194">
            <v>0.467949002</v>
          </cell>
          <cell r="CX194">
            <v>0.97306439281603596</v>
          </cell>
          <cell r="CY194">
            <v>0.45534451149999999</v>
          </cell>
          <cell r="CZ194">
            <v>0</v>
          </cell>
          <cell r="DA194">
            <v>1.6383796000000008</v>
          </cell>
          <cell r="DB194">
            <v>0</v>
          </cell>
          <cell r="DC194">
            <v>1.6383796000000008</v>
          </cell>
          <cell r="DD194">
            <v>1</v>
          </cell>
          <cell r="DE194">
            <v>1.6383796000000008</v>
          </cell>
          <cell r="DF194">
            <v>0</v>
          </cell>
          <cell r="DG194">
            <v>2.0314882700000001</v>
          </cell>
          <cell r="DH194">
            <v>0.60733982502499995</v>
          </cell>
          <cell r="DI194">
            <v>2.0314882700000001</v>
          </cell>
          <cell r="DJ194">
            <v>0.70103700129905255</v>
          </cell>
          <cell r="DK194">
            <v>1.4241484449750001</v>
          </cell>
          <cell r="DL194">
            <v>0</v>
          </cell>
          <cell r="DM194">
            <v>3.3252951239999997</v>
          </cell>
          <cell r="DN194">
            <v>1.3106996925000001</v>
          </cell>
          <cell r="DO194">
            <v>3.3252951239999997</v>
          </cell>
          <cell r="DP194">
            <v>0.6058395890818381</v>
          </cell>
          <cell r="DQ194">
            <v>2.0145954314999996</v>
          </cell>
          <cell r="DR194">
            <v>0</v>
          </cell>
          <cell r="DS194">
            <v>1.5997215840000001</v>
          </cell>
          <cell r="DT194">
            <v>0.622328071265</v>
          </cell>
          <cell r="DU194">
            <v>1.5997215840000001</v>
          </cell>
          <cell r="DV194">
            <v>0.61097726161266819</v>
          </cell>
          <cell r="DW194">
            <v>0.97739351273500008</v>
          </cell>
          <cell r="DX194">
            <v>0</v>
          </cell>
          <cell r="DY194">
            <v>29.476592694999997</v>
          </cell>
          <cell r="DZ194">
            <v>9.0381010549999967</v>
          </cell>
          <cell r="EA194">
            <v>29.476592694999997</v>
          </cell>
          <cell r="EB194">
            <v>0.69338040022064373</v>
          </cell>
          <cell r="EC194">
            <v>20.438491640000002</v>
          </cell>
          <cell r="ED194">
            <v>0</v>
          </cell>
          <cell r="EE194">
            <v>29.476592694999997</v>
          </cell>
          <cell r="EF194">
            <v>20.705285040000003</v>
          </cell>
          <cell r="EG194">
            <v>29.476592694999997</v>
          </cell>
          <cell r="EH194">
            <v>0.29756857401255327</v>
          </cell>
          <cell r="EI194">
            <v>8.771307654999994</v>
          </cell>
          <cell r="EK194">
            <v>0.12046768000000001</v>
          </cell>
          <cell r="EL194">
            <v>6.8609600000000001E-3</v>
          </cell>
          <cell r="EM194">
            <v>0.12046768000000001</v>
          </cell>
          <cell r="EN194">
            <v>0.94304729700115419</v>
          </cell>
          <cell r="EO194">
            <v>0.11360672000000001</v>
          </cell>
        </row>
        <row r="195">
          <cell r="B195">
            <v>2036</v>
          </cell>
          <cell r="C195">
            <v>2.9240177999999997</v>
          </cell>
          <cell r="D195">
            <v>2.0717912248000001</v>
          </cell>
          <cell r="E195">
            <v>2.9240177999999997</v>
          </cell>
          <cell r="F195">
            <v>0.29145738278337419</v>
          </cell>
          <cell r="G195">
            <v>0.85222657519999956</v>
          </cell>
          <cell r="H195">
            <v>0</v>
          </cell>
          <cell r="I195">
            <v>2.9240177999999997</v>
          </cell>
          <cell r="J195">
            <v>1.4706670799999999</v>
          </cell>
          <cell r="K195">
            <v>2.9240177999999997</v>
          </cell>
          <cell r="L195">
            <v>0.49703894415417033</v>
          </cell>
          <cell r="M195">
            <v>1.4533507199999998</v>
          </cell>
          <cell r="N195">
            <v>0</v>
          </cell>
          <cell r="O195">
            <v>2.9240177999999997</v>
          </cell>
          <cell r="P195">
            <v>1.9279226999999997</v>
          </cell>
          <cell r="Q195">
            <v>2.9240177999999997</v>
          </cell>
          <cell r="R195">
            <v>0.34065972512205639</v>
          </cell>
          <cell r="S195">
            <v>0.99609510000000001</v>
          </cell>
          <cell r="T195">
            <v>0</v>
          </cell>
          <cell r="U195">
            <v>0.37712710000000005</v>
          </cell>
          <cell r="V195">
            <v>0.25376408880000001</v>
          </cell>
          <cell r="W195">
            <v>0.37712710000000005</v>
          </cell>
          <cell r="X195">
            <v>0.32711256019522339</v>
          </cell>
          <cell r="Y195">
            <v>0.12336301120000004</v>
          </cell>
          <cell r="Z195">
            <v>0</v>
          </cell>
          <cell r="AA195">
            <v>0.37712710000000005</v>
          </cell>
          <cell r="AB195">
            <v>0.16702025999999998</v>
          </cell>
          <cell r="AC195">
            <v>0.37712710000000005</v>
          </cell>
          <cell r="AD195">
            <v>0.55712474653770583</v>
          </cell>
          <cell r="AE195">
            <v>0.21010684000000007</v>
          </cell>
          <cell r="AF195">
            <v>0</v>
          </cell>
          <cell r="AG195">
            <v>0.37712710000000005</v>
          </cell>
          <cell r="AH195">
            <v>0.29870392000000007</v>
          </cell>
          <cell r="AI195">
            <v>0.37712710000000005</v>
          </cell>
          <cell r="AJ195">
            <v>0.20794893816965149</v>
          </cell>
          <cell r="AK195">
            <v>7.8423179999999981E-2</v>
          </cell>
          <cell r="AL195">
            <v>0</v>
          </cell>
          <cell r="AM195">
            <v>0.2406665999999999</v>
          </cell>
          <cell r="AN195">
            <v>0.16154630159999997</v>
          </cell>
          <cell r="AO195">
            <v>0.2406665999999999</v>
          </cell>
          <cell r="AP195">
            <v>0.3287547935608845</v>
          </cell>
          <cell r="AQ195">
            <v>7.9120298399999928E-2</v>
          </cell>
          <cell r="AR195">
            <v>0</v>
          </cell>
          <cell r="AS195">
            <v>0.2406665999999999</v>
          </cell>
          <cell r="AT195">
            <v>0.10589537999999998</v>
          </cell>
          <cell r="AU195">
            <v>0.2406665999999999</v>
          </cell>
          <cell r="AV195">
            <v>0.55999137395882925</v>
          </cell>
          <cell r="AW195">
            <v>0.13477121999999991</v>
          </cell>
          <cell r="AX195">
            <v>0</v>
          </cell>
          <cell r="AY195">
            <v>0.2406665999999999</v>
          </cell>
          <cell r="AZ195">
            <v>0.19078511999999992</v>
          </cell>
          <cell r="BA195">
            <v>0.2406665999999999</v>
          </cell>
          <cell r="BB195">
            <v>0.20726382472682126</v>
          </cell>
          <cell r="BC195">
            <v>4.9881479999999978E-2</v>
          </cell>
          <cell r="BD195">
            <v>0</v>
          </cell>
          <cell r="BE195">
            <v>0.14164150000000003</v>
          </cell>
          <cell r="BF195">
            <v>5.7615271999999981E-2</v>
          </cell>
          <cell r="BG195">
            <v>0.14164150000000003</v>
          </cell>
          <cell r="BH195">
            <v>0.59323170116102997</v>
          </cell>
          <cell r="BI195">
            <v>8.402622800000005E-2</v>
          </cell>
          <cell r="BJ195">
            <v>0</v>
          </cell>
          <cell r="BK195">
            <v>0.14164150000000003</v>
          </cell>
          <cell r="BL195">
            <v>0</v>
          </cell>
          <cell r="BM195">
            <v>0.14164150000000003</v>
          </cell>
          <cell r="BN195">
            <v>1</v>
          </cell>
          <cell r="BO195">
            <v>0.14164150000000003</v>
          </cell>
          <cell r="BP195">
            <v>0</v>
          </cell>
          <cell r="BQ195">
            <v>4.6340067944999985</v>
          </cell>
          <cell r="BR195">
            <v>1.1159201196999997</v>
          </cell>
          <cell r="BS195">
            <v>4.6340067944999985</v>
          </cell>
          <cell r="BT195">
            <v>0.759188933209062</v>
          </cell>
          <cell r="BU195">
            <v>3.5180866747999988</v>
          </cell>
          <cell r="BV195">
            <v>0</v>
          </cell>
          <cell r="BW195">
            <v>4.6340067944999985</v>
          </cell>
          <cell r="BX195">
            <v>0</v>
          </cell>
          <cell r="BY195">
            <v>4.6340067944999985</v>
          </cell>
          <cell r="BZ195">
            <v>1</v>
          </cell>
          <cell r="CA195">
            <v>4.6340067944999985</v>
          </cell>
          <cell r="CB195">
            <v>0</v>
          </cell>
          <cell r="CC195">
            <v>1.4417795270000004</v>
          </cell>
          <cell r="CD195">
            <v>0.14314223470000043</v>
          </cell>
          <cell r="CE195">
            <v>1.4417795270000004</v>
          </cell>
          <cell r="CF195">
            <v>0.90071836087321522</v>
          </cell>
          <cell r="CG195">
            <v>1.2986372923</v>
          </cell>
          <cell r="CH195">
            <v>0</v>
          </cell>
          <cell r="CI195">
            <v>1.4417795270000004</v>
          </cell>
          <cell r="CJ195">
            <v>0</v>
          </cell>
          <cell r="CK195">
            <v>1.4417795270000004</v>
          </cell>
          <cell r="CL195">
            <v>1</v>
          </cell>
          <cell r="CM195">
            <v>1.4417795270000004</v>
          </cell>
          <cell r="CN195">
            <v>0</v>
          </cell>
          <cell r="CO195">
            <v>0.46049556399999997</v>
          </cell>
          <cell r="CP195">
            <v>0.13996477400000007</v>
          </cell>
          <cell r="CQ195">
            <v>0.46049556399999997</v>
          </cell>
          <cell r="CR195">
            <v>0.69605619479973957</v>
          </cell>
          <cell r="CS195">
            <v>0.3205307899999999</v>
          </cell>
          <cell r="CT195">
            <v>0</v>
          </cell>
          <cell r="CU195">
            <v>0.46049556399999997</v>
          </cell>
          <cell r="CV195">
            <v>0</v>
          </cell>
          <cell r="CW195">
            <v>0.46049556399999997</v>
          </cell>
          <cell r="CX195">
            <v>1</v>
          </cell>
          <cell r="CY195">
            <v>0.46049556399999997</v>
          </cell>
          <cell r="CZ195">
            <v>0</v>
          </cell>
          <cell r="DA195">
            <v>1.6558685</v>
          </cell>
          <cell r="DB195">
            <v>0</v>
          </cell>
          <cell r="DC195">
            <v>1.6558685</v>
          </cell>
          <cell r="DD195">
            <v>1</v>
          </cell>
          <cell r="DE195">
            <v>1.6558685</v>
          </cell>
          <cell r="DF195">
            <v>0</v>
          </cell>
          <cell r="DG195">
            <v>2.0583021459999999</v>
          </cell>
          <cell r="DH195">
            <v>0.56522744991000007</v>
          </cell>
          <cell r="DI195">
            <v>2.0583021459999999</v>
          </cell>
          <cell r="DJ195">
            <v>0.7253914100957265</v>
          </cell>
          <cell r="DK195">
            <v>1.4930746960899999</v>
          </cell>
          <cell r="DL195">
            <v>0</v>
          </cell>
          <cell r="DM195">
            <v>3.3738038739999996</v>
          </cell>
          <cell r="DN195">
            <v>1.2647371624899999</v>
          </cell>
          <cell r="DO195">
            <v>3.3738038739999996</v>
          </cell>
          <cell r="DP195">
            <v>0.62513020622312554</v>
          </cell>
          <cell r="DQ195">
            <v>2.1090667115099997</v>
          </cell>
          <cell r="DR195">
            <v>0</v>
          </cell>
          <cell r="DS195">
            <v>1.6227940900000002</v>
          </cell>
          <cell r="DT195">
            <v>0.60005533953000023</v>
          </cell>
          <cell r="DU195">
            <v>1.6227940900000002</v>
          </cell>
          <cell r="DV195">
            <v>0.63023322353238276</v>
          </cell>
          <cell r="DW195">
            <v>1.0227387504699998</v>
          </cell>
          <cell r="DX195">
            <v>0</v>
          </cell>
          <cell r="DY195">
            <v>29.712403049999999</v>
          </cell>
          <cell r="DZ195">
            <v>9.1103983949999989</v>
          </cell>
          <cell r="EA195">
            <v>29.712403049999999</v>
          </cell>
          <cell r="EB195">
            <v>0.69338062694999703</v>
          </cell>
          <cell r="EC195">
            <v>20.602004655000002</v>
          </cell>
          <cell r="ED195">
            <v>0</v>
          </cell>
          <cell r="EE195">
            <v>29.712403049999999</v>
          </cell>
          <cell r="EF195">
            <v>20.870932404999998</v>
          </cell>
          <cell r="EG195">
            <v>29.712403049999999</v>
          </cell>
          <cell r="EH195">
            <v>0.29756834646196689</v>
          </cell>
          <cell r="EI195">
            <v>8.8414706450000011</v>
          </cell>
          <cell r="EK195">
            <v>0.12143495999999999</v>
          </cell>
          <cell r="EL195">
            <v>6.9168799999999985E-3</v>
          </cell>
          <cell r="EM195">
            <v>0.12143495999999999</v>
          </cell>
          <cell r="EN195">
            <v>0.94304045556567895</v>
          </cell>
          <cell r="EO195">
            <v>0.11451807999999999</v>
          </cell>
        </row>
        <row r="196">
          <cell r="B196">
            <v>2037</v>
          </cell>
          <cell r="C196">
            <v>2.9593449999999999</v>
          </cell>
          <cell r="D196">
            <v>2.0883699808000005</v>
          </cell>
          <cell r="E196">
            <v>2.9593449999999999</v>
          </cell>
          <cell r="F196">
            <v>0.29431344408982374</v>
          </cell>
          <cell r="G196">
            <v>0.87097501919999942</v>
          </cell>
          <cell r="H196">
            <v>0</v>
          </cell>
          <cell r="I196">
            <v>2.9593449999999999</v>
          </cell>
          <cell r="J196">
            <v>1.4730679799999999</v>
          </cell>
          <cell r="K196">
            <v>2.9593449999999999</v>
          </cell>
          <cell r="L196">
            <v>0.50223175060697556</v>
          </cell>
          <cell r="M196">
            <v>1.4862770199999999</v>
          </cell>
          <cell r="N196">
            <v>0</v>
          </cell>
          <cell r="O196">
            <v>2.9593449999999999</v>
          </cell>
          <cell r="P196">
            <v>1.9476593799999997</v>
          </cell>
          <cell r="Q196">
            <v>2.9593449999999999</v>
          </cell>
          <cell r="R196">
            <v>0.34186133080124154</v>
          </cell>
          <cell r="S196">
            <v>1.0116856200000002</v>
          </cell>
          <cell r="T196">
            <v>0</v>
          </cell>
          <cell r="U196">
            <v>0.37513710000000011</v>
          </cell>
          <cell r="V196">
            <v>0.24900240559999998</v>
          </cell>
          <cell r="W196">
            <v>0.37513710000000011</v>
          </cell>
          <cell r="X196">
            <v>0.33623625709107441</v>
          </cell>
          <cell r="Y196">
            <v>0.12613469440000014</v>
          </cell>
          <cell r="Z196">
            <v>0</v>
          </cell>
          <cell r="AA196">
            <v>0.37513710000000011</v>
          </cell>
          <cell r="AB196">
            <v>0.16013912000000002</v>
          </cell>
          <cell r="AC196">
            <v>0.37513710000000011</v>
          </cell>
          <cell r="AD196">
            <v>0.57311841457429835</v>
          </cell>
          <cell r="AE196">
            <v>0.21499798000000009</v>
          </cell>
          <cell r="AF196">
            <v>0</v>
          </cell>
          <cell r="AG196">
            <v>0.37513710000000011</v>
          </cell>
          <cell r="AH196">
            <v>0.2954250100000001</v>
          </cell>
          <cell r="AI196">
            <v>0.37513710000000011</v>
          </cell>
          <cell r="AJ196">
            <v>0.21248788776156768</v>
          </cell>
          <cell r="AK196">
            <v>7.9712090000000013E-2</v>
          </cell>
          <cell r="AL196">
            <v>0</v>
          </cell>
          <cell r="AM196">
            <v>0.23936050000000006</v>
          </cell>
          <cell r="AN196">
            <v>0.158461396</v>
          </cell>
          <cell r="AO196">
            <v>0.23936050000000006</v>
          </cell>
          <cell r="AP196">
            <v>0.33798017634488581</v>
          </cell>
          <cell r="AQ196">
            <v>8.0899104000000055E-2</v>
          </cell>
          <cell r="AR196">
            <v>0</v>
          </cell>
          <cell r="AS196">
            <v>0.23936050000000006</v>
          </cell>
          <cell r="AT196">
            <v>0.10146633999999999</v>
          </cell>
          <cell r="AU196">
            <v>0.23936050000000006</v>
          </cell>
          <cell r="AV196">
            <v>0.57609405060567653</v>
          </cell>
          <cell r="AW196">
            <v>0.13789416000000007</v>
          </cell>
          <cell r="AX196">
            <v>0</v>
          </cell>
          <cell r="AY196">
            <v>0.23936050000000006</v>
          </cell>
          <cell r="AZ196">
            <v>0.18869131000000003</v>
          </cell>
          <cell r="BA196">
            <v>0.23936050000000006</v>
          </cell>
          <cell r="BB196">
            <v>0.21168567913252195</v>
          </cell>
          <cell r="BC196">
            <v>5.0669190000000031E-2</v>
          </cell>
          <cell r="BD196">
            <v>0</v>
          </cell>
          <cell r="BE196">
            <v>0.14368639999999999</v>
          </cell>
          <cell r="BF196">
            <v>5.7814442400000034E-2</v>
          </cell>
          <cell r="BG196">
            <v>0.14368639999999999</v>
          </cell>
          <cell r="BH196">
            <v>0.59763455414012723</v>
          </cell>
          <cell r="BI196">
            <v>8.5871957599999965E-2</v>
          </cell>
          <cell r="BJ196">
            <v>0</v>
          </cell>
          <cell r="BK196">
            <v>0.14368639999999999</v>
          </cell>
          <cell r="BL196">
            <v>0</v>
          </cell>
          <cell r="BM196">
            <v>0.14368639999999999</v>
          </cell>
          <cell r="BN196">
            <v>1</v>
          </cell>
          <cell r="BO196">
            <v>0.14368639999999999</v>
          </cell>
          <cell r="BP196">
            <v>0</v>
          </cell>
          <cell r="BQ196">
            <v>4.5279044015000016</v>
          </cell>
          <cell r="BR196">
            <v>0.95373230799999931</v>
          </cell>
          <cell r="BS196">
            <v>4.5279044015000016</v>
          </cell>
          <cell r="BT196">
            <v>0.78936562625216922</v>
          </cell>
          <cell r="BU196">
            <v>3.5741720935000023</v>
          </cell>
          <cell r="BV196">
            <v>0</v>
          </cell>
          <cell r="BW196">
            <v>4.5279044015000016</v>
          </cell>
          <cell r="BX196">
            <v>0</v>
          </cell>
          <cell r="BY196">
            <v>4.5279044015000016</v>
          </cell>
          <cell r="BZ196">
            <v>1</v>
          </cell>
          <cell r="CA196">
            <v>4.5279044015000016</v>
          </cell>
          <cell r="CB196">
            <v>0</v>
          </cell>
          <cell r="CC196">
            <v>1.3967716949999998</v>
          </cell>
          <cell r="CD196">
            <v>8.2271852699999939E-2</v>
          </cell>
          <cell r="CE196">
            <v>1.3967716949999998</v>
          </cell>
          <cell r="CF196">
            <v>0.94109856822377835</v>
          </cell>
          <cell r="CG196">
            <v>1.3144998422999998</v>
          </cell>
          <cell r="CH196">
            <v>0</v>
          </cell>
          <cell r="CI196">
            <v>1.3967716949999998</v>
          </cell>
          <cell r="CJ196">
            <v>0</v>
          </cell>
          <cell r="CK196">
            <v>1.3967716949999998</v>
          </cell>
          <cell r="CL196">
            <v>1</v>
          </cell>
          <cell r="CM196">
            <v>1.3967716949999998</v>
          </cell>
          <cell r="CN196">
            <v>0</v>
          </cell>
          <cell r="CO196">
            <v>0.45284405150000007</v>
          </cell>
          <cell r="CP196">
            <v>0.12612803809999998</v>
          </cell>
          <cell r="CQ196">
            <v>0.45284405150000007</v>
          </cell>
          <cell r="CR196">
            <v>0.72147577586099765</v>
          </cell>
          <cell r="CS196">
            <v>0.32671601340000012</v>
          </cell>
          <cell r="CT196">
            <v>0</v>
          </cell>
          <cell r="CU196">
            <v>0.45284405150000007</v>
          </cell>
          <cell r="CV196">
            <v>0</v>
          </cell>
          <cell r="CW196">
            <v>0.45284405150000007</v>
          </cell>
          <cell r="CX196">
            <v>1</v>
          </cell>
          <cell r="CY196">
            <v>0.45284405150000007</v>
          </cell>
          <cell r="CZ196">
            <v>0</v>
          </cell>
          <cell r="DA196">
            <v>1.6735719</v>
          </cell>
          <cell r="DB196">
            <v>0</v>
          </cell>
          <cell r="DC196">
            <v>1.6735719</v>
          </cell>
          <cell r="DD196">
            <v>1</v>
          </cell>
          <cell r="DE196">
            <v>1.6735719</v>
          </cell>
          <cell r="DF196">
            <v>0</v>
          </cell>
          <cell r="DG196">
            <v>2.0840919680000001</v>
          </cell>
          <cell r="DH196">
            <v>0.52138430349499998</v>
          </cell>
          <cell r="DI196">
            <v>2.0840919680000001</v>
          </cell>
          <cell r="DJ196">
            <v>0.74982663361284063</v>
          </cell>
          <cell r="DK196">
            <v>1.562707664505</v>
          </cell>
          <cell r="DL196">
            <v>0</v>
          </cell>
          <cell r="DM196">
            <v>3.4212114060000003</v>
          </cell>
          <cell r="DN196">
            <v>1.2168274754249997</v>
          </cell>
          <cell r="DO196">
            <v>3.4212114060000003</v>
          </cell>
          <cell r="DP196">
            <v>0.64432847578756158</v>
          </cell>
          <cell r="DQ196">
            <v>2.2043839305750006</v>
          </cell>
          <cell r="DR196">
            <v>0</v>
          </cell>
          <cell r="DS196">
            <v>1.6453548859999998</v>
          </cell>
          <cell r="DT196">
            <v>0.57692856231999989</v>
          </cell>
          <cell r="DU196">
            <v>1.6453548859999998</v>
          </cell>
          <cell r="DV196">
            <v>0.6493591946461087</v>
          </cell>
          <cell r="DW196">
            <v>1.0684263236799998</v>
          </cell>
          <cell r="DX196">
            <v>0</v>
          </cell>
          <cell r="DY196">
            <v>29.950104169999999</v>
          </cell>
          <cell r="DZ196">
            <v>9.18328013</v>
          </cell>
          <cell r="EA196">
            <v>29.950104169999999</v>
          </cell>
          <cell r="EB196">
            <v>0.69338069484250475</v>
          </cell>
          <cell r="EC196">
            <v>20.766824039999999</v>
          </cell>
          <cell r="ED196">
            <v>0</v>
          </cell>
          <cell r="EE196">
            <v>29.950104169999999</v>
          </cell>
          <cell r="EF196">
            <v>21.037903229999998</v>
          </cell>
          <cell r="EG196">
            <v>29.950104169999999</v>
          </cell>
          <cell r="EH196">
            <v>0.2975682785413164</v>
          </cell>
          <cell r="EI196">
            <v>8.9122009400000017</v>
          </cell>
          <cell r="EK196">
            <v>0.12241529999999998</v>
          </cell>
          <cell r="EL196">
            <v>6.9716199999999996E-3</v>
          </cell>
          <cell r="EM196">
            <v>0.12241529999999998</v>
          </cell>
          <cell r="EN196">
            <v>0.9430494390815527</v>
          </cell>
          <cell r="EO196">
            <v>0.11544367999999998</v>
          </cell>
        </row>
        <row r="197">
          <cell r="B197">
            <v>2038</v>
          </cell>
          <cell r="C197">
            <v>2.9951453000000003</v>
          </cell>
          <cell r="D197">
            <v>2.1052327335999999</v>
          </cell>
          <cell r="E197">
            <v>2.9951453000000003</v>
          </cell>
          <cell r="F197">
            <v>0.29711832891713147</v>
          </cell>
          <cell r="G197">
            <v>0.88991256640000049</v>
          </cell>
          <cell r="H197">
            <v>0</v>
          </cell>
          <cell r="I197">
            <v>2.9951453000000003</v>
          </cell>
          <cell r="J197">
            <v>1.4756424399999999</v>
          </cell>
          <cell r="K197">
            <v>2.9951453000000003</v>
          </cell>
          <cell r="L197">
            <v>0.50732191857269837</v>
          </cell>
          <cell r="M197">
            <v>1.5195028600000005</v>
          </cell>
          <cell r="N197">
            <v>0</v>
          </cell>
          <cell r="O197">
            <v>2.9951453000000003</v>
          </cell>
          <cell r="P197">
            <v>1.9677464000000002</v>
          </cell>
          <cell r="Q197">
            <v>2.9951453000000003</v>
          </cell>
          <cell r="R197">
            <v>0.34302138864515186</v>
          </cell>
          <cell r="S197">
            <v>1.0273989000000001</v>
          </cell>
          <cell r="T197">
            <v>0</v>
          </cell>
          <cell r="U197">
            <v>0.37935960000000007</v>
          </cell>
          <cell r="V197">
            <v>0.25039407759999988</v>
          </cell>
          <cell r="W197">
            <v>0.37935960000000007</v>
          </cell>
          <cell r="X197">
            <v>0.33995586878518474</v>
          </cell>
          <cell r="Y197">
            <v>0.1289655224000002</v>
          </cell>
          <cell r="Z197">
            <v>0</v>
          </cell>
          <cell r="AA197">
            <v>0.37935960000000007</v>
          </cell>
          <cell r="AB197">
            <v>0.15942765999999997</v>
          </cell>
          <cell r="AC197">
            <v>0.37935960000000007</v>
          </cell>
          <cell r="AD197">
            <v>0.57974528653024748</v>
          </cell>
          <cell r="AE197">
            <v>0.2199319400000001</v>
          </cell>
          <cell r="AF197">
            <v>0</v>
          </cell>
          <cell r="AG197">
            <v>0.37935960000000007</v>
          </cell>
          <cell r="AH197">
            <v>0.29833793000000008</v>
          </cell>
          <cell r="AI197">
            <v>0.37935960000000007</v>
          </cell>
          <cell r="AJ197">
            <v>0.21357485088027289</v>
          </cell>
          <cell r="AK197">
            <v>8.102166999999999E-2</v>
          </cell>
          <cell r="AL197">
            <v>0</v>
          </cell>
          <cell r="AM197">
            <v>0.24201549999999999</v>
          </cell>
          <cell r="AN197">
            <v>0.15930704559999997</v>
          </cell>
          <cell r="AO197">
            <v>0.24201549999999999</v>
          </cell>
          <cell r="AP197">
            <v>0.34174858387169427</v>
          </cell>
          <cell r="AQ197">
            <v>8.270845440000002E-2</v>
          </cell>
          <cell r="AR197">
            <v>0</v>
          </cell>
          <cell r="AS197">
            <v>0.24201549999999999</v>
          </cell>
          <cell r="AT197">
            <v>0.10094132</v>
          </cell>
          <cell r="AU197">
            <v>0.24201549999999999</v>
          </cell>
          <cell r="AV197">
            <v>0.58291382163539107</v>
          </cell>
          <cell r="AW197">
            <v>0.14107417999999999</v>
          </cell>
          <cell r="AX197">
            <v>0</v>
          </cell>
          <cell r="AY197">
            <v>0.24201549999999999</v>
          </cell>
          <cell r="AZ197">
            <v>0.19052783999999998</v>
          </cell>
          <cell r="BA197">
            <v>0.24201549999999999</v>
          </cell>
          <cell r="BB197">
            <v>0.21274529937132133</v>
          </cell>
          <cell r="BC197">
            <v>5.1487660000000018E-2</v>
          </cell>
          <cell r="BD197">
            <v>0</v>
          </cell>
          <cell r="BE197">
            <v>0.14578850000000002</v>
          </cell>
          <cell r="BF197">
            <v>5.8011667999999982E-2</v>
          </cell>
          <cell r="BG197">
            <v>0.14578850000000002</v>
          </cell>
          <cell r="BH197">
            <v>0.60208337420304081</v>
          </cell>
          <cell r="BI197">
            <v>8.7776832000000027E-2</v>
          </cell>
          <cell r="BJ197">
            <v>0</v>
          </cell>
          <cell r="BK197">
            <v>0.14578850000000002</v>
          </cell>
          <cell r="BL197">
            <v>0</v>
          </cell>
          <cell r="BM197">
            <v>0.14578850000000002</v>
          </cell>
          <cell r="BN197">
            <v>1</v>
          </cell>
          <cell r="BO197">
            <v>0.14578850000000002</v>
          </cell>
          <cell r="BP197">
            <v>0</v>
          </cell>
          <cell r="BQ197">
            <v>4.4191291479999997</v>
          </cell>
          <cell r="BR197">
            <v>0.78838368550000015</v>
          </cell>
          <cell r="BS197">
            <v>4.4191291479999997</v>
          </cell>
          <cell r="BT197">
            <v>0.82159750052636382</v>
          </cell>
          <cell r="BU197">
            <v>3.6307454624999993</v>
          </cell>
          <cell r="BV197">
            <v>0</v>
          </cell>
          <cell r="BW197">
            <v>4.4191291479999997</v>
          </cell>
          <cell r="BX197">
            <v>0</v>
          </cell>
          <cell r="BY197">
            <v>4.4191291479999997</v>
          </cell>
          <cell r="BZ197">
            <v>1</v>
          </cell>
          <cell r="CA197">
            <v>4.4191291479999997</v>
          </cell>
          <cell r="CB197">
            <v>0</v>
          </cell>
          <cell r="CC197">
            <v>1.3509173274999997</v>
          </cell>
          <cell r="CD197">
            <v>2.0456969300000141E-2</v>
          </cell>
          <cell r="CE197">
            <v>1.3509173274999997</v>
          </cell>
          <cell r="CF197">
            <v>0.98485697911813919</v>
          </cell>
          <cell r="CG197">
            <v>1.3304603581999996</v>
          </cell>
          <cell r="CH197">
            <v>0</v>
          </cell>
          <cell r="CI197">
            <v>1.3509173274999997</v>
          </cell>
          <cell r="CJ197">
            <v>0</v>
          </cell>
          <cell r="CK197">
            <v>1.3509173274999997</v>
          </cell>
          <cell r="CL197">
            <v>1</v>
          </cell>
          <cell r="CM197">
            <v>1.3509173274999997</v>
          </cell>
          <cell r="CN197">
            <v>0</v>
          </cell>
          <cell r="CO197">
            <v>0.44502848949999985</v>
          </cell>
          <cell r="CP197">
            <v>0.11208316049999999</v>
          </cell>
          <cell r="CQ197">
            <v>0.44502848949999985</v>
          </cell>
          <cell r="CR197">
            <v>0.74814385338357081</v>
          </cell>
          <cell r="CS197">
            <v>0.33294532899999985</v>
          </cell>
          <cell r="CT197">
            <v>0</v>
          </cell>
          <cell r="CU197">
            <v>0.44502848949999985</v>
          </cell>
          <cell r="CV197">
            <v>0</v>
          </cell>
          <cell r="CW197">
            <v>0.44502848949999985</v>
          </cell>
          <cell r="CX197">
            <v>1</v>
          </cell>
          <cell r="CY197">
            <v>0.44502848949999985</v>
          </cell>
          <cell r="CZ197">
            <v>0</v>
          </cell>
          <cell r="DA197">
            <v>1.6914898000000003</v>
          </cell>
          <cell r="DB197">
            <v>0</v>
          </cell>
          <cell r="DC197">
            <v>1.6914898000000003</v>
          </cell>
          <cell r="DD197">
            <v>1</v>
          </cell>
          <cell r="DE197">
            <v>1.6914898000000003</v>
          </cell>
          <cell r="DF197">
            <v>0</v>
          </cell>
          <cell r="DG197">
            <v>2.1085832240000002</v>
          </cell>
          <cell r="DH197">
            <v>0.54036233312499993</v>
          </cell>
          <cell r="DI197">
            <v>2.1085832240000002</v>
          </cell>
          <cell r="DJ197">
            <v>0.74373203439419944</v>
          </cell>
          <cell r="DK197">
            <v>1.5682208908750002</v>
          </cell>
          <cell r="DL197">
            <v>0</v>
          </cell>
          <cell r="DM197">
            <v>3.4671609719999994</v>
          </cell>
          <cell r="DN197">
            <v>1.1666315594449996</v>
          </cell>
          <cell r="DO197">
            <v>3.4671609719999994</v>
          </cell>
          <cell r="DP197">
            <v>0.66351964363164861</v>
          </cell>
          <cell r="DQ197">
            <v>2.300529412555</v>
          </cell>
          <cell r="DR197">
            <v>0</v>
          </cell>
          <cell r="DS197">
            <v>1.6671674080000001</v>
          </cell>
          <cell r="DT197">
            <v>0.55278773952999993</v>
          </cell>
          <cell r="DU197">
            <v>1.6671674080000001</v>
          </cell>
          <cell r="DV197">
            <v>0.66842697567297948</v>
          </cell>
          <cell r="DW197">
            <v>1.1143796684700003</v>
          </cell>
          <cell r="DX197">
            <v>0</v>
          </cell>
          <cell r="DY197">
            <v>30.189701209999999</v>
          </cell>
          <cell r="DZ197">
            <v>9.2567514150000001</v>
          </cell>
          <cell r="EA197">
            <v>30.189701209999999</v>
          </cell>
          <cell r="EB197">
            <v>0.69338048924002582</v>
          </cell>
          <cell r="EC197">
            <v>20.932949794999999</v>
          </cell>
          <cell r="ED197">
            <v>0</v>
          </cell>
          <cell r="EE197">
            <v>30.189701209999999</v>
          </cell>
          <cell r="EF197">
            <v>21.206202789999999</v>
          </cell>
          <cell r="EG197">
            <v>30.189701209999999</v>
          </cell>
          <cell r="EH197">
            <v>0.2975683117070505</v>
          </cell>
          <cell r="EI197">
            <v>8.9834984200000001</v>
          </cell>
          <cell r="EK197">
            <v>0.12339687999999999</v>
          </cell>
          <cell r="EL197">
            <v>7.0275999999999993E-3</v>
          </cell>
          <cell r="EM197">
            <v>0.12339687999999999</v>
          </cell>
          <cell r="EN197">
            <v>0.94304880317881623</v>
          </cell>
          <cell r="EO197">
            <v>0.11636927999999999</v>
          </cell>
        </row>
        <row r="198">
          <cell r="B198">
            <v>2039</v>
          </cell>
          <cell r="C198">
            <v>3.0314044000000004</v>
          </cell>
          <cell r="D198">
            <v>2.1224347383999991</v>
          </cell>
          <cell r="E198">
            <v>3.0314044000000004</v>
          </cell>
          <cell r="F198">
            <v>0.29985100687984789</v>
          </cell>
          <cell r="G198">
            <v>0.90896966160000137</v>
          </cell>
          <cell r="H198">
            <v>0</v>
          </cell>
          <cell r="I198">
            <v>3.0314044000000004</v>
          </cell>
          <cell r="J198">
            <v>1.4784476199999999</v>
          </cell>
          <cell r="K198">
            <v>3.0314044000000004</v>
          </cell>
          <cell r="L198">
            <v>0.51228954474038513</v>
          </cell>
          <cell r="M198">
            <v>1.5529567800000006</v>
          </cell>
          <cell r="N198">
            <v>0</v>
          </cell>
          <cell r="O198">
            <v>3.0314044000000004</v>
          </cell>
          <cell r="P198">
            <v>1.9881591600000004</v>
          </cell>
          <cell r="Q198">
            <v>3.0314044000000004</v>
          </cell>
          <cell r="R198">
            <v>0.34414584870299719</v>
          </cell>
          <cell r="S198">
            <v>1.0432452400000001</v>
          </cell>
          <cell r="T198">
            <v>0</v>
          </cell>
          <cell r="U198">
            <v>0.38362100000000005</v>
          </cell>
          <cell r="V198">
            <v>0.25184123759999999</v>
          </cell>
          <cell r="W198">
            <v>0.38362100000000005</v>
          </cell>
          <cell r="X198">
            <v>0.34351550723239876</v>
          </cell>
          <cell r="Y198">
            <v>0.13177976240000006</v>
          </cell>
          <cell r="Z198">
            <v>0</v>
          </cell>
          <cell r="AA198">
            <v>0.38362100000000005</v>
          </cell>
          <cell r="AB198">
            <v>0.15871231999999999</v>
          </cell>
          <cell r="AC198">
            <v>0.38362100000000005</v>
          </cell>
          <cell r="AD198">
            <v>0.58627833199955171</v>
          </cell>
          <cell r="AE198">
            <v>0.22490868000000006</v>
          </cell>
          <cell r="AF198">
            <v>0</v>
          </cell>
          <cell r="AG198">
            <v>0.38362100000000005</v>
          </cell>
          <cell r="AH198">
            <v>0.30128996000000002</v>
          </cell>
          <cell r="AI198">
            <v>0.38362100000000005</v>
          </cell>
          <cell r="AJ198">
            <v>0.21461557109751556</v>
          </cell>
          <cell r="AK198">
            <v>8.2331040000000022E-2</v>
          </cell>
          <cell r="AL198">
            <v>0</v>
          </cell>
          <cell r="AM198">
            <v>0.24469909999999997</v>
          </cell>
          <cell r="AN198">
            <v>0.1601936504</v>
          </cell>
          <cell r="AO198">
            <v>0.24469909999999997</v>
          </cell>
          <cell r="AP198">
            <v>0.34534434168331629</v>
          </cell>
          <cell r="AQ198">
            <v>8.4505449599999977E-2</v>
          </cell>
          <cell r="AR198">
            <v>0</v>
          </cell>
          <cell r="AS198">
            <v>0.24469909999999997</v>
          </cell>
          <cell r="AT198">
            <v>0.10045920000000001</v>
          </cell>
          <cell r="AU198">
            <v>0.24469909999999997</v>
          </cell>
          <cell r="AV198">
            <v>0.58945823666699215</v>
          </cell>
          <cell r="AW198">
            <v>0.14423989999999998</v>
          </cell>
          <cell r="AX198">
            <v>0</v>
          </cell>
          <cell r="AY198">
            <v>0.24469909999999997</v>
          </cell>
          <cell r="AZ198">
            <v>0.19241356999999998</v>
          </cell>
          <cell r="BA198">
            <v>0.24469909999999997</v>
          </cell>
          <cell r="BB198">
            <v>0.21367275155486881</v>
          </cell>
          <cell r="BC198">
            <v>5.2285529999999997E-2</v>
          </cell>
          <cell r="BD198">
            <v>0</v>
          </cell>
          <cell r="BE198">
            <v>0.14794780000000002</v>
          </cell>
          <cell r="BF198">
            <v>5.827032640000001E-2</v>
          </cell>
          <cell r="BG198">
            <v>0.14794780000000002</v>
          </cell>
          <cell r="BH198">
            <v>0.60614266383143234</v>
          </cell>
          <cell r="BI198">
            <v>8.9677473600000002E-2</v>
          </cell>
          <cell r="BJ198">
            <v>0</v>
          </cell>
          <cell r="BK198">
            <v>0.14794780000000002</v>
          </cell>
          <cell r="BL198">
            <v>0</v>
          </cell>
          <cell r="BM198">
            <v>0.14794780000000002</v>
          </cell>
          <cell r="BN198">
            <v>1</v>
          </cell>
          <cell r="BO198">
            <v>0.14794780000000002</v>
          </cell>
          <cell r="BP198">
            <v>0</v>
          </cell>
          <cell r="BQ198">
            <v>4.3075952454999999</v>
          </cell>
          <cell r="BR198">
            <v>0.61982248819999941</v>
          </cell>
          <cell r="BS198">
            <v>4.3075952454999999</v>
          </cell>
          <cell r="BT198">
            <v>0.85610939448233736</v>
          </cell>
          <cell r="BU198">
            <v>3.6877727573000003</v>
          </cell>
          <cell r="BV198">
            <v>0</v>
          </cell>
          <cell r="BW198">
            <v>4.3075952454999999</v>
          </cell>
          <cell r="BX198">
            <v>0</v>
          </cell>
          <cell r="BY198">
            <v>4.3075952454999999</v>
          </cell>
          <cell r="BZ198">
            <v>1</v>
          </cell>
          <cell r="CA198">
            <v>4.3075952454999999</v>
          </cell>
          <cell r="CB198">
            <v>0</v>
          </cell>
          <cell r="CC198">
            <v>1.3043991765</v>
          </cell>
          <cell r="CD198">
            <v>0</v>
          </cell>
          <cell r="CE198">
            <v>1.3043991765</v>
          </cell>
          <cell r="CF198">
            <v>1</v>
          </cell>
          <cell r="CG198">
            <v>1.3043991765</v>
          </cell>
          <cell r="CH198">
            <v>0</v>
          </cell>
          <cell r="CI198">
            <v>1.3043991765</v>
          </cell>
          <cell r="CJ198">
            <v>0</v>
          </cell>
          <cell r="CK198">
            <v>1.3043991765</v>
          </cell>
          <cell r="CL198">
            <v>1</v>
          </cell>
          <cell r="CM198">
            <v>1.3043991765</v>
          </cell>
          <cell r="CN198">
            <v>0</v>
          </cell>
          <cell r="CO198">
            <v>0.43698311649999999</v>
          </cell>
          <cell r="CP198">
            <v>9.7759981500000051E-2</v>
          </cell>
          <cell r="CQ198">
            <v>0.43698311649999999</v>
          </cell>
          <cell r="CR198">
            <v>0.77628430525415959</v>
          </cell>
          <cell r="CS198">
            <v>0.33922313499999995</v>
          </cell>
          <cell r="CT198">
            <v>0</v>
          </cell>
          <cell r="CU198">
            <v>0.43698311649999999</v>
          </cell>
          <cell r="CV198">
            <v>0</v>
          </cell>
          <cell r="CW198">
            <v>0.43698311649999999</v>
          </cell>
          <cell r="CX198">
            <v>1</v>
          </cell>
          <cell r="CY198">
            <v>0.43698311649999999</v>
          </cell>
          <cell r="CZ198">
            <v>0</v>
          </cell>
          <cell r="DA198">
            <v>1.7096365000000002</v>
          </cell>
          <cell r="DB198">
            <v>0</v>
          </cell>
          <cell r="DC198">
            <v>1.7096365000000002</v>
          </cell>
          <cell r="DD198">
            <v>1</v>
          </cell>
          <cell r="DE198">
            <v>1.7096365000000002</v>
          </cell>
          <cell r="DF198">
            <v>0</v>
          </cell>
          <cell r="DG198">
            <v>2.1319321440000003</v>
          </cell>
          <cell r="DH198">
            <v>0.56844620250999978</v>
          </cell>
          <cell r="DI198">
            <v>2.1319321440000003</v>
          </cell>
          <cell r="DJ198">
            <v>0.73336571517540772</v>
          </cell>
          <cell r="DK198">
            <v>1.5634859414900006</v>
          </cell>
          <cell r="DL198">
            <v>0</v>
          </cell>
          <cell r="DM198">
            <v>3.5118119720000003</v>
          </cell>
          <cell r="DN198">
            <v>1.11454411055</v>
          </cell>
          <cell r="DO198">
            <v>3.5118119720000003</v>
          </cell>
          <cell r="DP198">
            <v>0.68262990176115279</v>
          </cell>
          <cell r="DQ198">
            <v>2.3972678614500005</v>
          </cell>
          <cell r="DR198">
            <v>0</v>
          </cell>
          <cell r="DS198">
            <v>1.688310722</v>
          </cell>
          <cell r="DT198">
            <v>0.52753036329999992</v>
          </cell>
          <cell r="DU198">
            <v>1.688310722</v>
          </cell>
          <cell r="DV198">
            <v>0.68753952905358617</v>
          </cell>
          <cell r="DW198">
            <v>1.1607803587000001</v>
          </cell>
          <cell r="DX198">
            <v>0</v>
          </cell>
          <cell r="DY198">
            <v>30.431230234999997</v>
          </cell>
          <cell r="DZ198">
            <v>9.3308073049999987</v>
          </cell>
          <cell r="EA198">
            <v>30.431230234999997</v>
          </cell>
          <cell r="EB198">
            <v>0.69338054252343972</v>
          </cell>
          <cell r="EC198">
            <v>21.100422930000001</v>
          </cell>
          <cell r="ED198">
            <v>0</v>
          </cell>
          <cell r="EE198">
            <v>30.431230234999997</v>
          </cell>
          <cell r="EF198">
            <v>21.375856779999999</v>
          </cell>
          <cell r="EG198">
            <v>30.431230234999997</v>
          </cell>
          <cell r="EH198">
            <v>0.29756843167599262</v>
          </cell>
          <cell r="EI198">
            <v>9.055373454999998</v>
          </cell>
          <cell r="EK198">
            <v>0.12437846</v>
          </cell>
          <cell r="EL198">
            <v>7.0835799999999999E-3</v>
          </cell>
          <cell r="EM198">
            <v>0.12437846</v>
          </cell>
          <cell r="EN198">
            <v>0.94304817731301704</v>
          </cell>
          <cell r="EO198">
            <v>0.11729487999999999</v>
          </cell>
        </row>
        <row r="199">
          <cell r="B199">
            <v>2040</v>
          </cell>
          <cell r="C199">
            <v>3.0680874</v>
          </cell>
          <cell r="D199">
            <v>2.1399001399999995</v>
          </cell>
          <cell r="E199">
            <v>3.0680874</v>
          </cell>
          <cell r="F199">
            <v>0.30252960199243362</v>
          </cell>
          <cell r="G199">
            <v>0.92818726000000051</v>
          </cell>
          <cell r="H199">
            <v>0</v>
          </cell>
          <cell r="I199">
            <v>3.0680874</v>
          </cell>
          <cell r="J199">
            <v>1.4813771999999998</v>
          </cell>
          <cell r="K199">
            <v>3.0680874</v>
          </cell>
          <cell r="L199">
            <v>0.51716590602992607</v>
          </cell>
          <cell r="M199">
            <v>1.5867102000000002</v>
          </cell>
          <cell r="N199">
            <v>0</v>
          </cell>
          <cell r="O199">
            <v>3.0680874</v>
          </cell>
          <cell r="P199">
            <v>2.00889366</v>
          </cell>
          <cell r="Q199">
            <v>3.0680874</v>
          </cell>
          <cell r="R199">
            <v>0.34522932430151759</v>
          </cell>
          <cell r="S199">
            <v>1.05919374</v>
          </cell>
          <cell r="T199">
            <v>0</v>
          </cell>
          <cell r="U199">
            <v>0.38792529999999997</v>
          </cell>
          <cell r="V199">
            <v>0.25328027519999985</v>
          </cell>
          <cell r="W199">
            <v>0.38792529999999997</v>
          </cell>
          <cell r="X199">
            <v>0.34709008358052473</v>
          </cell>
          <cell r="Y199">
            <v>0.13464502480000012</v>
          </cell>
          <cell r="Z199">
            <v>0</v>
          </cell>
          <cell r="AA199">
            <v>0.38792529999999997</v>
          </cell>
          <cell r="AB199">
            <v>0.15799705999999997</v>
          </cell>
          <cell r="AC199">
            <v>0.38792529999999997</v>
          </cell>
          <cell r="AD199">
            <v>0.59271266916594512</v>
          </cell>
          <cell r="AE199">
            <v>0.22992824000000001</v>
          </cell>
          <cell r="AF199">
            <v>0</v>
          </cell>
          <cell r="AG199">
            <v>0.38792529999999997</v>
          </cell>
          <cell r="AH199">
            <v>0.30427466000000003</v>
          </cell>
          <cell r="AI199">
            <v>0.38792529999999997</v>
          </cell>
          <cell r="AJ199">
            <v>0.21563594846739811</v>
          </cell>
          <cell r="AK199">
            <v>8.3650639999999943E-2</v>
          </cell>
          <cell r="AL199">
            <v>0</v>
          </cell>
          <cell r="AM199">
            <v>0.24744219999999995</v>
          </cell>
          <cell r="AN199">
            <v>0.16111733279999996</v>
          </cell>
          <cell r="AO199">
            <v>0.24744219999999995</v>
          </cell>
          <cell r="AP199">
            <v>0.34886881542436982</v>
          </cell>
          <cell r="AQ199">
            <v>8.6324867199999988E-2</v>
          </cell>
          <cell r="AR199">
            <v>0</v>
          </cell>
          <cell r="AS199">
            <v>0.24744219999999995</v>
          </cell>
          <cell r="AT199">
            <v>0.10000809999999997</v>
          </cell>
          <cell r="AU199">
            <v>0.24744219999999995</v>
          </cell>
          <cell r="AV199">
            <v>0.59583248128249744</v>
          </cell>
          <cell r="AW199">
            <v>0.14743409999999996</v>
          </cell>
          <cell r="AX199">
            <v>0</v>
          </cell>
          <cell r="AY199">
            <v>0.24744219999999995</v>
          </cell>
          <cell r="AZ199">
            <v>0.19433826999999995</v>
          </cell>
          <cell r="BA199">
            <v>0.24744219999999995</v>
          </cell>
          <cell r="BB199">
            <v>0.21461145269481116</v>
          </cell>
          <cell r="BC199">
            <v>5.3103929999999994E-2</v>
          </cell>
          <cell r="BD199">
            <v>0</v>
          </cell>
          <cell r="BE199">
            <v>0.15014999999999998</v>
          </cell>
          <cell r="BF199">
            <v>5.8563762399999976E-2</v>
          </cell>
          <cell r="BG199">
            <v>0.15014999999999998</v>
          </cell>
          <cell r="BH199">
            <v>0.6099649523809525</v>
          </cell>
          <cell r="BI199">
            <v>9.1586237600000009E-2</v>
          </cell>
          <cell r="BJ199">
            <v>0</v>
          </cell>
          <cell r="BK199">
            <v>0.15014999999999998</v>
          </cell>
          <cell r="BL199">
            <v>0</v>
          </cell>
          <cell r="BM199">
            <v>0.15014999999999998</v>
          </cell>
          <cell r="BN199">
            <v>1</v>
          </cell>
          <cell r="BO199">
            <v>0.15014999999999998</v>
          </cell>
          <cell r="BP199">
            <v>0</v>
          </cell>
          <cell r="BQ199">
            <v>4.1933716034999984</v>
          </cell>
          <cell r="BR199">
            <v>0.44812085749999958</v>
          </cell>
          <cell r="BS199">
            <v>4.1933716034999984</v>
          </cell>
          <cell r="BT199">
            <v>0.89313590593164327</v>
          </cell>
          <cell r="BU199">
            <v>3.7452507459999986</v>
          </cell>
          <cell r="BV199">
            <v>0</v>
          </cell>
          <cell r="BW199">
            <v>4.1933716034999984</v>
          </cell>
          <cell r="BX199">
            <v>0</v>
          </cell>
          <cell r="BY199">
            <v>4.1933716034999984</v>
          </cell>
          <cell r="BZ199">
            <v>1</v>
          </cell>
          <cell r="CA199">
            <v>4.1933716034999984</v>
          </cell>
          <cell r="CB199">
            <v>0</v>
          </cell>
          <cell r="CC199">
            <v>1.2570596514999999</v>
          </cell>
          <cell r="CD199">
            <v>0</v>
          </cell>
          <cell r="CE199">
            <v>1.2570596514999999</v>
          </cell>
          <cell r="CF199">
            <v>1</v>
          </cell>
          <cell r="CG199">
            <v>1.2570596514999999</v>
          </cell>
          <cell r="CH199">
            <v>0</v>
          </cell>
          <cell r="CI199">
            <v>1.2570596514999999</v>
          </cell>
          <cell r="CJ199">
            <v>0</v>
          </cell>
          <cell r="CK199">
            <v>1.2570596514999999</v>
          </cell>
          <cell r="CL199">
            <v>1</v>
          </cell>
          <cell r="CM199">
            <v>1.2570596514999999</v>
          </cell>
          <cell r="CN199">
            <v>0</v>
          </cell>
          <cell r="CO199">
            <v>0.42874938050000005</v>
          </cell>
          <cell r="CP199">
            <v>8.3198169699999949E-2</v>
          </cell>
          <cell r="CQ199">
            <v>0.42874938050000005</v>
          </cell>
          <cell r="CR199">
            <v>0.8059515104069056</v>
          </cell>
          <cell r="CS199">
            <v>0.34555121080000012</v>
          </cell>
          <cell r="CT199">
            <v>0</v>
          </cell>
          <cell r="CU199">
            <v>0.42874938050000005</v>
          </cell>
          <cell r="CV199">
            <v>0</v>
          </cell>
          <cell r="CW199">
            <v>0.42874938050000005</v>
          </cell>
          <cell r="CX199">
            <v>1</v>
          </cell>
          <cell r="CY199">
            <v>0.42874938050000005</v>
          </cell>
          <cell r="CZ199">
            <v>0</v>
          </cell>
          <cell r="DA199">
            <v>1.7279976999999993</v>
          </cell>
          <cell r="DB199">
            <v>0</v>
          </cell>
          <cell r="DC199">
            <v>1.7279976999999993</v>
          </cell>
          <cell r="DD199">
            <v>1</v>
          </cell>
          <cell r="DE199">
            <v>1.7279976999999993</v>
          </cell>
          <cell r="DF199">
            <v>0</v>
          </cell>
          <cell r="DG199">
            <v>2.1540609299999995</v>
          </cell>
          <cell r="DH199">
            <v>0.60620090509000013</v>
          </cell>
          <cell r="DI199">
            <v>2.1540609299999995</v>
          </cell>
          <cell r="DJ199">
            <v>0.71857764251357537</v>
          </cell>
          <cell r="DK199">
            <v>1.5478600249099994</v>
          </cell>
          <cell r="DL199">
            <v>0</v>
          </cell>
          <cell r="DM199">
            <v>3.5550056400000005</v>
          </cell>
          <cell r="DN199">
            <v>1.0600635546700001</v>
          </cell>
          <cell r="DO199">
            <v>3.5550056400000005</v>
          </cell>
          <cell r="DP199">
            <v>0.70181100622107595</v>
          </cell>
          <cell r="DQ199">
            <v>2.4949420853300004</v>
          </cell>
          <cell r="DR199">
            <v>0</v>
          </cell>
          <cell r="DS199">
            <v>1.70886326</v>
          </cell>
          <cell r="DT199">
            <v>0.50130002559499987</v>
          </cell>
          <cell r="DU199">
            <v>1.70886326</v>
          </cell>
          <cell r="DV199">
            <v>0.70664708094022699</v>
          </cell>
          <cell r="DW199">
            <v>1.2075632344050002</v>
          </cell>
          <cell r="DX199">
            <v>0</v>
          </cell>
          <cell r="DY199">
            <v>30.674675789999995</v>
          </cell>
          <cell r="DZ199">
            <v>9.4054529549999994</v>
          </cell>
          <cell r="EA199">
            <v>30.674675789999995</v>
          </cell>
          <cell r="EB199">
            <v>0.69338052602772093</v>
          </cell>
          <cell r="EC199">
            <v>21.269222834999994</v>
          </cell>
          <cell r="ED199">
            <v>0</v>
          </cell>
          <cell r="EE199">
            <v>30.674675789999995</v>
          </cell>
          <cell r="EF199">
            <v>21.546860114999998</v>
          </cell>
          <cell r="EG199">
            <v>30.674675789999995</v>
          </cell>
          <cell r="EH199">
            <v>0.29756844823689005</v>
          </cell>
          <cell r="EI199">
            <v>9.1278156749999972</v>
          </cell>
          <cell r="EK199">
            <v>0.12537558000000001</v>
          </cell>
          <cell r="EL199">
            <v>7.1408600000000006E-3</v>
          </cell>
          <cell r="EM199">
            <v>0.12537558000000001</v>
          </cell>
          <cell r="EN199">
            <v>0.94304425152011262</v>
          </cell>
          <cell r="EO199">
            <v>0.11823472000000002</v>
          </cell>
        </row>
        <row r="200">
          <cell r="B200">
            <v>2041</v>
          </cell>
          <cell r="C200">
            <v>3.1052292000000001</v>
          </cell>
          <cell r="D200">
            <v>2.1576843160000001</v>
          </cell>
          <cell r="E200">
            <v>3.1052292000000001</v>
          </cell>
          <cell r="F200">
            <v>0.30514490975416564</v>
          </cell>
          <cell r="G200">
            <v>0.94754488400000003</v>
          </cell>
          <cell r="H200">
            <v>0</v>
          </cell>
          <cell r="I200">
            <v>3.1052292000000001</v>
          </cell>
          <cell r="J200">
            <v>1.4845374599999994</v>
          </cell>
          <cell r="K200">
            <v>3.1052292000000001</v>
          </cell>
          <cell r="L200">
            <v>0.52192338652489823</v>
          </cell>
          <cell r="M200">
            <v>1.6206917400000007</v>
          </cell>
          <cell r="N200">
            <v>0</v>
          </cell>
          <cell r="O200">
            <v>3.1052292000000001</v>
          </cell>
          <cell r="P200">
            <v>2.0299436700000002</v>
          </cell>
          <cell r="Q200">
            <v>3.1052292000000001</v>
          </cell>
          <cell r="R200">
            <v>0.3462821778179852</v>
          </cell>
          <cell r="S200">
            <v>1.0752855299999999</v>
          </cell>
          <cell r="T200">
            <v>0</v>
          </cell>
          <cell r="U200">
            <v>0.39232170000000005</v>
          </cell>
          <cell r="V200">
            <v>0.25479322319999997</v>
          </cell>
          <cell r="W200">
            <v>0.39232170000000005</v>
          </cell>
          <cell r="X200">
            <v>0.35055026729339739</v>
          </cell>
          <cell r="Y200">
            <v>0.13752847680000008</v>
          </cell>
          <cell r="Z200">
            <v>0</v>
          </cell>
          <cell r="AA200">
            <v>0.39232170000000005</v>
          </cell>
          <cell r="AB200">
            <v>0.15733111999999999</v>
          </cell>
          <cell r="AC200">
            <v>0.39232170000000005</v>
          </cell>
          <cell r="AD200">
            <v>0.59897420917578614</v>
          </cell>
          <cell r="AE200">
            <v>0.23499058000000006</v>
          </cell>
          <cell r="AF200">
            <v>0</v>
          </cell>
          <cell r="AG200">
            <v>0.39232170000000005</v>
          </cell>
          <cell r="AH200">
            <v>0.30733086000000009</v>
          </cell>
          <cell r="AI200">
            <v>0.39232170000000005</v>
          </cell>
          <cell r="AJ200">
            <v>0.21663558248243711</v>
          </cell>
          <cell r="AK200">
            <v>8.4990839999999956E-2</v>
          </cell>
          <cell r="AL200">
            <v>0</v>
          </cell>
          <cell r="AM200">
            <v>0.25019330000000001</v>
          </cell>
          <cell r="AN200">
            <v>0.16204512559999995</v>
          </cell>
          <cell r="AO200">
            <v>0.25019330000000001</v>
          </cell>
          <cell r="AP200">
            <v>0.35232028355675415</v>
          </cell>
          <cell r="AQ200">
            <v>8.8148174400000057E-2</v>
          </cell>
          <cell r="AR200">
            <v>0</v>
          </cell>
          <cell r="AS200">
            <v>0.25019330000000001</v>
          </cell>
          <cell r="AT200">
            <v>9.952217999999996E-2</v>
          </cell>
          <cell r="AU200">
            <v>0.25019330000000001</v>
          </cell>
          <cell r="AV200">
            <v>0.60221884438951823</v>
          </cell>
          <cell r="AW200">
            <v>0.15067112000000005</v>
          </cell>
          <cell r="AX200">
            <v>0</v>
          </cell>
          <cell r="AY200">
            <v>0.25019330000000001</v>
          </cell>
          <cell r="AZ200">
            <v>0.19627097000000002</v>
          </cell>
          <cell r="BA200">
            <v>0.25019330000000001</v>
          </cell>
          <cell r="BB200">
            <v>0.21552267786547438</v>
          </cell>
          <cell r="BC200">
            <v>5.3922329999999991E-2</v>
          </cell>
          <cell r="BD200">
            <v>0</v>
          </cell>
          <cell r="BE200">
            <v>0.15238079999999996</v>
          </cell>
          <cell r="BF200">
            <v>7.0302003200000004E-2</v>
          </cell>
          <cell r="BG200">
            <v>0.15238079999999996</v>
          </cell>
          <cell r="BH200">
            <v>0.5386426426426425</v>
          </cell>
          <cell r="BI200">
            <v>8.2078796799999951E-2</v>
          </cell>
          <cell r="BJ200">
            <v>0</v>
          </cell>
          <cell r="BK200">
            <v>0.15238079999999996</v>
          </cell>
          <cell r="BL200">
            <v>0</v>
          </cell>
          <cell r="BM200">
            <v>0.15238079999999996</v>
          </cell>
          <cell r="BN200">
            <v>1</v>
          </cell>
          <cell r="BO200">
            <v>0.15238079999999996</v>
          </cell>
          <cell r="BP200">
            <v>0</v>
          </cell>
          <cell r="BQ200">
            <v>4.249464219</v>
          </cell>
          <cell r="BR200">
            <v>0.96107578800000037</v>
          </cell>
          <cell r="BS200">
            <v>4.249464219</v>
          </cell>
          <cell r="BT200">
            <v>0.77383600885427284</v>
          </cell>
          <cell r="BU200">
            <v>3.2883884309999996</v>
          </cell>
          <cell r="BV200">
            <v>0</v>
          </cell>
          <cell r="BW200">
            <v>4.249464219</v>
          </cell>
          <cell r="BX200">
            <v>0</v>
          </cell>
          <cell r="BY200">
            <v>4.249464219</v>
          </cell>
          <cell r="BZ200">
            <v>1</v>
          </cell>
          <cell r="CA200">
            <v>4.249464219</v>
          </cell>
          <cell r="CB200">
            <v>0</v>
          </cell>
          <cell r="CC200">
            <v>1.2764521980000001</v>
          </cell>
          <cell r="CD200">
            <v>9.8051582199999696E-2</v>
          </cell>
          <cell r="CE200">
            <v>1.2764521980000001</v>
          </cell>
          <cell r="CF200">
            <v>0.92318428974180855</v>
          </cell>
          <cell r="CG200">
            <v>1.1784006158000004</v>
          </cell>
          <cell r="CH200">
            <v>0</v>
          </cell>
          <cell r="CI200">
            <v>1.2764521980000001</v>
          </cell>
          <cell r="CJ200">
            <v>0</v>
          </cell>
          <cell r="CK200">
            <v>1.2764521980000001</v>
          </cell>
          <cell r="CL200">
            <v>1</v>
          </cell>
          <cell r="CM200">
            <v>1.2764521980000001</v>
          </cell>
          <cell r="CN200">
            <v>0</v>
          </cell>
          <cell r="CO200">
            <v>0.43557846249999987</v>
          </cell>
          <cell r="CP200">
            <v>0.12920119579999997</v>
          </cell>
          <cell r="CQ200">
            <v>0.43557846249999987</v>
          </cell>
          <cell r="CR200">
            <v>0.70338020144878022</v>
          </cell>
          <cell r="CS200">
            <v>0.30637726669999987</v>
          </cell>
          <cell r="CT200">
            <v>0</v>
          </cell>
          <cell r="CU200">
            <v>0.43557846249999987</v>
          </cell>
          <cell r="CV200">
            <v>0</v>
          </cell>
          <cell r="CW200">
            <v>0.43557846249999987</v>
          </cell>
          <cell r="CX200">
            <v>1</v>
          </cell>
          <cell r="CY200">
            <v>0.43557846249999987</v>
          </cell>
          <cell r="CZ200">
            <v>0</v>
          </cell>
          <cell r="DA200">
            <v>1.7465877000000003</v>
          </cell>
          <cell r="DB200">
            <v>0</v>
          </cell>
          <cell r="DC200">
            <v>1.7465877000000003</v>
          </cell>
          <cell r="DD200">
            <v>1</v>
          </cell>
          <cell r="DE200">
            <v>1.7465877000000003</v>
          </cell>
          <cell r="DF200">
            <v>0</v>
          </cell>
          <cell r="DG200">
            <v>2.1747323840000004</v>
          </cell>
          <cell r="DH200">
            <v>0.65387143409500004</v>
          </cell>
          <cell r="DI200">
            <v>2.1747323840000004</v>
          </cell>
          <cell r="DJ200">
            <v>0.69933246090154333</v>
          </cell>
          <cell r="DK200">
            <v>1.5208609499050003</v>
          </cell>
          <cell r="DL200">
            <v>0</v>
          </cell>
          <cell r="DM200">
            <v>3.5967033939999995</v>
          </cell>
          <cell r="DN200">
            <v>1.0033511599099998</v>
          </cell>
          <cell r="DO200">
            <v>3.5967033939999995</v>
          </cell>
          <cell r="DP200">
            <v>0.72103589037011373</v>
          </cell>
          <cell r="DQ200">
            <v>2.5933522340899997</v>
          </cell>
          <cell r="DR200">
            <v>0</v>
          </cell>
          <cell r="DS200">
            <v>1.7286675239999996</v>
          </cell>
          <cell r="DT200">
            <v>0.47395126634499996</v>
          </cell>
          <cell r="DU200">
            <v>1.7286675239999996</v>
          </cell>
          <cell r="DV200">
            <v>0.72582855883801523</v>
          </cell>
          <cell r="DW200">
            <v>1.2547162576549997</v>
          </cell>
          <cell r="DX200">
            <v>0</v>
          </cell>
          <cell r="DY200">
            <v>30.920073939999998</v>
          </cell>
          <cell r="DZ200">
            <v>9.48069366</v>
          </cell>
          <cell r="EA200">
            <v>30.920073939999998</v>
          </cell>
          <cell r="EB200">
            <v>0.69338062779548448</v>
          </cell>
          <cell r="EC200">
            <v>21.439380279999998</v>
          </cell>
          <cell r="ED200">
            <v>0</v>
          </cell>
          <cell r="EE200">
            <v>30.920073939999998</v>
          </cell>
          <cell r="EF200">
            <v>21.719233455000001</v>
          </cell>
          <cell r="EG200">
            <v>30.920073939999998</v>
          </cell>
          <cell r="EH200">
            <v>0.29756851496714104</v>
          </cell>
          <cell r="EI200">
            <v>9.200840484999997</v>
          </cell>
          <cell r="EK200">
            <v>0.12637145999999999</v>
          </cell>
          <cell r="EL200">
            <v>7.1969E-3</v>
          </cell>
          <cell r="EM200">
            <v>0.12637145999999999</v>
          </cell>
          <cell r="EN200">
            <v>0.9430496411135868</v>
          </cell>
          <cell r="EO200">
            <v>0.11917455999999998</v>
          </cell>
        </row>
        <row r="201">
          <cell r="B201">
            <v>2042</v>
          </cell>
          <cell r="C201">
            <v>3.1428789999999998</v>
          </cell>
          <cell r="D201">
            <v>2.1758016888</v>
          </cell>
          <cell r="E201">
            <v>3.1428789999999998</v>
          </cell>
          <cell r="F201">
            <v>0.3077042772566172</v>
          </cell>
          <cell r="G201">
            <v>0.96707731119999973</v>
          </cell>
          <cell r="H201">
            <v>0</v>
          </cell>
          <cell r="I201">
            <v>3.1428789999999998</v>
          </cell>
          <cell r="J201">
            <v>1.48789192</v>
          </cell>
          <cell r="K201">
            <v>3.1428789999999998</v>
          </cell>
          <cell r="L201">
            <v>0.52658313603546303</v>
          </cell>
          <cell r="M201">
            <v>1.6549870799999997</v>
          </cell>
          <cell r="N201">
            <v>0</v>
          </cell>
          <cell r="O201">
            <v>3.1428789999999998</v>
          </cell>
          <cell r="P201">
            <v>2.0513583899999999</v>
          </cell>
          <cell r="Q201">
            <v>3.1428789999999998</v>
          </cell>
          <cell r="R201">
            <v>0.34729959696189383</v>
          </cell>
          <cell r="S201">
            <v>1.0915206099999999</v>
          </cell>
          <cell r="T201">
            <v>0</v>
          </cell>
          <cell r="U201">
            <v>0.39676729999999999</v>
          </cell>
          <cell r="V201">
            <v>0.25631864879999994</v>
          </cell>
          <cell r="W201">
            <v>0.39676729999999999</v>
          </cell>
          <cell r="X201">
            <v>0.35398242546701819</v>
          </cell>
          <cell r="Y201">
            <v>0.14044865120000005</v>
          </cell>
          <cell r="Z201">
            <v>0</v>
          </cell>
          <cell r="AA201">
            <v>0.39676729999999999</v>
          </cell>
          <cell r="AB201">
            <v>0.15668594000000002</v>
          </cell>
          <cell r="AC201">
            <v>0.39676729999999999</v>
          </cell>
          <cell r="AD201">
            <v>0.60509361532565809</v>
          </cell>
          <cell r="AE201">
            <v>0.24008135999999997</v>
          </cell>
          <cell r="AF201">
            <v>0</v>
          </cell>
          <cell r="AG201">
            <v>0.39676729999999999</v>
          </cell>
          <cell r="AH201">
            <v>0.31042602999999996</v>
          </cell>
          <cell r="AI201">
            <v>0.39676729999999999</v>
          </cell>
          <cell r="AJ201">
            <v>0.2176118596466998</v>
          </cell>
          <cell r="AK201">
            <v>8.6341270000000025E-2</v>
          </cell>
          <cell r="AL201">
            <v>0</v>
          </cell>
          <cell r="AM201">
            <v>0.25302220000000003</v>
          </cell>
          <cell r="AN201">
            <v>0.16297304080000005</v>
          </cell>
          <cell r="AO201">
            <v>0.25302220000000003</v>
          </cell>
          <cell r="AP201">
            <v>0.35589430176482523</v>
          </cell>
          <cell r="AQ201">
            <v>9.0049159199999979E-2</v>
          </cell>
          <cell r="AR201">
            <v>0</v>
          </cell>
          <cell r="AS201">
            <v>0.25302220000000003</v>
          </cell>
          <cell r="AT201">
            <v>9.9085500000000007E-2</v>
          </cell>
          <cell r="AU201">
            <v>0.25302220000000003</v>
          </cell>
          <cell r="AV201">
            <v>0.60839206994485073</v>
          </cell>
          <cell r="AW201">
            <v>0.15393670000000004</v>
          </cell>
          <cell r="AX201">
            <v>0</v>
          </cell>
          <cell r="AY201">
            <v>0.25302220000000003</v>
          </cell>
          <cell r="AZ201">
            <v>0.19827124000000004</v>
          </cell>
          <cell r="BA201">
            <v>0.25302220000000003</v>
          </cell>
          <cell r="BB201">
            <v>0.21638796911891517</v>
          </cell>
          <cell r="BC201">
            <v>5.4750959999999987E-2</v>
          </cell>
          <cell r="BD201">
            <v>0</v>
          </cell>
          <cell r="BE201">
            <v>0.15468310000000002</v>
          </cell>
          <cell r="BF201">
            <v>8.2345005599999979E-2</v>
          </cell>
          <cell r="BG201">
            <v>0.15468310000000002</v>
          </cell>
          <cell r="BH201">
            <v>0.46765350836646041</v>
          </cell>
          <cell r="BI201">
            <v>7.2338094400000039E-2</v>
          </cell>
          <cell r="BJ201">
            <v>0</v>
          </cell>
          <cell r="BK201">
            <v>0.15468310000000002</v>
          </cell>
          <cell r="BL201">
            <v>0</v>
          </cell>
          <cell r="BM201">
            <v>0.15468310000000002</v>
          </cell>
          <cell r="BN201">
            <v>1</v>
          </cell>
          <cell r="BO201">
            <v>0.15468310000000002</v>
          </cell>
          <cell r="BP201">
            <v>0</v>
          </cell>
          <cell r="BQ201">
            <v>4.3063697739999975</v>
          </cell>
          <cell r="BR201">
            <v>1.4852087021000004</v>
          </cell>
          <cell r="BS201">
            <v>4.3063697739999975</v>
          </cell>
          <cell r="BT201">
            <v>0.65511352251563493</v>
          </cell>
          <cell r="BU201">
            <v>2.8211610718999971</v>
          </cell>
          <cell r="BV201">
            <v>0</v>
          </cell>
          <cell r="BW201">
            <v>4.3063697739999975</v>
          </cell>
          <cell r="BX201">
            <v>0</v>
          </cell>
          <cell r="BY201">
            <v>4.3063697739999975</v>
          </cell>
          <cell r="BZ201">
            <v>1</v>
          </cell>
          <cell r="CA201">
            <v>4.3063697739999975</v>
          </cell>
          <cell r="CB201">
            <v>0</v>
          </cell>
          <cell r="CC201">
            <v>1.2961505160000002</v>
          </cell>
          <cell r="CD201">
            <v>0.30511933299999988</v>
          </cell>
          <cell r="CE201">
            <v>1.2961505160000002</v>
          </cell>
          <cell r="CF201">
            <v>0.76459575548245984</v>
          </cell>
          <cell r="CG201">
            <v>0.99103118300000026</v>
          </cell>
          <cell r="CH201">
            <v>0</v>
          </cell>
          <cell r="CI201">
            <v>1.2961505160000002</v>
          </cell>
          <cell r="CJ201">
            <v>0</v>
          </cell>
          <cell r="CK201">
            <v>1.2961505160000002</v>
          </cell>
          <cell r="CL201">
            <v>1</v>
          </cell>
          <cell r="CM201">
            <v>1.2961505160000002</v>
          </cell>
          <cell r="CN201">
            <v>0</v>
          </cell>
          <cell r="CO201">
            <v>0.44261521400000015</v>
          </cell>
          <cell r="CP201">
            <v>0.17628721169999995</v>
          </cell>
          <cell r="CQ201">
            <v>0.44261521400000015</v>
          </cell>
          <cell r="CR201">
            <v>0.60171452285415594</v>
          </cell>
          <cell r="CS201">
            <v>0.2663280023000002</v>
          </cell>
          <cell r="CT201">
            <v>0</v>
          </cell>
          <cell r="CU201">
            <v>0.44261521400000015</v>
          </cell>
          <cell r="CV201">
            <v>0</v>
          </cell>
          <cell r="CW201">
            <v>0.44261521400000015</v>
          </cell>
          <cell r="CX201">
            <v>1</v>
          </cell>
          <cell r="CY201">
            <v>0.44261521400000015</v>
          </cell>
          <cell r="CZ201">
            <v>0</v>
          </cell>
          <cell r="DA201">
            <v>1.7653922</v>
          </cell>
          <cell r="DB201">
            <v>0</v>
          </cell>
          <cell r="DC201">
            <v>1.7653922</v>
          </cell>
          <cell r="DD201">
            <v>1</v>
          </cell>
          <cell r="DE201">
            <v>1.7653922</v>
          </cell>
          <cell r="DF201">
            <v>0</v>
          </cell>
          <cell r="DG201">
            <v>2.1941046380000002</v>
          </cell>
          <cell r="DH201">
            <v>0.71204372271999994</v>
          </cell>
          <cell r="DI201">
            <v>2.1941046380000002</v>
          </cell>
          <cell r="DJ201">
            <v>0.67547412717332778</v>
          </cell>
          <cell r="DK201">
            <v>1.4820609152800004</v>
          </cell>
          <cell r="DL201">
            <v>0</v>
          </cell>
          <cell r="DM201">
            <v>3.6369045999999994</v>
          </cell>
          <cell r="DN201">
            <v>0.94433863019999986</v>
          </cell>
          <cell r="DO201">
            <v>3.6369045999999994</v>
          </cell>
          <cell r="DP201">
            <v>0.74034550419606826</v>
          </cell>
          <cell r="DQ201">
            <v>2.6925659697999995</v>
          </cell>
          <cell r="DR201">
            <v>0</v>
          </cell>
          <cell r="DS201">
            <v>1.7476058659999998</v>
          </cell>
          <cell r="DT201">
            <v>0.44544737165499992</v>
          </cell>
          <cell r="DU201">
            <v>1.7476058659999998</v>
          </cell>
          <cell r="DV201">
            <v>0.74510993564323513</v>
          </cell>
          <cell r="DW201">
            <v>1.302158494345</v>
          </cell>
          <cell r="DX201">
            <v>0</v>
          </cell>
          <cell r="DY201">
            <v>31.167434984999996</v>
          </cell>
          <cell r="DZ201">
            <v>9.5565399299999996</v>
          </cell>
          <cell r="EA201">
            <v>31.167434984999996</v>
          </cell>
          <cell r="EB201">
            <v>0.69338060913259969</v>
          </cell>
          <cell r="EC201">
            <v>21.610895054999997</v>
          </cell>
          <cell r="ED201">
            <v>0</v>
          </cell>
          <cell r="EE201">
            <v>31.167434984999996</v>
          </cell>
          <cell r="EF201">
            <v>21.892992325000002</v>
          </cell>
          <cell r="EG201">
            <v>31.167434984999996</v>
          </cell>
          <cell r="EH201">
            <v>0.29756836468780706</v>
          </cell>
          <cell r="EI201">
            <v>9.2744426599999947</v>
          </cell>
          <cell r="EK201">
            <v>0.12738411999999999</v>
          </cell>
          <cell r="EL201">
            <v>7.255479999999999E-3</v>
          </cell>
          <cell r="EM201">
            <v>0.12738411999999999</v>
          </cell>
          <cell r="EN201">
            <v>0.94304250796724121</v>
          </cell>
          <cell r="EO201">
            <v>0.12012863999999999</v>
          </cell>
        </row>
        <row r="202">
          <cell r="B202">
            <v>2043</v>
          </cell>
          <cell r="C202">
            <v>2.9146542000000006</v>
          </cell>
          <cell r="D202">
            <v>1.9278881911999997</v>
          </cell>
          <cell r="E202">
            <v>2.9146542000000006</v>
          </cell>
          <cell r="F202">
            <v>0.33855337240349154</v>
          </cell>
          <cell r="G202">
            <v>0.98676600880000098</v>
          </cell>
          <cell r="H202">
            <v>0</v>
          </cell>
          <cell r="I202">
            <v>2.9146542000000006</v>
          </cell>
          <cell r="J202">
            <v>1.2251151800000002</v>
          </cell>
          <cell r="K202">
            <v>2.9146542000000006</v>
          </cell>
          <cell r="L202">
            <v>0.57967048715418801</v>
          </cell>
          <cell r="M202">
            <v>1.6895390200000004</v>
          </cell>
          <cell r="N202">
            <v>0</v>
          </cell>
          <cell r="O202">
            <v>2.9146542000000006</v>
          </cell>
          <cell r="P202">
            <v>1.8067861200000006</v>
          </cell>
          <cell r="Q202">
            <v>2.9146542000000006</v>
          </cell>
          <cell r="R202">
            <v>0.38010275112567377</v>
          </cell>
          <cell r="S202">
            <v>1.10786808</v>
          </cell>
          <cell r="T202">
            <v>0</v>
          </cell>
          <cell r="U202">
            <v>0.40127009999999991</v>
          </cell>
          <cell r="V202">
            <v>0.25791786239999998</v>
          </cell>
          <cell r="W202">
            <v>0.40127009999999991</v>
          </cell>
          <cell r="X202">
            <v>0.35724624785150944</v>
          </cell>
          <cell r="Y202">
            <v>0.14335223759999993</v>
          </cell>
          <cell r="Z202">
            <v>0</v>
          </cell>
          <cell r="AA202">
            <v>0.40127009999999991</v>
          </cell>
          <cell r="AB202">
            <v>0.15604080000000001</v>
          </cell>
          <cell r="AC202">
            <v>0.40127009999999991</v>
          </cell>
          <cell r="AD202">
            <v>0.61113275073323414</v>
          </cell>
          <cell r="AE202">
            <v>0.2452292999999999</v>
          </cell>
          <cell r="AF202">
            <v>0</v>
          </cell>
          <cell r="AG202">
            <v>0.40127009999999991</v>
          </cell>
          <cell r="AH202">
            <v>0.31356830999999991</v>
          </cell>
          <cell r="AI202">
            <v>0.40127009999999991</v>
          </cell>
          <cell r="AJ202">
            <v>0.21856049080158232</v>
          </cell>
          <cell r="AK202">
            <v>8.7701790000000002E-2</v>
          </cell>
          <cell r="AL202">
            <v>0</v>
          </cell>
          <cell r="AM202">
            <v>0.25584710000000005</v>
          </cell>
          <cell r="AN202">
            <v>0.16395026640000002</v>
          </cell>
          <cell r="AO202">
            <v>0.25584710000000005</v>
          </cell>
          <cell r="AP202">
            <v>0.3591865360209282</v>
          </cell>
          <cell r="AQ202">
            <v>9.1896833600000033E-2</v>
          </cell>
          <cell r="AR202">
            <v>0</v>
          </cell>
          <cell r="AS202">
            <v>0.25584710000000005</v>
          </cell>
          <cell r="AT202">
            <v>9.8644860000000015E-2</v>
          </cell>
          <cell r="AU202">
            <v>0.25584710000000005</v>
          </cell>
          <cell r="AV202">
            <v>0.6144382328351583</v>
          </cell>
          <cell r="AW202">
            <v>0.15720224000000005</v>
          </cell>
          <cell r="AX202">
            <v>0</v>
          </cell>
          <cell r="AY202">
            <v>0.25584710000000005</v>
          </cell>
          <cell r="AZ202">
            <v>0.20026751000000001</v>
          </cell>
          <cell r="BA202">
            <v>0.25584710000000005</v>
          </cell>
          <cell r="BB202">
            <v>0.21723752194181614</v>
          </cell>
          <cell r="BC202">
            <v>5.557959000000004E-2</v>
          </cell>
          <cell r="BD202">
            <v>0</v>
          </cell>
          <cell r="BE202">
            <v>0.15701400000000001</v>
          </cell>
          <cell r="BF202">
            <v>9.4723314400000008E-2</v>
          </cell>
          <cell r="BG202">
            <v>0.15701400000000001</v>
          </cell>
          <cell r="BH202">
            <v>0.39672058287795992</v>
          </cell>
          <cell r="BI202">
            <v>6.2290685600000006E-2</v>
          </cell>
          <cell r="BJ202">
            <v>0</v>
          </cell>
          <cell r="BK202">
            <v>0.15701400000000001</v>
          </cell>
          <cell r="BL202">
            <v>0</v>
          </cell>
          <cell r="BM202">
            <v>0.15701400000000001</v>
          </cell>
          <cell r="BN202">
            <v>1</v>
          </cell>
          <cell r="BO202">
            <v>0.15701400000000001</v>
          </cell>
          <cell r="BP202">
            <v>0</v>
          </cell>
          <cell r="BQ202">
            <v>4.3641978360000007</v>
          </cell>
          <cell r="BR202">
            <v>2.0206384406999995</v>
          </cell>
          <cell r="BS202">
            <v>4.3641978360000007</v>
          </cell>
          <cell r="BT202">
            <v>0.5369965990011093</v>
          </cell>
          <cell r="BU202">
            <v>2.3435593953000011</v>
          </cell>
          <cell r="BV202">
            <v>0</v>
          </cell>
          <cell r="BW202">
            <v>4.3641978360000007</v>
          </cell>
          <cell r="BX202">
            <v>0</v>
          </cell>
          <cell r="BY202">
            <v>4.3641978360000007</v>
          </cell>
          <cell r="BZ202">
            <v>1</v>
          </cell>
          <cell r="CA202">
            <v>4.3641978360000007</v>
          </cell>
          <cell r="CB202">
            <v>0</v>
          </cell>
          <cell r="CC202">
            <v>1.3160356285000003</v>
          </cell>
          <cell r="CD202">
            <v>0.51545469540000011</v>
          </cell>
          <cell r="CE202">
            <v>1.3160356285000003</v>
          </cell>
          <cell r="CF202">
            <v>0.60832770463250418</v>
          </cell>
          <cell r="CG202">
            <v>0.80058093310000022</v>
          </cell>
          <cell r="CH202">
            <v>0</v>
          </cell>
          <cell r="CI202">
            <v>1.3160356285000003</v>
          </cell>
          <cell r="CJ202">
            <v>0</v>
          </cell>
          <cell r="CK202">
            <v>1.3160356285000003</v>
          </cell>
          <cell r="CL202">
            <v>1</v>
          </cell>
          <cell r="CM202">
            <v>1.3160356285000003</v>
          </cell>
          <cell r="CN202">
            <v>0</v>
          </cell>
          <cell r="CO202">
            <v>0.44974693099999985</v>
          </cell>
          <cell r="CP202">
            <v>0.2244354378</v>
          </cell>
          <cell r="CQ202">
            <v>0.44974693099999985</v>
          </cell>
          <cell r="CR202">
            <v>0.50097394261040529</v>
          </cell>
          <cell r="CS202">
            <v>0.22531149319999985</v>
          </cell>
          <cell r="CT202">
            <v>0</v>
          </cell>
          <cell r="CU202">
            <v>0.44974693099999985</v>
          </cell>
          <cell r="CV202">
            <v>0</v>
          </cell>
          <cell r="CW202">
            <v>0.44974693099999985</v>
          </cell>
          <cell r="CX202">
            <v>1</v>
          </cell>
          <cell r="CY202">
            <v>0.44974693099999985</v>
          </cell>
          <cell r="CZ202">
            <v>0</v>
          </cell>
          <cell r="DA202">
            <v>1.7844397999999997</v>
          </cell>
          <cell r="DB202">
            <v>0</v>
          </cell>
          <cell r="DC202">
            <v>1.7844397999999997</v>
          </cell>
          <cell r="DD202">
            <v>1</v>
          </cell>
          <cell r="DE202">
            <v>1.7844397999999997</v>
          </cell>
          <cell r="DF202">
            <v>0</v>
          </cell>
          <cell r="DG202">
            <v>2.2120201939999999</v>
          </cell>
          <cell r="DH202">
            <v>0.78122714026500006</v>
          </cell>
          <cell r="DI202">
            <v>2.2120201939999999</v>
          </cell>
          <cell r="DJ202">
            <v>0.64682639770466765</v>
          </cell>
          <cell r="DK202">
            <v>1.430793053735</v>
          </cell>
          <cell r="DL202">
            <v>0</v>
          </cell>
          <cell r="DM202">
            <v>3.6754517600000001</v>
          </cell>
          <cell r="DN202">
            <v>0.97905506752000004</v>
          </cell>
          <cell r="DO202">
            <v>3.6754517600000001</v>
          </cell>
          <cell r="DP202">
            <v>0.73362320295560079</v>
          </cell>
          <cell r="DQ202">
            <v>2.69639669248</v>
          </cell>
          <cell r="DR202">
            <v>0</v>
          </cell>
          <cell r="DS202">
            <v>1.7659546999999998</v>
          </cell>
          <cell r="DT202">
            <v>0.46333432018000004</v>
          </cell>
          <cell r="DU202">
            <v>1.7659546999999998</v>
          </cell>
          <cell r="DV202">
            <v>0.73762955517488638</v>
          </cell>
          <cell r="DW202">
            <v>1.3026203798199998</v>
          </cell>
          <cell r="DX202">
            <v>0</v>
          </cell>
          <cell r="DY202">
            <v>31.41677438</v>
          </cell>
          <cell r="DZ202">
            <v>9.6329916949999994</v>
          </cell>
          <cell r="EA202">
            <v>31.41677438</v>
          </cell>
          <cell r="EB202">
            <v>0.69338062595209049</v>
          </cell>
          <cell r="EC202">
            <v>21.783782684999998</v>
          </cell>
          <cell r="ED202">
            <v>0</v>
          </cell>
          <cell r="EE202">
            <v>31.41677438</v>
          </cell>
          <cell r="EF202">
            <v>22.068136715000001</v>
          </cell>
          <cell r="EG202">
            <v>31.41677438</v>
          </cell>
          <cell r="EH202">
            <v>0.297568348421898</v>
          </cell>
          <cell r="EI202">
            <v>9.3486376649999983</v>
          </cell>
          <cell r="EK202">
            <v>0.12840984</v>
          </cell>
          <cell r="EL202">
            <v>7.3128799999999999E-3</v>
          </cell>
          <cell r="EM202">
            <v>0.12840984</v>
          </cell>
          <cell r="EN202">
            <v>0.94305047027548672</v>
          </cell>
          <cell r="EO202">
            <v>0.12109696</v>
          </cell>
        </row>
        <row r="203">
          <cell r="B203">
            <v>2044</v>
          </cell>
          <cell r="C203">
            <v>2.6813817000000002</v>
          </cell>
          <cell r="D203">
            <v>1.6747726679999997</v>
          </cell>
          <cell r="E203">
            <v>2.6813817000000002</v>
          </cell>
          <cell r="F203">
            <v>0.37540684043603356</v>
          </cell>
          <cell r="G203">
            <v>1.0066090320000005</v>
          </cell>
          <cell r="H203">
            <v>0</v>
          </cell>
          <cell r="I203">
            <v>2.6813817000000002</v>
          </cell>
          <cell r="J203">
            <v>0.95699116000000006</v>
          </cell>
          <cell r="K203">
            <v>2.6813817000000002</v>
          </cell>
          <cell r="L203">
            <v>0.64309775068577513</v>
          </cell>
          <cell r="M203">
            <v>1.7243905400000001</v>
          </cell>
          <cell r="N203">
            <v>0</v>
          </cell>
          <cell r="O203">
            <v>2.6813817000000002</v>
          </cell>
          <cell r="P203">
            <v>1.6595683799999998</v>
          </cell>
          <cell r="Q203">
            <v>2.6813817000000002</v>
          </cell>
          <cell r="R203">
            <v>0.3810771588394149</v>
          </cell>
          <cell r="S203">
            <v>1.0218133200000004</v>
          </cell>
          <cell r="T203">
            <v>0</v>
          </cell>
          <cell r="U203">
            <v>0.40582209999999996</v>
          </cell>
          <cell r="V203">
            <v>0.25952143119999999</v>
          </cell>
          <cell r="W203">
            <v>0.40582209999999996</v>
          </cell>
          <cell r="X203">
            <v>0.36050443975328106</v>
          </cell>
          <cell r="Y203">
            <v>0.14630066879999998</v>
          </cell>
          <cell r="Z203">
            <v>0</v>
          </cell>
          <cell r="AA203">
            <v>0.40582209999999996</v>
          </cell>
          <cell r="AB203">
            <v>0.15544506</v>
          </cell>
          <cell r="AC203">
            <v>0.40582209999999996</v>
          </cell>
          <cell r="AD203">
            <v>0.61696255576027026</v>
          </cell>
          <cell r="AE203">
            <v>0.25037703999999994</v>
          </cell>
          <cell r="AF203">
            <v>0</v>
          </cell>
          <cell r="AG203">
            <v>0.40582209999999996</v>
          </cell>
          <cell r="AH203">
            <v>0.31674941999999995</v>
          </cell>
          <cell r="AI203">
            <v>0.40582209999999996</v>
          </cell>
          <cell r="AJ203">
            <v>0.21948701167334164</v>
          </cell>
          <cell r="AK203">
            <v>8.9072680000000015E-2</v>
          </cell>
          <cell r="AL203">
            <v>0</v>
          </cell>
          <cell r="AM203">
            <v>0.25872919999999994</v>
          </cell>
          <cell r="AN203">
            <v>0.16494796960000002</v>
          </cell>
          <cell r="AO203">
            <v>0.25872919999999994</v>
          </cell>
          <cell r="AP203">
            <v>0.36246867535631827</v>
          </cell>
          <cell r="AQ203">
            <v>9.3781230399999915E-2</v>
          </cell>
          <cell r="AR203">
            <v>0</v>
          </cell>
          <cell r="AS203">
            <v>0.25872919999999994</v>
          </cell>
          <cell r="AT203">
            <v>9.8218679999999989E-2</v>
          </cell>
          <cell r="AU203">
            <v>0.25872919999999994</v>
          </cell>
          <cell r="AV203">
            <v>0.6203803822684103</v>
          </cell>
          <cell r="AW203">
            <v>0.16051051999999993</v>
          </cell>
          <cell r="AX203">
            <v>0</v>
          </cell>
          <cell r="AY203">
            <v>0.25872919999999994</v>
          </cell>
          <cell r="AZ203">
            <v>0.20230051999999996</v>
          </cell>
          <cell r="BA203">
            <v>0.25872919999999994</v>
          </cell>
          <cell r="BB203">
            <v>0.21809938731306708</v>
          </cell>
          <cell r="BC203">
            <v>5.6428679999999981E-2</v>
          </cell>
          <cell r="BD203">
            <v>0</v>
          </cell>
          <cell r="BE203">
            <v>0.15940210000000002</v>
          </cell>
          <cell r="BF203">
            <v>0.10745546240000001</v>
          </cell>
          <cell r="BG203">
            <v>0.15940210000000002</v>
          </cell>
          <cell r="BH203">
            <v>0.32588427379564011</v>
          </cell>
          <cell r="BI203">
            <v>5.1946637600000012E-2</v>
          </cell>
          <cell r="BJ203">
            <v>0</v>
          </cell>
          <cell r="BK203">
            <v>0.15940210000000002</v>
          </cell>
          <cell r="BL203">
            <v>0</v>
          </cell>
          <cell r="BM203">
            <v>0.15940210000000002</v>
          </cell>
          <cell r="BN203">
            <v>1</v>
          </cell>
          <cell r="BO203">
            <v>0.15940210000000002</v>
          </cell>
          <cell r="BP203">
            <v>0</v>
          </cell>
          <cell r="BQ203">
            <v>4.4228002239999986</v>
          </cell>
          <cell r="BR203">
            <v>2.5674090959999991</v>
          </cell>
          <cell r="BS203">
            <v>4.4228002239999986</v>
          </cell>
          <cell r="BT203">
            <v>0.41950597676373819</v>
          </cell>
          <cell r="BU203">
            <v>1.8553911279999995</v>
          </cell>
          <cell r="BV203">
            <v>0</v>
          </cell>
          <cell r="BW203">
            <v>4.4228002239999986</v>
          </cell>
          <cell r="BX203">
            <v>0</v>
          </cell>
          <cell r="BY203">
            <v>4.4228002239999986</v>
          </cell>
          <cell r="BZ203">
            <v>1</v>
          </cell>
          <cell r="CA203">
            <v>4.4228002239999986</v>
          </cell>
          <cell r="CB203">
            <v>0</v>
          </cell>
          <cell r="CC203">
            <v>1.3362442509999999</v>
          </cell>
          <cell r="CD203">
            <v>0.72910147539999959</v>
          </cell>
          <cell r="CE203">
            <v>1.3362442509999999</v>
          </cell>
          <cell r="CF203">
            <v>0.45436511711510469</v>
          </cell>
          <cell r="CG203">
            <v>0.6071427756000003</v>
          </cell>
          <cell r="CH203">
            <v>0</v>
          </cell>
          <cell r="CI203">
            <v>1.3362442509999999</v>
          </cell>
          <cell r="CJ203">
            <v>0</v>
          </cell>
          <cell r="CK203">
            <v>1.3362442509999999</v>
          </cell>
          <cell r="CL203">
            <v>1</v>
          </cell>
          <cell r="CM203">
            <v>1.3362442509999999</v>
          </cell>
          <cell r="CN203">
            <v>0</v>
          </cell>
          <cell r="CO203">
            <v>0.45699448849999996</v>
          </cell>
          <cell r="CP203">
            <v>0.2735855913000001</v>
          </cell>
          <cell r="CQ203">
            <v>0.45699448849999996</v>
          </cell>
          <cell r="CR203">
            <v>0.40133721919055459</v>
          </cell>
          <cell r="CS203">
            <v>0.18340889719999987</v>
          </cell>
          <cell r="CT203">
            <v>0</v>
          </cell>
          <cell r="CU203">
            <v>0.45699448849999996</v>
          </cell>
          <cell r="CV203">
            <v>0</v>
          </cell>
          <cell r="CW203">
            <v>0.45699448849999996</v>
          </cell>
          <cell r="CX203">
            <v>1</v>
          </cell>
          <cell r="CY203">
            <v>0.45699448849999996</v>
          </cell>
          <cell r="CZ203">
            <v>0</v>
          </cell>
          <cell r="DA203">
            <v>1.8037305000000001</v>
          </cell>
          <cell r="DB203">
            <v>0</v>
          </cell>
          <cell r="DC203">
            <v>1.8037305000000001</v>
          </cell>
          <cell r="DD203">
            <v>1</v>
          </cell>
          <cell r="DE203">
            <v>1.8037305000000001</v>
          </cell>
          <cell r="DF203">
            <v>0</v>
          </cell>
          <cell r="DG203">
            <v>2.2284784179999999</v>
          </cell>
          <cell r="DH203">
            <v>0.78705376893000001</v>
          </cell>
          <cell r="DI203">
            <v>2.2284784179999999</v>
          </cell>
          <cell r="DJ203">
            <v>0.6468201071310532</v>
          </cell>
          <cell r="DK203">
            <v>1.44142464907</v>
          </cell>
          <cell r="DL203">
            <v>0</v>
          </cell>
          <cell r="DM203">
            <v>3.7123461419999999</v>
          </cell>
          <cell r="DN203">
            <v>1.02649244303</v>
          </cell>
          <cell r="DO203">
            <v>3.7123461419999999</v>
          </cell>
          <cell r="DP203">
            <v>0.72349225967463682</v>
          </cell>
          <cell r="DQ203">
            <v>2.6858536989699999</v>
          </cell>
          <cell r="DR203">
            <v>0</v>
          </cell>
          <cell r="DS203">
            <v>1.7834357099999998</v>
          </cell>
          <cell r="DT203">
            <v>0.48734729514999997</v>
          </cell>
          <cell r="DU203">
            <v>1.7834357099999998</v>
          </cell>
          <cell r="DV203">
            <v>0.72673683025557445</v>
          </cell>
          <cell r="DW203">
            <v>1.2960884148499998</v>
          </cell>
          <cell r="DX203">
            <v>0</v>
          </cell>
          <cell r="DY203">
            <v>31.668102435000005</v>
          </cell>
          <cell r="DZ203">
            <v>9.7100594649999969</v>
          </cell>
          <cell r="EA203">
            <v>31.668102435000005</v>
          </cell>
          <cell r="EB203">
            <v>0.69338044535727184</v>
          </cell>
          <cell r="EC203">
            <v>21.958042970000008</v>
          </cell>
          <cell r="ED203">
            <v>0</v>
          </cell>
          <cell r="EE203">
            <v>31.668102435000005</v>
          </cell>
          <cell r="EF203">
            <v>22.244682150000003</v>
          </cell>
          <cell r="EG203">
            <v>31.668102435000005</v>
          </cell>
          <cell r="EH203">
            <v>0.29756820145261098</v>
          </cell>
          <cell r="EI203">
            <v>9.4234202850000024</v>
          </cell>
          <cell r="EK203">
            <v>0.12943679999999999</v>
          </cell>
          <cell r="EL203">
            <v>7.3715199999999995E-3</v>
          </cell>
          <cell r="EM203">
            <v>0.12943679999999999</v>
          </cell>
          <cell r="EN203">
            <v>0.94304927192266808</v>
          </cell>
          <cell r="EO203">
            <v>0.12206528</v>
          </cell>
        </row>
        <row r="204">
          <cell r="B204">
            <v>2045</v>
          </cell>
          <cell r="C204">
            <v>2.4430059999999996</v>
          </cell>
          <cell r="D204">
            <v>1.4164139191999996</v>
          </cell>
          <cell r="E204">
            <v>2.4430059999999996</v>
          </cell>
          <cell r="F204">
            <v>0.42021676606606784</v>
          </cell>
          <cell r="G204">
            <v>1.0265920808</v>
          </cell>
          <cell r="H204">
            <v>0</v>
          </cell>
          <cell r="I204">
            <v>2.4430059999999996</v>
          </cell>
          <cell r="J204">
            <v>0.6835216799999998</v>
          </cell>
          <cell r="K204">
            <v>2.4430059999999996</v>
          </cell>
          <cell r="L204">
            <v>0.72021285252676426</v>
          </cell>
          <cell r="M204">
            <v>1.7594843199999999</v>
          </cell>
          <cell r="N204">
            <v>0</v>
          </cell>
          <cell r="O204">
            <v>2.4430059999999996</v>
          </cell>
          <cell r="P204">
            <v>1.5092421499999993</v>
          </cell>
          <cell r="Q204">
            <v>2.4430059999999996</v>
          </cell>
          <cell r="R204">
            <v>0.38221922091063243</v>
          </cell>
          <cell r="S204">
            <v>0.93376385000000028</v>
          </cell>
          <cell r="T204">
            <v>0</v>
          </cell>
          <cell r="U204">
            <v>0.38978780000000002</v>
          </cell>
          <cell r="V204">
            <v>0.24051433280000006</v>
          </cell>
          <cell r="W204">
            <v>0.38978780000000002</v>
          </cell>
          <cell r="X204">
            <v>0.38296084998042512</v>
          </cell>
          <cell r="Y204">
            <v>0.14927346719999995</v>
          </cell>
          <cell r="Z204">
            <v>0</v>
          </cell>
          <cell r="AA204">
            <v>0.38978780000000002</v>
          </cell>
          <cell r="AB204">
            <v>0.13416295999999997</v>
          </cell>
          <cell r="AC204">
            <v>0.38978780000000002</v>
          </cell>
          <cell r="AD204">
            <v>0.65580513294669573</v>
          </cell>
          <cell r="AE204">
            <v>0.25562484000000008</v>
          </cell>
          <cell r="AF204">
            <v>0</v>
          </cell>
          <cell r="AG204">
            <v>0.38978780000000002</v>
          </cell>
          <cell r="AH204">
            <v>0.29934436999999997</v>
          </cell>
          <cell r="AI204">
            <v>0.38978780000000002</v>
          </cell>
          <cell r="AJ204">
            <v>0.23203248023668274</v>
          </cell>
          <cell r="AK204">
            <v>9.0443430000000047E-2</v>
          </cell>
          <cell r="AL204">
            <v>0</v>
          </cell>
          <cell r="AM204">
            <v>0.24838380000000002</v>
          </cell>
          <cell r="AN204">
            <v>0.15271005039999994</v>
          </cell>
          <cell r="AO204">
            <v>0.24838380000000002</v>
          </cell>
          <cell r="AP204">
            <v>0.38518514331449988</v>
          </cell>
          <cell r="AQ204">
            <v>9.567374960000008E-2</v>
          </cell>
          <cell r="AR204">
            <v>0</v>
          </cell>
          <cell r="AS204">
            <v>0.24838380000000002</v>
          </cell>
          <cell r="AT204">
            <v>8.4550699999999965E-2</v>
          </cell>
          <cell r="AU204">
            <v>0.24838380000000002</v>
          </cell>
          <cell r="AV204">
            <v>0.65959655984005416</v>
          </cell>
          <cell r="AW204">
            <v>0.16383310000000006</v>
          </cell>
          <cell r="AX204">
            <v>0</v>
          </cell>
          <cell r="AY204">
            <v>0.24838380000000002</v>
          </cell>
          <cell r="AZ204">
            <v>0.19110603000000001</v>
          </cell>
          <cell r="BA204">
            <v>0.24838380000000002</v>
          </cell>
          <cell r="BB204">
            <v>0.23060187500150978</v>
          </cell>
          <cell r="BC204">
            <v>5.7277770000000006E-2</v>
          </cell>
          <cell r="BD204">
            <v>0</v>
          </cell>
          <cell r="BE204">
            <v>0.16186169999999997</v>
          </cell>
          <cell r="BF204">
            <v>0.12050049439999999</v>
          </cell>
          <cell r="BG204">
            <v>0.16186169999999997</v>
          </cell>
          <cell r="BH204">
            <v>0.25553423447300988</v>
          </cell>
          <cell r="BI204">
            <v>4.1361205599999978E-2</v>
          </cell>
          <cell r="BJ204">
            <v>0</v>
          </cell>
          <cell r="BK204">
            <v>0.16186169999999997</v>
          </cell>
          <cell r="BL204">
            <v>8.9235560000000019E-2</v>
          </cell>
          <cell r="BM204">
            <v>0.16186169999999997</v>
          </cell>
          <cell r="BN204">
            <v>0.44869255667029301</v>
          </cell>
          <cell r="BO204">
            <v>7.262613999999995E-2</v>
          </cell>
          <cell r="BP204">
            <v>0</v>
          </cell>
          <cell r="BQ204">
            <v>4.4824232209999995</v>
          </cell>
          <cell r="BR204">
            <v>3.1257676092000017</v>
          </cell>
          <cell r="BS204">
            <v>4.4824232209999995</v>
          </cell>
          <cell r="BT204">
            <v>0.30266120464576229</v>
          </cell>
          <cell r="BU204">
            <v>1.3566556117999977</v>
          </cell>
          <cell r="BV204">
            <v>0</v>
          </cell>
          <cell r="BW204">
            <v>4.4824232209999995</v>
          </cell>
          <cell r="BX204">
            <v>2.4696152060000012</v>
          </cell>
          <cell r="BY204">
            <v>4.4824232209999995</v>
          </cell>
          <cell r="BZ204">
            <v>0.44904461621786662</v>
          </cell>
          <cell r="CA204">
            <v>2.0128080149999983</v>
          </cell>
          <cell r="CB204">
            <v>0</v>
          </cell>
          <cell r="CC204">
            <v>1.3566782814999994</v>
          </cell>
          <cell r="CD204">
            <v>0.94607132929999993</v>
          </cell>
          <cell r="CE204">
            <v>1.3566782814999994</v>
          </cell>
          <cell r="CF204">
            <v>0.30265609599500293</v>
          </cell>
          <cell r="CG204">
            <v>0.41060695219999943</v>
          </cell>
          <cell r="CH204">
            <v>0</v>
          </cell>
          <cell r="CI204">
            <v>1.3566782814999994</v>
          </cell>
          <cell r="CJ204">
            <v>0.74747086849999989</v>
          </cell>
          <cell r="CK204">
            <v>1.3566782814999994</v>
          </cell>
          <cell r="CL204">
            <v>0.44904338877337574</v>
          </cell>
          <cell r="CM204">
            <v>0.60920741299999948</v>
          </cell>
          <cell r="CN204">
            <v>0</v>
          </cell>
          <cell r="CO204">
            <v>0.46442884049999977</v>
          </cell>
          <cell r="CP204">
            <v>0.32385107509999994</v>
          </cell>
          <cell r="CQ204">
            <v>0.46442884049999977</v>
          </cell>
          <cell r="CR204">
            <v>0.30268956865093716</v>
          </cell>
          <cell r="CS204">
            <v>0.14057776539999983</v>
          </cell>
          <cell r="CT204">
            <v>0</v>
          </cell>
          <cell r="CU204">
            <v>0.46442884049999977</v>
          </cell>
          <cell r="CV204">
            <v>0.25587101749999991</v>
          </cell>
          <cell r="CW204">
            <v>0.46442884049999977</v>
          </cell>
          <cell r="CX204">
            <v>0.44906303143333748</v>
          </cell>
          <cell r="CY204">
            <v>0.20855782299999986</v>
          </cell>
          <cell r="CZ204">
            <v>0</v>
          </cell>
          <cell r="DA204">
            <v>1.8181449000000003</v>
          </cell>
          <cell r="DB204">
            <v>0</v>
          </cell>
          <cell r="DC204">
            <v>1.8181449000000003</v>
          </cell>
          <cell r="DD204">
            <v>1</v>
          </cell>
          <cell r="DE204">
            <v>1.8181449000000003</v>
          </cell>
          <cell r="DF204">
            <v>0</v>
          </cell>
          <cell r="DG204">
            <v>2.2434407279999995</v>
          </cell>
          <cell r="DH204">
            <v>0.79233806223000003</v>
          </cell>
          <cell r="DI204">
            <v>2.2434407279999995</v>
          </cell>
          <cell r="DJ204">
            <v>0.64682014891636563</v>
          </cell>
          <cell r="DK204">
            <v>1.4511026657699995</v>
          </cell>
          <cell r="DL204">
            <v>0</v>
          </cell>
          <cell r="DM204">
            <v>3.7475466280000003</v>
          </cell>
          <cell r="DN204">
            <v>1.0873657757499997</v>
          </cell>
          <cell r="DO204">
            <v>3.7475466280000003</v>
          </cell>
          <cell r="DP204">
            <v>0.70984596492390872</v>
          </cell>
          <cell r="DQ204">
            <v>2.6601808522500008</v>
          </cell>
          <cell r="DR204">
            <v>0</v>
          </cell>
          <cell r="DS204">
            <v>1.8000115820000002</v>
          </cell>
          <cell r="DT204">
            <v>0.51792097007499982</v>
          </cell>
          <cell r="DU204">
            <v>1.8000115820000002</v>
          </cell>
          <cell r="DV204">
            <v>0.71226797913181439</v>
          </cell>
          <cell r="DW204">
            <v>1.2820906119250004</v>
          </cell>
          <cell r="DX204">
            <v>0</v>
          </cell>
          <cell r="DY204">
            <v>31.921444904999998</v>
          </cell>
          <cell r="DZ204">
            <v>9.7877381649999968</v>
          </cell>
          <cell r="EA204">
            <v>31.921444904999998</v>
          </cell>
          <cell r="EB204">
            <v>0.69338047841728812</v>
          </cell>
          <cell r="EC204">
            <v>22.133706740000001</v>
          </cell>
          <cell r="ED204">
            <v>0</v>
          </cell>
          <cell r="EE204">
            <v>31.921444904999998</v>
          </cell>
          <cell r="EF204">
            <v>22.422638930000002</v>
          </cell>
          <cell r="EG204">
            <v>31.921444904999998</v>
          </cell>
          <cell r="EH204">
            <v>0.29756817096685234</v>
          </cell>
          <cell r="EI204">
            <v>9.4988059749999962</v>
          </cell>
          <cell r="EK204">
            <v>0.13046376000000001</v>
          </cell>
          <cell r="EL204">
            <v>7.4301599999999999E-3</v>
          </cell>
          <cell r="EM204">
            <v>0.13046376000000001</v>
          </cell>
          <cell r="EN204">
            <v>0.94304809243578447</v>
          </cell>
          <cell r="EO204">
            <v>0.12303360000000001</v>
          </cell>
        </row>
        <row r="205">
          <cell r="B205">
            <v>2046</v>
          </cell>
          <cell r="C205">
            <v>2.4698626000000004</v>
          </cell>
          <cell r="D205">
            <v>1.5362271543999999</v>
          </cell>
          <cell r="E205">
            <v>2.4698626000000004</v>
          </cell>
          <cell r="F205">
            <v>0.37801108677057593</v>
          </cell>
          <cell r="G205">
            <v>0.93363544560000045</v>
          </cell>
          <cell r="H205">
            <v>0</v>
          </cell>
          <cell r="I205">
            <v>2.4698626000000004</v>
          </cell>
          <cell r="J205">
            <v>0.67498496000000019</v>
          </cell>
          <cell r="K205">
            <v>2.4698626000000004</v>
          </cell>
          <cell r="L205">
            <v>0.72671153447969128</v>
          </cell>
          <cell r="M205">
            <v>1.7948776400000002</v>
          </cell>
          <cell r="N205">
            <v>0</v>
          </cell>
          <cell r="O205">
            <v>2.4698626000000004</v>
          </cell>
          <cell r="P205">
            <v>1.6261843400000002</v>
          </cell>
          <cell r="Q205">
            <v>2.4698626000000004</v>
          </cell>
          <cell r="R205">
            <v>0.34158914750966307</v>
          </cell>
          <cell r="S205">
            <v>0.84367826000000012</v>
          </cell>
          <cell r="T205">
            <v>0</v>
          </cell>
          <cell r="U205">
            <v>0.37333919999999993</v>
          </cell>
          <cell r="V205">
            <v>0.22104808959999997</v>
          </cell>
          <cell r="W205">
            <v>0.37333919999999993</v>
          </cell>
          <cell r="X205">
            <v>0.40791620703103232</v>
          </cell>
          <cell r="Y205">
            <v>0.15229111039999996</v>
          </cell>
          <cell r="Z205">
            <v>0</v>
          </cell>
          <cell r="AA205">
            <v>0.37333919999999993</v>
          </cell>
          <cell r="AB205">
            <v>0.11246671999999999</v>
          </cell>
          <cell r="AC205">
            <v>0.37333919999999993</v>
          </cell>
          <cell r="AD205">
            <v>0.69875459099928439</v>
          </cell>
          <cell r="AE205">
            <v>0.26087247999999996</v>
          </cell>
          <cell r="AF205">
            <v>0</v>
          </cell>
          <cell r="AG205">
            <v>0.37333919999999993</v>
          </cell>
          <cell r="AH205">
            <v>0.28947365999999991</v>
          </cell>
          <cell r="AI205">
            <v>0.37333919999999993</v>
          </cell>
          <cell r="AJ205">
            <v>0.22463630928656844</v>
          </cell>
          <cell r="AK205">
            <v>8.3865540000000016E-2</v>
          </cell>
          <cell r="AL205">
            <v>0</v>
          </cell>
          <cell r="AM205">
            <v>0.23781349999999998</v>
          </cell>
          <cell r="AN205">
            <v>0.14020856399999998</v>
          </cell>
          <cell r="AO205">
            <v>0.23781349999999998</v>
          </cell>
          <cell r="AP205">
            <v>0.41042638874580295</v>
          </cell>
          <cell r="AQ205">
            <v>9.7604936000000003E-2</v>
          </cell>
          <cell r="AR205">
            <v>0</v>
          </cell>
          <cell r="AS205">
            <v>0.23781349999999998</v>
          </cell>
          <cell r="AT205">
            <v>7.0600739999999981E-2</v>
          </cell>
          <cell r="AU205">
            <v>0.23781349999999998</v>
          </cell>
          <cell r="AV205">
            <v>0.70312560052309914</v>
          </cell>
          <cell r="AW205">
            <v>0.16721276000000002</v>
          </cell>
          <cell r="AX205">
            <v>0</v>
          </cell>
          <cell r="AY205">
            <v>0.23781349999999998</v>
          </cell>
          <cell r="AZ205">
            <v>0.18478110999999997</v>
          </cell>
          <cell r="BA205">
            <v>0.23781349999999998</v>
          </cell>
          <cell r="BB205">
            <v>0.22299991379799725</v>
          </cell>
          <cell r="BC205">
            <v>5.3032390000000013E-2</v>
          </cell>
          <cell r="BD205">
            <v>0</v>
          </cell>
          <cell r="BE205">
            <v>0.16434989999999994</v>
          </cell>
          <cell r="BF205">
            <v>0.12234084719999999</v>
          </cell>
          <cell r="BG205">
            <v>0.16434989999999994</v>
          </cell>
          <cell r="BH205">
            <v>0.25560741320803942</v>
          </cell>
          <cell r="BI205">
            <v>4.2009052799999946E-2</v>
          </cell>
          <cell r="BJ205">
            <v>0</v>
          </cell>
          <cell r="BK205">
            <v>0.16434989999999994</v>
          </cell>
          <cell r="BL205">
            <v>9.0597179999999986E-2</v>
          </cell>
          <cell r="BM205">
            <v>0.16434989999999994</v>
          </cell>
          <cell r="BN205">
            <v>0.44875427365638787</v>
          </cell>
          <cell r="BO205">
            <v>7.3752719999999952E-2</v>
          </cell>
          <cell r="BP205">
            <v>0</v>
          </cell>
          <cell r="BQ205">
            <v>4.5428560209999995</v>
          </cell>
          <cell r="BR205">
            <v>3.1679071311999989</v>
          </cell>
          <cell r="BS205">
            <v>4.5428560209999995</v>
          </cell>
          <cell r="BT205">
            <v>0.30266178004411837</v>
          </cell>
          <cell r="BU205">
            <v>1.3749488898000006</v>
          </cell>
          <cell r="BV205">
            <v>0</v>
          </cell>
          <cell r="BW205">
            <v>4.5428560209999995</v>
          </cell>
          <cell r="BX205">
            <v>2.5029165840000007</v>
          </cell>
          <cell r="BY205">
            <v>4.5428560209999995</v>
          </cell>
          <cell r="BZ205">
            <v>0.44904338318671955</v>
          </cell>
          <cell r="CA205">
            <v>2.0399394369999988</v>
          </cell>
          <cell r="CB205">
            <v>0</v>
          </cell>
          <cell r="CC205">
            <v>1.3773731969999998</v>
          </cell>
          <cell r="CD205">
            <v>0.96055331060000049</v>
          </cell>
          <cell r="CE205">
            <v>1.3773731969999998</v>
          </cell>
          <cell r="CF205">
            <v>0.30261942609879272</v>
          </cell>
          <cell r="CG205">
            <v>0.41681988639999934</v>
          </cell>
          <cell r="CH205">
            <v>0</v>
          </cell>
          <cell r="CI205">
            <v>1.3773731969999998</v>
          </cell>
          <cell r="CJ205">
            <v>0.75892701300000032</v>
          </cell>
          <cell r="CK205">
            <v>1.3773731969999998</v>
          </cell>
          <cell r="CL205">
            <v>0.4490040791755</v>
          </cell>
          <cell r="CM205">
            <v>0.61844618399999951</v>
          </cell>
          <cell r="CN205">
            <v>0</v>
          </cell>
          <cell r="CO205">
            <v>0.4719164079999999</v>
          </cell>
          <cell r="CP205">
            <v>0.3291550466</v>
          </cell>
          <cell r="CQ205">
            <v>0.4719164079999999</v>
          </cell>
          <cell r="CR205">
            <v>0.30251408719825634</v>
          </cell>
          <cell r="CS205">
            <v>0.1427613613999999</v>
          </cell>
          <cell r="CT205">
            <v>0</v>
          </cell>
          <cell r="CU205">
            <v>0.4719164079999999</v>
          </cell>
          <cell r="CV205">
            <v>0.26007022099999999</v>
          </cell>
          <cell r="CW205">
            <v>0.4719164079999999</v>
          </cell>
          <cell r="CX205">
            <v>0.44890616941634282</v>
          </cell>
          <cell r="CY205">
            <v>0.21184618699999991</v>
          </cell>
          <cell r="CZ205">
            <v>0</v>
          </cell>
          <cell r="DA205">
            <v>1.8326879999999997</v>
          </cell>
          <cell r="DB205">
            <v>0</v>
          </cell>
          <cell r="DC205">
            <v>1.8326879999999997</v>
          </cell>
          <cell r="DD205">
            <v>1</v>
          </cell>
          <cell r="DE205">
            <v>1.8326879999999997</v>
          </cell>
          <cell r="DF205">
            <v>0</v>
          </cell>
          <cell r="DG205">
            <v>2.2569071239999996</v>
          </cell>
          <cell r="DH205">
            <v>0.79703830206000015</v>
          </cell>
          <cell r="DI205">
            <v>2.2569071239999996</v>
          </cell>
          <cell r="DJ205">
            <v>0.64684488183661726</v>
          </cell>
          <cell r="DK205">
            <v>1.4598688219399993</v>
          </cell>
          <cell r="DL205">
            <v>0</v>
          </cell>
          <cell r="DM205">
            <v>3.7809760540000004</v>
          </cell>
          <cell r="DN205">
            <v>1.1622294166999998</v>
          </cell>
          <cell r="DO205">
            <v>3.7809760540000004</v>
          </cell>
          <cell r="DP205">
            <v>0.69261127282981738</v>
          </cell>
          <cell r="DQ205">
            <v>2.6187466373000006</v>
          </cell>
          <cell r="DR205">
            <v>0</v>
          </cell>
          <cell r="DS205">
            <v>1.815799964</v>
          </cell>
          <cell r="DT205">
            <v>0.55518956249999984</v>
          </cell>
          <cell r="DU205">
            <v>1.815799964</v>
          </cell>
          <cell r="DV205">
            <v>0.69424519577752353</v>
          </cell>
          <cell r="DW205">
            <v>1.2606104015000001</v>
          </cell>
          <cell r="DX205">
            <v>0</v>
          </cell>
          <cell r="DY205">
            <v>32.176822399999999</v>
          </cell>
          <cell r="DZ205">
            <v>9.8660330199999997</v>
          </cell>
          <cell r="EA205">
            <v>32.176822399999999</v>
          </cell>
          <cell r="EB205">
            <v>0.69338075409211319</v>
          </cell>
          <cell r="EC205">
            <v>22.310789379999999</v>
          </cell>
          <cell r="ED205">
            <v>0</v>
          </cell>
          <cell r="EE205">
            <v>32.176822399999999</v>
          </cell>
          <cell r="EF205">
            <v>22.602012269999996</v>
          </cell>
          <cell r="EG205">
            <v>32.176822399999999</v>
          </cell>
          <cell r="EH205">
            <v>0.29756854206958622</v>
          </cell>
          <cell r="EI205">
            <v>9.574810130000003</v>
          </cell>
          <cell r="EK205">
            <v>0.13150626000000001</v>
          </cell>
          <cell r="EL205">
            <v>7.4900999999999995E-3</v>
          </cell>
          <cell r="EM205">
            <v>0.13150626000000001</v>
          </cell>
          <cell r="EN205">
            <v>0.94304377601492129</v>
          </cell>
          <cell r="EO205">
            <v>0.12401616000000001</v>
          </cell>
        </row>
        <row r="206">
          <cell r="B206">
            <v>2047</v>
          </cell>
          <cell r="C206">
            <v>2.4971614000000004</v>
          </cell>
          <cell r="D206">
            <v>1.6599206528000001</v>
          </cell>
          <cell r="E206">
            <v>2.4971614000000004</v>
          </cell>
          <cell r="F206">
            <v>0.33527698578073495</v>
          </cell>
          <cell r="G206">
            <v>0.8372407472000003</v>
          </cell>
          <cell r="H206">
            <v>0</v>
          </cell>
          <cell r="I206">
            <v>2.4971614000000004</v>
          </cell>
          <cell r="J206">
            <v>0.66660520000000034</v>
          </cell>
          <cell r="K206">
            <v>2.4971614000000004</v>
          </cell>
          <cell r="L206">
            <v>0.73305481976455344</v>
          </cell>
          <cell r="M206">
            <v>1.8305562000000002</v>
          </cell>
          <cell r="N206">
            <v>0</v>
          </cell>
          <cell r="O206">
            <v>2.4971614000000004</v>
          </cell>
          <cell r="P206">
            <v>1.7455632300000004</v>
          </cell>
          <cell r="Q206">
            <v>2.4971614000000004</v>
          </cell>
          <cell r="R206">
            <v>0.30098101388240261</v>
          </cell>
          <cell r="S206">
            <v>0.75159817000000007</v>
          </cell>
          <cell r="T206">
            <v>0</v>
          </cell>
          <cell r="U206">
            <v>0.35650489999999985</v>
          </cell>
          <cell r="V206">
            <v>0.20121273439999998</v>
          </cell>
          <cell r="W206">
            <v>0.35650489999999985</v>
          </cell>
          <cell r="X206">
            <v>0.43559616038938015</v>
          </cell>
          <cell r="Y206">
            <v>0.15529216559999987</v>
          </cell>
          <cell r="Z206">
            <v>0</v>
          </cell>
          <cell r="AA206">
            <v>0.35650489999999985</v>
          </cell>
          <cell r="AB206">
            <v>9.0327699999999983E-2</v>
          </cell>
          <cell r="AC206">
            <v>0.35650489999999985</v>
          </cell>
          <cell r="AD206">
            <v>0.74662984996840154</v>
          </cell>
          <cell r="AE206">
            <v>0.26617719999999989</v>
          </cell>
          <cell r="AF206">
            <v>0</v>
          </cell>
          <cell r="AG206">
            <v>0.35650489999999985</v>
          </cell>
          <cell r="AH206">
            <v>0.2793810699999999</v>
          </cell>
          <cell r="AI206">
            <v>0.35650489999999985</v>
          </cell>
          <cell r="AJ206">
            <v>0.21633315558916577</v>
          </cell>
          <cell r="AK206">
            <v>7.7123829999999949E-2</v>
          </cell>
          <cell r="AL206">
            <v>0</v>
          </cell>
          <cell r="AM206">
            <v>0.22696909999999992</v>
          </cell>
          <cell r="AN206">
            <v>0.12745345520000001</v>
          </cell>
          <cell r="AO206">
            <v>0.22696909999999992</v>
          </cell>
          <cell r="AP206">
            <v>0.43845459492062994</v>
          </cell>
          <cell r="AQ206">
            <v>9.9515644799999914E-2</v>
          </cell>
          <cell r="AR206">
            <v>0</v>
          </cell>
          <cell r="AS206">
            <v>0.22696909999999992</v>
          </cell>
          <cell r="AT206">
            <v>5.637671999999997E-2</v>
          </cell>
          <cell r="AU206">
            <v>0.22696909999999992</v>
          </cell>
          <cell r="AV206">
            <v>0.7516105936887445</v>
          </cell>
          <cell r="AW206">
            <v>0.17059237999999996</v>
          </cell>
          <cell r="AX206">
            <v>0</v>
          </cell>
          <cell r="AY206">
            <v>0.22696909999999992</v>
          </cell>
          <cell r="AZ206">
            <v>0.17829475999999994</v>
          </cell>
          <cell r="BA206">
            <v>0.22696909999999992</v>
          </cell>
          <cell r="BB206">
            <v>0.21445359742801992</v>
          </cell>
          <cell r="BC206">
            <v>4.8674339999999983E-2</v>
          </cell>
          <cell r="BD206">
            <v>0</v>
          </cell>
          <cell r="BE206">
            <v>0.16690960000000002</v>
          </cell>
          <cell r="BF206">
            <v>0.12425075520000001</v>
          </cell>
          <cell r="BG206">
            <v>0.16690960000000002</v>
          </cell>
          <cell r="BH206">
            <v>0.25558053461274849</v>
          </cell>
          <cell r="BI206">
            <v>4.2658844800000012E-2</v>
          </cell>
          <cell r="BJ206">
            <v>0</v>
          </cell>
          <cell r="BK206">
            <v>0.16690960000000002</v>
          </cell>
          <cell r="BL206">
            <v>9.2016079999999986E-2</v>
          </cell>
          <cell r="BM206">
            <v>0.16690960000000002</v>
          </cell>
          <cell r="BN206">
            <v>0.4487070845535549</v>
          </cell>
          <cell r="BO206">
            <v>7.4893520000000033E-2</v>
          </cell>
          <cell r="BP206">
            <v>0</v>
          </cell>
          <cell r="BQ206">
            <v>4.6041758509999999</v>
          </cell>
          <cell r="BR206">
            <v>3.2106581822000009</v>
          </cell>
          <cell r="BS206">
            <v>4.6041758509999999</v>
          </cell>
          <cell r="BT206">
            <v>0.30266386730153566</v>
          </cell>
          <cell r="BU206">
            <v>1.3935176687999991</v>
          </cell>
          <cell r="BV206">
            <v>0</v>
          </cell>
          <cell r="BW206">
            <v>4.6041758509999999</v>
          </cell>
          <cell r="BX206">
            <v>2.5366760510000002</v>
          </cell>
          <cell r="BY206">
            <v>4.6041758509999999</v>
          </cell>
          <cell r="BZ206">
            <v>0.44904883455981615</v>
          </cell>
          <cell r="CA206">
            <v>2.0674997999999998</v>
          </cell>
          <cell r="CB206">
            <v>0</v>
          </cell>
          <cell r="CC206">
            <v>1.398415634</v>
          </cell>
          <cell r="CD206">
            <v>0.97516184429999964</v>
          </cell>
          <cell r="CE206">
            <v>1.398415634</v>
          </cell>
          <cell r="CF206">
            <v>0.30266666033283235</v>
          </cell>
          <cell r="CG206">
            <v>0.42325378970000038</v>
          </cell>
          <cell r="CH206">
            <v>0</v>
          </cell>
          <cell r="CI206">
            <v>1.398415634</v>
          </cell>
          <cell r="CJ206">
            <v>0.77045447149999979</v>
          </cell>
          <cell r="CK206">
            <v>1.398415634</v>
          </cell>
          <cell r="CL206">
            <v>0.44905187501643751</v>
          </cell>
          <cell r="CM206">
            <v>0.62796116250000023</v>
          </cell>
          <cell r="CN206">
            <v>0</v>
          </cell>
          <cell r="CO206">
            <v>0.47967426999999996</v>
          </cell>
          <cell r="CP206">
            <v>0.33449215290000001</v>
          </cell>
          <cell r="CQ206">
            <v>0.47967426999999996</v>
          </cell>
          <cell r="CR206">
            <v>0.3026681358164155</v>
          </cell>
          <cell r="CS206">
            <v>0.14518211709999995</v>
          </cell>
          <cell r="CT206">
            <v>0</v>
          </cell>
          <cell r="CU206">
            <v>0.47967426999999996</v>
          </cell>
          <cell r="CV206">
            <v>0.26428414650000004</v>
          </cell>
          <cell r="CW206">
            <v>0.47967426999999996</v>
          </cell>
          <cell r="CX206">
            <v>0.4490341403969822</v>
          </cell>
          <cell r="CY206">
            <v>0.21539012349999992</v>
          </cell>
          <cell r="CZ206">
            <v>0</v>
          </cell>
          <cell r="DA206">
            <v>1.8473598000000002</v>
          </cell>
          <cell r="DB206">
            <v>0</v>
          </cell>
          <cell r="DC206">
            <v>1.8473598000000002</v>
          </cell>
          <cell r="DD206">
            <v>1</v>
          </cell>
          <cell r="DE206">
            <v>1.8473598000000002</v>
          </cell>
          <cell r="DF206">
            <v>0</v>
          </cell>
          <cell r="DG206">
            <v>2.2686011919999998</v>
          </cell>
          <cell r="DH206">
            <v>0.80121011255999997</v>
          </cell>
          <cell r="DI206">
            <v>2.2686011919999998</v>
          </cell>
          <cell r="DJ206">
            <v>0.64682637239837959</v>
          </cell>
          <cell r="DK206">
            <v>1.4673910794399998</v>
          </cell>
          <cell r="DL206">
            <v>0</v>
          </cell>
          <cell r="DM206">
            <v>3.8124358039999993</v>
          </cell>
          <cell r="DN206">
            <v>1.2518363329000002</v>
          </cell>
          <cell r="DO206">
            <v>3.8124358039999993</v>
          </cell>
          <cell r="DP206">
            <v>0.67164395749652328</v>
          </cell>
          <cell r="DQ206">
            <v>2.5605994710999989</v>
          </cell>
          <cell r="DR206">
            <v>0</v>
          </cell>
          <cell r="DS206">
            <v>1.8306041419999999</v>
          </cell>
          <cell r="DT206">
            <v>0.59963963386500008</v>
          </cell>
          <cell r="DU206">
            <v>1.8306041419999999</v>
          </cell>
          <cell r="DV206">
            <v>0.67243620829467121</v>
          </cell>
          <cell r="DW206">
            <v>1.2309645081349998</v>
          </cell>
          <cell r="DX206">
            <v>0</v>
          </cell>
          <cell r="DY206">
            <v>32.434234920000002</v>
          </cell>
          <cell r="DZ206">
            <v>9.9449699850000002</v>
          </cell>
          <cell r="EA206">
            <v>32.434234920000002</v>
          </cell>
          <cell r="EB206">
            <v>0.69338046636433504</v>
          </cell>
          <cell r="EC206">
            <v>22.489264935000001</v>
          </cell>
          <cell r="ED206">
            <v>0</v>
          </cell>
          <cell r="EE206">
            <v>32.434234920000002</v>
          </cell>
          <cell r="EF206">
            <v>22.782838344999998</v>
          </cell>
          <cell r="EG206">
            <v>32.434234920000002</v>
          </cell>
          <cell r="EH206">
            <v>0.29756818987114875</v>
          </cell>
          <cell r="EI206">
            <v>9.6513965750000033</v>
          </cell>
          <cell r="EK206">
            <v>0.13256305999999998</v>
          </cell>
          <cell r="EL206">
            <v>7.5500999999999988E-3</v>
          </cell>
          <cell r="EM206">
            <v>0.13256305999999998</v>
          </cell>
          <cell r="EN206">
            <v>0.94304521938464603</v>
          </cell>
          <cell r="EO206">
            <v>0.12501295999999998</v>
          </cell>
        </row>
        <row r="207">
          <cell r="B207">
            <v>2048</v>
          </cell>
          <cell r="C207">
            <v>2.5248898</v>
          </cell>
          <cell r="D207">
            <v>1.7874265592000007</v>
          </cell>
          <cell r="E207">
            <v>2.5248898</v>
          </cell>
          <cell r="F207">
            <v>0.29207739712046016</v>
          </cell>
          <cell r="G207">
            <v>0.73746324079999925</v>
          </cell>
          <cell r="H207">
            <v>0</v>
          </cell>
          <cell r="I207">
            <v>2.5248898</v>
          </cell>
          <cell r="J207">
            <v>0.65836988000000018</v>
          </cell>
          <cell r="K207">
            <v>2.5248898</v>
          </cell>
          <cell r="L207">
            <v>0.73924807332185338</v>
          </cell>
          <cell r="M207">
            <v>1.8665199199999998</v>
          </cell>
          <cell r="N207">
            <v>0</v>
          </cell>
          <cell r="O207">
            <v>2.5248898</v>
          </cell>
          <cell r="P207">
            <v>1.8674280900000002</v>
          </cell>
          <cell r="Q207">
            <v>2.5248898</v>
          </cell>
          <cell r="R207">
            <v>0.26039223969299563</v>
          </cell>
          <cell r="S207">
            <v>0.65746170999999975</v>
          </cell>
          <cell r="T207">
            <v>0</v>
          </cell>
          <cell r="U207">
            <v>0.36026199999999997</v>
          </cell>
          <cell r="V207">
            <v>0.2181381896</v>
          </cell>
          <cell r="W207">
            <v>0.36026199999999997</v>
          </cell>
          <cell r="X207">
            <v>0.39450125297700001</v>
          </cell>
          <cell r="Y207">
            <v>0.14212381039999997</v>
          </cell>
          <cell r="Z207">
            <v>0</v>
          </cell>
          <cell r="AA207">
            <v>0.36026199999999997</v>
          </cell>
          <cell r="AB207">
            <v>8.8737300000000019E-2</v>
          </cell>
          <cell r="AC207">
            <v>0.36026199999999997</v>
          </cell>
          <cell r="AD207">
            <v>0.75368676130149714</v>
          </cell>
          <cell r="AE207">
            <v>0.27152469999999995</v>
          </cell>
          <cell r="AF207">
            <v>0</v>
          </cell>
          <cell r="AG207">
            <v>0.36026199999999997</v>
          </cell>
          <cell r="AH207">
            <v>0.29001251999999994</v>
          </cell>
          <cell r="AI207">
            <v>0.36026199999999997</v>
          </cell>
          <cell r="AJ207">
            <v>0.19499553103019479</v>
          </cell>
          <cell r="AK207">
            <v>7.0249480000000031E-2</v>
          </cell>
          <cell r="AL207">
            <v>0</v>
          </cell>
          <cell r="AM207">
            <v>0.22936190000000009</v>
          </cell>
          <cell r="AN207">
            <v>0.13831791839999999</v>
          </cell>
          <cell r="AO207">
            <v>0.22936190000000009</v>
          </cell>
          <cell r="AP207">
            <v>0.3969446608176862</v>
          </cell>
          <cell r="AQ207">
            <v>9.1043981600000101E-2</v>
          </cell>
          <cell r="AR207">
            <v>0</v>
          </cell>
          <cell r="AS207">
            <v>0.22936190000000009</v>
          </cell>
          <cell r="AT207">
            <v>5.5347120000000014E-2</v>
          </cell>
          <cell r="AU207">
            <v>0.22936190000000009</v>
          </cell>
          <cell r="AV207">
            <v>0.7586908723724386</v>
          </cell>
          <cell r="AW207">
            <v>0.17401478000000009</v>
          </cell>
          <cell r="AX207">
            <v>0</v>
          </cell>
          <cell r="AY207">
            <v>0.22936190000000009</v>
          </cell>
          <cell r="AZ207">
            <v>0.18514784000000009</v>
          </cell>
          <cell r="BA207">
            <v>0.22936190000000009</v>
          </cell>
          <cell r="BB207">
            <v>0.19276985410392913</v>
          </cell>
          <cell r="BC207">
            <v>4.4214059999999999E-2</v>
          </cell>
          <cell r="BD207">
            <v>0</v>
          </cell>
          <cell r="BE207">
            <v>0.16949789999999995</v>
          </cell>
          <cell r="BF207">
            <v>0.12618114080000004</v>
          </cell>
          <cell r="BG207">
            <v>0.16949789999999995</v>
          </cell>
          <cell r="BH207">
            <v>0.25555926769594151</v>
          </cell>
          <cell r="BI207">
            <v>4.3316759199999916E-2</v>
          </cell>
          <cell r="BJ207">
            <v>0</v>
          </cell>
          <cell r="BK207">
            <v>0.16949789999999995</v>
          </cell>
          <cell r="BL207">
            <v>9.3449320000000002E-2</v>
          </cell>
          <cell r="BM207">
            <v>0.16949789999999995</v>
          </cell>
          <cell r="BN207">
            <v>0.44866974753079519</v>
          </cell>
          <cell r="BO207">
            <v>7.6048579999999949E-2</v>
          </cell>
          <cell r="BP207">
            <v>0</v>
          </cell>
          <cell r="BQ207">
            <v>4.666421324499999</v>
          </cell>
          <cell r="BR207">
            <v>3.2540692525999999</v>
          </cell>
          <cell r="BS207">
            <v>4.666421324499999</v>
          </cell>
          <cell r="BT207">
            <v>0.30266278453785583</v>
          </cell>
          <cell r="BU207">
            <v>1.4123520718999991</v>
          </cell>
          <cell r="BV207">
            <v>0</v>
          </cell>
          <cell r="BW207">
            <v>4.666421324499999</v>
          </cell>
          <cell r="BX207">
            <v>2.5709789230000002</v>
          </cell>
          <cell r="BY207">
            <v>4.666421324499999</v>
          </cell>
          <cell r="BZ207">
            <v>0.44904697964119705</v>
          </cell>
          <cell r="CA207">
            <v>2.0954424014999988</v>
          </cell>
          <cell r="CB207">
            <v>0</v>
          </cell>
          <cell r="CC207">
            <v>1.4196594675000003</v>
          </cell>
          <cell r="CD207">
            <v>0.99000275790000025</v>
          </cell>
          <cell r="CE207">
            <v>1.4196594675000003</v>
          </cell>
          <cell r="CF207">
            <v>0.30264772604702117</v>
          </cell>
          <cell r="CG207">
            <v>0.42965670960000002</v>
          </cell>
          <cell r="CH207">
            <v>0</v>
          </cell>
          <cell r="CI207">
            <v>1.4196594675000003</v>
          </cell>
          <cell r="CJ207">
            <v>0.78218975950000025</v>
          </cell>
          <cell r="CK207">
            <v>1.4196594675000003</v>
          </cell>
          <cell r="CL207">
            <v>0.44903001219199062</v>
          </cell>
          <cell r="CM207">
            <v>0.63746970800000002</v>
          </cell>
          <cell r="CN207">
            <v>0</v>
          </cell>
          <cell r="CO207">
            <v>0.48748534750000011</v>
          </cell>
          <cell r="CP207">
            <v>0.33993737419999992</v>
          </cell>
          <cell r="CQ207">
            <v>0.48748534750000011</v>
          </cell>
          <cell r="CR207">
            <v>0.30267160655531322</v>
          </cell>
          <cell r="CS207">
            <v>0.14754797330000019</v>
          </cell>
          <cell r="CT207">
            <v>0</v>
          </cell>
          <cell r="CU207">
            <v>0.48748534750000011</v>
          </cell>
          <cell r="CV207">
            <v>0.268575499</v>
          </cell>
          <cell r="CW207">
            <v>0.48748534750000011</v>
          </cell>
          <cell r="CX207">
            <v>0.44905934018868138</v>
          </cell>
          <cell r="CY207">
            <v>0.21890984850000011</v>
          </cell>
          <cell r="CZ207">
            <v>0</v>
          </cell>
          <cell r="DA207">
            <v>1.8621317000000002</v>
          </cell>
          <cell r="DB207">
            <v>0</v>
          </cell>
          <cell r="DC207">
            <v>1.8621317000000002</v>
          </cell>
          <cell r="DD207">
            <v>1</v>
          </cell>
          <cell r="DE207">
            <v>1.8621317000000002</v>
          </cell>
          <cell r="DF207">
            <v>0</v>
          </cell>
          <cell r="DG207">
            <v>2.2786418479999999</v>
          </cell>
          <cell r="DH207">
            <v>0.80475615148500002</v>
          </cell>
          <cell r="DI207">
            <v>2.2786418479999999</v>
          </cell>
          <cell r="DJ207">
            <v>0.64682639696477662</v>
          </cell>
          <cell r="DK207">
            <v>1.473885696515</v>
          </cell>
          <cell r="DL207">
            <v>0</v>
          </cell>
          <cell r="DM207">
            <v>3.8421244939999997</v>
          </cell>
          <cell r="DN207">
            <v>1.3569091771949999</v>
          </cell>
          <cell r="DO207">
            <v>3.8421244939999997</v>
          </cell>
          <cell r="DP207">
            <v>0.64683362568964164</v>
          </cell>
          <cell r="DQ207">
            <v>2.4852153168049997</v>
          </cell>
          <cell r="DR207">
            <v>0</v>
          </cell>
          <cell r="DS207">
            <v>1.844542398</v>
          </cell>
          <cell r="DT207">
            <v>0.65148383371500018</v>
          </cell>
          <cell r="DU207">
            <v>1.844542398</v>
          </cell>
          <cell r="DV207">
            <v>0.64680463055693871</v>
          </cell>
          <cell r="DW207">
            <v>1.1930585642849998</v>
          </cell>
          <cell r="DX207">
            <v>0</v>
          </cell>
          <cell r="DY207">
            <v>32.693708219999998</v>
          </cell>
          <cell r="DZ207">
            <v>10.024523385</v>
          </cell>
          <cell r="EA207">
            <v>32.693708219999998</v>
          </cell>
          <cell r="EB207">
            <v>0.69338065545995131</v>
          </cell>
          <cell r="EC207">
            <v>22.669184834999996</v>
          </cell>
          <cell r="ED207">
            <v>0</v>
          </cell>
          <cell r="EE207">
            <v>32.693708219999998</v>
          </cell>
          <cell r="EF207">
            <v>22.965096435000003</v>
          </cell>
          <cell r="EG207">
            <v>32.693708219999998</v>
          </cell>
          <cell r="EH207">
            <v>0.2975683186359579</v>
          </cell>
          <cell r="EI207">
            <v>9.7286117849999947</v>
          </cell>
          <cell r="EK207">
            <v>0.13361985999999998</v>
          </cell>
          <cell r="EL207">
            <v>7.6100999999999999E-3</v>
          </cell>
          <cell r="EM207">
            <v>0.13361985999999998</v>
          </cell>
          <cell r="EN207">
            <v>0.94304663992313709</v>
          </cell>
          <cell r="EO207">
            <v>0.12600975999999997</v>
          </cell>
        </row>
        <row r="208">
          <cell r="B208">
            <v>2049</v>
          </cell>
          <cell r="C208">
            <v>2.5530398000000005</v>
          </cell>
          <cell r="D208">
            <v>1.9188327408000001</v>
          </cell>
          <cell r="E208">
            <v>2.5530398000000005</v>
          </cell>
          <cell r="F208">
            <v>0.24841252345537279</v>
          </cell>
          <cell r="G208">
            <v>0.63420705920000042</v>
          </cell>
          <cell r="H208">
            <v>0</v>
          </cell>
          <cell r="I208">
            <v>2.5530398000000005</v>
          </cell>
          <cell r="J208">
            <v>0.65025670000000035</v>
          </cell>
          <cell r="K208">
            <v>2.5530398000000005</v>
          </cell>
          <cell r="L208">
            <v>0.745300993740873</v>
          </cell>
          <cell r="M208">
            <v>1.9027831000000002</v>
          </cell>
          <cell r="N208">
            <v>0</v>
          </cell>
          <cell r="O208">
            <v>2.5530398000000005</v>
          </cell>
          <cell r="P208">
            <v>1.9917912400000004</v>
          </cell>
          <cell r="Q208">
            <v>2.5530398000000005</v>
          </cell>
          <cell r="R208">
            <v>0.21983541345497237</v>
          </cell>
          <cell r="S208">
            <v>0.56124856000000012</v>
          </cell>
          <cell r="T208">
            <v>0</v>
          </cell>
          <cell r="U208">
            <v>0.36402709999999988</v>
          </cell>
          <cell r="V208">
            <v>0.23560188879999988</v>
          </cell>
          <cell r="W208">
            <v>0.36402709999999988</v>
          </cell>
          <cell r="X208">
            <v>0.35279024885784616</v>
          </cell>
          <cell r="Y208">
            <v>0.1284252112</v>
          </cell>
          <cell r="Z208">
            <v>0</v>
          </cell>
          <cell r="AA208">
            <v>0.36402709999999988</v>
          </cell>
          <cell r="AB208">
            <v>8.7140679999999957E-2</v>
          </cell>
          <cell r="AC208">
            <v>0.36402709999999988</v>
          </cell>
          <cell r="AD208">
            <v>0.76062034941904055</v>
          </cell>
          <cell r="AE208">
            <v>0.27688641999999991</v>
          </cell>
          <cell r="AF208">
            <v>0</v>
          </cell>
          <cell r="AG208">
            <v>0.36402709999999988</v>
          </cell>
          <cell r="AH208">
            <v>0.30084654999999993</v>
          </cell>
          <cell r="AI208">
            <v>0.36402709999999988</v>
          </cell>
          <cell r="AJ208">
            <v>0.17356001792174255</v>
          </cell>
          <cell r="AK208">
            <v>6.3180549999999946E-2</v>
          </cell>
          <cell r="AL208">
            <v>0</v>
          </cell>
          <cell r="AM208">
            <v>0.23182220000000001</v>
          </cell>
          <cell r="AN208">
            <v>0.14955235520000001</v>
          </cell>
          <cell r="AO208">
            <v>0.23182220000000001</v>
          </cell>
          <cell r="AP208">
            <v>0.35488337527639713</v>
          </cell>
          <cell r="AQ208">
            <v>8.2269844799999992E-2</v>
          </cell>
          <cell r="AR208">
            <v>0</v>
          </cell>
          <cell r="AS208">
            <v>0.23182220000000001</v>
          </cell>
          <cell r="AT208">
            <v>5.4356459999999995E-2</v>
          </cell>
          <cell r="AU208">
            <v>0.23182220000000001</v>
          </cell>
          <cell r="AV208">
            <v>0.76552521717074551</v>
          </cell>
          <cell r="AW208">
            <v>0.17746574000000001</v>
          </cell>
          <cell r="AX208">
            <v>0</v>
          </cell>
          <cell r="AY208">
            <v>0.23182220000000001</v>
          </cell>
          <cell r="AZ208">
            <v>0.19216035000000001</v>
          </cell>
          <cell r="BA208">
            <v>0.23182220000000001</v>
          </cell>
          <cell r="BB208">
            <v>0.17108736781895778</v>
          </cell>
          <cell r="BC208">
            <v>3.9661849999999998E-2</v>
          </cell>
          <cell r="BD208">
            <v>0</v>
          </cell>
          <cell r="BE208">
            <v>0.17215769999999997</v>
          </cell>
          <cell r="BF208">
            <v>0.12815053680000005</v>
          </cell>
          <cell r="BG208">
            <v>0.17215769999999997</v>
          </cell>
          <cell r="BH208">
            <v>0.25562123099925199</v>
          </cell>
          <cell r="BI208">
            <v>4.4007163199999921E-2</v>
          </cell>
          <cell r="BJ208">
            <v>0</v>
          </cell>
          <cell r="BK208">
            <v>0.17215769999999997</v>
          </cell>
          <cell r="BL208">
            <v>9.4897020000000012E-2</v>
          </cell>
          <cell r="BM208">
            <v>0.17215769999999997</v>
          </cell>
          <cell r="BN208">
            <v>0.44877853270576901</v>
          </cell>
          <cell r="BO208">
            <v>7.7260679999999957E-2</v>
          </cell>
          <cell r="BP208">
            <v>0</v>
          </cell>
          <cell r="BQ208">
            <v>4.7295715664999989</v>
          </cell>
          <cell r="BR208">
            <v>3.2981056596999996</v>
          </cell>
          <cell r="BS208">
            <v>4.7295715664999989</v>
          </cell>
          <cell r="BT208">
            <v>0.30266291283954921</v>
          </cell>
          <cell r="BU208">
            <v>1.4314659067999993</v>
          </cell>
          <cell r="BV208">
            <v>0</v>
          </cell>
          <cell r="BW208">
            <v>4.7295715664999989</v>
          </cell>
          <cell r="BX208">
            <v>2.6057721044999993</v>
          </cell>
          <cell r="BY208">
            <v>4.7295715664999989</v>
          </cell>
          <cell r="BZ208">
            <v>0.44904690248120388</v>
          </cell>
          <cell r="CA208">
            <v>2.1237994619999996</v>
          </cell>
          <cell r="CB208">
            <v>0</v>
          </cell>
          <cell r="CC208">
            <v>1.4411850610000003</v>
          </cell>
          <cell r="CD208">
            <v>1.0050151104000002</v>
          </cell>
          <cell r="CE208">
            <v>1.4411850610000003</v>
          </cell>
          <cell r="CF208">
            <v>0.30264673316649093</v>
          </cell>
          <cell r="CG208">
            <v>0.43616995060000008</v>
          </cell>
          <cell r="CH208">
            <v>0</v>
          </cell>
          <cell r="CI208">
            <v>1.4411850610000003</v>
          </cell>
          <cell r="CJ208">
            <v>0.79404124799999998</v>
          </cell>
          <cell r="CK208">
            <v>1.4411850610000003</v>
          </cell>
          <cell r="CL208">
            <v>0.44903588755698337</v>
          </cell>
          <cell r="CM208">
            <v>0.64714381300000035</v>
          </cell>
          <cell r="CN208">
            <v>0</v>
          </cell>
          <cell r="CO208">
            <v>0.49544774250000007</v>
          </cell>
          <cell r="CP208">
            <v>0.34548677970000008</v>
          </cell>
          <cell r="CQ208">
            <v>0.49544774250000007</v>
          </cell>
          <cell r="CR208">
            <v>0.30267765888548775</v>
          </cell>
          <cell r="CS208">
            <v>0.14996096279999999</v>
          </cell>
          <cell r="CT208">
            <v>0</v>
          </cell>
          <cell r="CU208">
            <v>0.49544774250000007</v>
          </cell>
          <cell r="CV208">
            <v>0.27295876050000001</v>
          </cell>
          <cell r="CW208">
            <v>0.49544774250000007</v>
          </cell>
          <cell r="CX208">
            <v>0.44906649665479104</v>
          </cell>
          <cell r="CY208">
            <v>0.22248898200000006</v>
          </cell>
          <cell r="CZ208">
            <v>0</v>
          </cell>
          <cell r="DA208">
            <v>1.8770323000000004</v>
          </cell>
          <cell r="DB208">
            <v>0</v>
          </cell>
          <cell r="DC208">
            <v>1.8770323000000004</v>
          </cell>
          <cell r="DD208">
            <v>1</v>
          </cell>
          <cell r="DE208">
            <v>1.8770323000000004</v>
          </cell>
          <cell r="DF208">
            <v>0</v>
          </cell>
          <cell r="DG208">
            <v>2.2869493920000004</v>
          </cell>
          <cell r="DH208">
            <v>0.80769032486999981</v>
          </cell>
          <cell r="DI208">
            <v>2.2869493920000004</v>
          </cell>
          <cell r="DJ208">
            <v>0.64682632344406521</v>
          </cell>
          <cell r="DK208">
            <v>1.4792590671300005</v>
          </cell>
          <cell r="DL208">
            <v>0</v>
          </cell>
          <cell r="DM208">
            <v>3.86972586</v>
          </cell>
          <cell r="DN208">
            <v>1.3666573077299999</v>
          </cell>
          <cell r="DO208">
            <v>3.86972586</v>
          </cell>
          <cell r="DP208">
            <v>0.64683355948888854</v>
          </cell>
          <cell r="DQ208">
            <v>2.5030685522700002</v>
          </cell>
          <cell r="DR208">
            <v>0</v>
          </cell>
          <cell r="DS208">
            <v>1.8575748819999998</v>
          </cell>
          <cell r="DT208">
            <v>0.6560728252650001</v>
          </cell>
          <cell r="DU208">
            <v>1.8575748819999998</v>
          </cell>
          <cell r="DV208">
            <v>0.6468121788131499</v>
          </cell>
          <cell r="DW208">
            <v>1.2015020567349997</v>
          </cell>
          <cell r="DX208">
            <v>0</v>
          </cell>
          <cell r="DY208">
            <v>32.955257764999999</v>
          </cell>
          <cell r="DZ208">
            <v>10.104719044999998</v>
          </cell>
          <cell r="EA208">
            <v>32.955257764999999</v>
          </cell>
          <cell r="EB208">
            <v>0.69338067033019313</v>
          </cell>
          <cell r="EC208">
            <v>22.850538720000003</v>
          </cell>
          <cell r="ED208">
            <v>0</v>
          </cell>
          <cell r="EE208">
            <v>32.955257764999999</v>
          </cell>
          <cell r="EF208">
            <v>23.148817629999996</v>
          </cell>
          <cell r="EG208">
            <v>32.955257764999999</v>
          </cell>
          <cell r="EH208">
            <v>0.29756830321063044</v>
          </cell>
          <cell r="EI208">
            <v>9.8064401350000026</v>
          </cell>
          <cell r="EK208">
            <v>0.13469220000000001</v>
          </cell>
          <cell r="EL208">
            <v>7.6713999999999992E-3</v>
          </cell>
          <cell r="EM208">
            <v>0.13469220000000001</v>
          </cell>
          <cell r="EN208">
            <v>0.94304495731749871</v>
          </cell>
          <cell r="EO208">
            <v>0.12702080000000002</v>
          </cell>
        </row>
        <row r="209">
          <cell r="B209">
            <v>2050</v>
          </cell>
          <cell r="C209">
            <v>2.5816296999999997</v>
          </cell>
          <cell r="D209">
            <v>2.0541590992000001</v>
          </cell>
          <cell r="E209">
            <v>2.5816296999999997</v>
          </cell>
          <cell r="F209">
            <v>0.20431690912139711</v>
          </cell>
          <cell r="G209">
            <v>0.52747060079999963</v>
          </cell>
          <cell r="H209">
            <v>0</v>
          </cell>
          <cell r="I209">
            <v>2.5816296999999997</v>
          </cell>
          <cell r="J209">
            <v>1.6555710800000001</v>
          </cell>
          <cell r="K209">
            <v>2.5816296999999997</v>
          </cell>
          <cell r="L209">
            <v>0.3587108639166956</v>
          </cell>
          <cell r="M209">
            <v>0.92605861999999961</v>
          </cell>
          <cell r="N209">
            <v>0</v>
          </cell>
          <cell r="O209">
            <v>2.5816296999999997</v>
          </cell>
          <cell r="P209">
            <v>2.1186607500000001</v>
          </cell>
          <cell r="Q209">
            <v>2.5816296999999997</v>
          </cell>
          <cell r="R209">
            <v>0.17933205137824362</v>
          </cell>
          <cell r="S209">
            <v>0.4629689499999996</v>
          </cell>
          <cell r="T209">
            <v>0</v>
          </cell>
          <cell r="U209">
            <v>0.36792319999999995</v>
          </cell>
          <cell r="V209">
            <v>0.25366539920000003</v>
          </cell>
          <cell r="W209">
            <v>0.36792319999999995</v>
          </cell>
          <cell r="X209">
            <v>0.31054796435777882</v>
          </cell>
          <cell r="Y209">
            <v>0.11425780079999992</v>
          </cell>
          <cell r="Z209">
            <v>0</v>
          </cell>
          <cell r="AA209">
            <v>0.36792319999999995</v>
          </cell>
          <cell r="AB209">
            <v>8.558946000000002E-2</v>
          </cell>
          <cell r="AC209">
            <v>0.36792319999999995</v>
          </cell>
          <cell r="AD209">
            <v>0.7673713970741719</v>
          </cell>
          <cell r="AE209">
            <v>0.28233373999999994</v>
          </cell>
          <cell r="AF209">
            <v>0</v>
          </cell>
          <cell r="AG209">
            <v>0.36792319999999995</v>
          </cell>
          <cell r="AH209">
            <v>0.31198555999999994</v>
          </cell>
          <cell r="AI209">
            <v>0.36792319999999995</v>
          </cell>
          <cell r="AJ209">
            <v>0.1520361858126914</v>
          </cell>
          <cell r="AK209">
            <v>5.5937640000000011E-2</v>
          </cell>
          <cell r="AL209">
            <v>0</v>
          </cell>
          <cell r="AM209">
            <v>0.23426820000000004</v>
          </cell>
          <cell r="AN209">
            <v>0.161125988</v>
          </cell>
          <cell r="AO209">
            <v>0.23426820000000004</v>
          </cell>
          <cell r="AP209">
            <v>0.31221570832063433</v>
          </cell>
          <cell r="AQ209">
            <v>7.314221200000004E-2</v>
          </cell>
          <cell r="AR209">
            <v>0</v>
          </cell>
          <cell r="AS209">
            <v>0.23426820000000004</v>
          </cell>
          <cell r="AT209">
            <v>5.3337320000000001E-2</v>
          </cell>
          <cell r="AU209">
            <v>0.23426820000000004</v>
          </cell>
          <cell r="AV209">
            <v>0.77232368712441557</v>
          </cell>
          <cell r="AW209">
            <v>0.18093088000000004</v>
          </cell>
          <cell r="AX209">
            <v>0</v>
          </cell>
          <cell r="AY209">
            <v>0.23426820000000004</v>
          </cell>
          <cell r="AZ209">
            <v>0.19929190000000002</v>
          </cell>
          <cell r="BA209">
            <v>0.23426820000000004</v>
          </cell>
          <cell r="BB209">
            <v>0.14930024646964465</v>
          </cell>
          <cell r="BC209">
            <v>3.4976300000000016E-2</v>
          </cell>
          <cell r="BD209">
            <v>0</v>
          </cell>
          <cell r="BE209">
            <v>0.1748604</v>
          </cell>
          <cell r="BF209">
            <v>0.13017713279999996</v>
          </cell>
          <cell r="BG209">
            <v>0.1748604</v>
          </cell>
          <cell r="BH209">
            <v>0.25553680078508367</v>
          </cell>
          <cell r="BI209">
            <v>4.4683267200000043E-2</v>
          </cell>
          <cell r="BJ209">
            <v>0</v>
          </cell>
          <cell r="BK209">
            <v>0.1748604</v>
          </cell>
          <cell r="BL209">
            <v>9.6401919999999988E-2</v>
          </cell>
          <cell r="BM209">
            <v>0.1748604</v>
          </cell>
          <cell r="BN209">
            <v>0.44869209952625072</v>
          </cell>
          <cell r="BO209">
            <v>7.8458480000000011E-2</v>
          </cell>
          <cell r="BP209">
            <v>0</v>
          </cell>
          <cell r="BQ209">
            <v>4.7937006674999987</v>
          </cell>
          <cell r="BR209">
            <v>3.3428246452000008</v>
          </cell>
          <cell r="BS209">
            <v>4.7937006674999987</v>
          </cell>
          <cell r="BT209">
            <v>0.30266304113157233</v>
          </cell>
          <cell r="BU209">
            <v>1.4508760222999979</v>
          </cell>
          <cell r="BV209">
            <v>0</v>
          </cell>
          <cell r="BW209">
            <v>4.7937006674999987</v>
          </cell>
          <cell r="BX209">
            <v>2.6411005620000005</v>
          </cell>
          <cell r="BY209">
            <v>4.7937006674999987</v>
          </cell>
          <cell r="BZ209">
            <v>0.44904766793096779</v>
          </cell>
          <cell r="CA209">
            <v>2.1526001054999981</v>
          </cell>
          <cell r="CB209">
            <v>0</v>
          </cell>
          <cell r="CC209">
            <v>1.4630550394999993</v>
          </cell>
          <cell r="CD209">
            <v>1.0202807178000002</v>
          </cell>
          <cell r="CE209">
            <v>1.4630550394999993</v>
          </cell>
          <cell r="CF209">
            <v>0.30263681799101538</v>
          </cell>
          <cell r="CG209">
            <v>0.44277432169999908</v>
          </cell>
          <cell r="CH209">
            <v>0</v>
          </cell>
          <cell r="CI209">
            <v>1.4630550394999993</v>
          </cell>
          <cell r="CJ209">
            <v>0.80612144099999994</v>
          </cell>
          <cell r="CK209">
            <v>1.4630550394999993</v>
          </cell>
          <cell r="CL209">
            <v>0.44901495894816584</v>
          </cell>
          <cell r="CM209">
            <v>0.65693359849999933</v>
          </cell>
          <cell r="CN209">
            <v>0</v>
          </cell>
          <cell r="CO209">
            <v>0.5035197050000001</v>
          </cell>
          <cell r="CP209">
            <v>0.35115899759999986</v>
          </cell>
          <cell r="CQ209">
            <v>0.5035197050000001</v>
          </cell>
          <cell r="CR209">
            <v>0.30259135022332484</v>
          </cell>
          <cell r="CS209">
            <v>0.15236070740000024</v>
          </cell>
          <cell r="CT209">
            <v>0</v>
          </cell>
          <cell r="CU209">
            <v>0.5035197050000001</v>
          </cell>
          <cell r="CV209">
            <v>0.27744028399999993</v>
          </cell>
          <cell r="CW209">
            <v>0.5035197050000001</v>
          </cell>
          <cell r="CX209">
            <v>0.44899815986347569</v>
          </cell>
          <cell r="CY209">
            <v>0.22607942100000017</v>
          </cell>
          <cell r="CZ209">
            <v>0</v>
          </cell>
          <cell r="DA209">
            <v>1.8920473000000004</v>
          </cell>
          <cell r="DB209">
            <v>0</v>
          </cell>
          <cell r="DC209">
            <v>1.8920473000000004</v>
          </cell>
          <cell r="DD209">
            <v>1</v>
          </cell>
          <cell r="DE209">
            <v>1.8920473000000004</v>
          </cell>
          <cell r="DF209">
            <v>0</v>
          </cell>
          <cell r="DG209">
            <v>2.2934858760000001</v>
          </cell>
          <cell r="DH209">
            <v>0.80999872667999995</v>
          </cell>
          <cell r="DI209">
            <v>2.2934858760000001</v>
          </cell>
          <cell r="DJ209">
            <v>0.6468263723983797</v>
          </cell>
          <cell r="DK209">
            <v>1.4834871493200001</v>
          </cell>
          <cell r="DL209">
            <v>0</v>
          </cell>
          <cell r="DM209">
            <v>3.8952405360000011</v>
          </cell>
          <cell r="DN209">
            <v>1.375682324445</v>
          </cell>
          <cell r="DO209">
            <v>3.8952405360000011</v>
          </cell>
          <cell r="DP209">
            <v>0.64682994240512814</v>
          </cell>
          <cell r="DQ209">
            <v>2.519558211555001</v>
          </cell>
          <cell r="DR209">
            <v>0</v>
          </cell>
          <cell r="DS209">
            <v>1.8695447299999999</v>
          </cell>
          <cell r="DT209">
            <v>0.66030025990499985</v>
          </cell>
          <cell r="DU209">
            <v>1.8695447299999999</v>
          </cell>
          <cell r="DV209">
            <v>0.64681226968824657</v>
          </cell>
          <cell r="DW209">
            <v>1.209244470095</v>
          </cell>
          <cell r="DX209">
            <v>0</v>
          </cell>
          <cell r="DY209">
            <v>33.218899</v>
          </cell>
          <cell r="DZ209">
            <v>10.185562250000002</v>
          </cell>
          <cell r="EA209">
            <v>33.218899</v>
          </cell>
          <cell r="EB209">
            <v>0.69338049855294714</v>
          </cell>
          <cell r="EC209">
            <v>23.033336749999997</v>
          </cell>
          <cell r="ED209">
            <v>0</v>
          </cell>
          <cell r="EE209">
            <v>33.218899</v>
          </cell>
          <cell r="EF209">
            <v>23.334001929999999</v>
          </cell>
          <cell r="EG209">
            <v>33.218899</v>
          </cell>
          <cell r="EH209">
            <v>0.29756847359691241</v>
          </cell>
          <cell r="EI209">
            <v>9.884897070000001</v>
          </cell>
          <cell r="EK209">
            <v>0.13576453999999996</v>
          </cell>
          <cell r="EL209">
            <v>7.7326999999999995E-3</v>
          </cell>
          <cell r="EM209">
            <v>0.13576453999999996</v>
          </cell>
          <cell r="EN209">
            <v>0.94304330129207514</v>
          </cell>
          <cell r="EO209">
            <v>0.12803183999999995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irgin Manufacture by Chem"/>
      <sheetName val="2013 Virgin Manufacture by Chem"/>
      <sheetName val="Virgin Manufacture Aggregate"/>
      <sheetName val="MAC Comparison Output"/>
      <sheetName val="MAC Comparison Output - fix"/>
      <sheetName val="Summary"/>
      <sheetName val="MAC Comparison SCRI"/>
      <sheetName val="MAC Comparison SCRI - fix"/>
      <sheetName val="MAC Comparison SCRII"/>
      <sheetName val="MAC Comparison SCRII - fix"/>
      <sheetName val="Summary SCRII"/>
      <sheetName val="MAC Comparison IMAC"/>
      <sheetName val="MAC Comparison IMAC - fix"/>
      <sheetName val="Summary IMAC"/>
      <sheetName val="Option by Option Reduction"/>
      <sheetName val="Revised HFC-specific Redux"/>
      <sheetName val="MAC Options"/>
      <sheetName val="Option by Option Emissions"/>
    </sheetNames>
    <sheetDataSet>
      <sheetData sheetId="0"/>
      <sheetData sheetId="1"/>
      <sheetData sheetId="2"/>
      <sheetData sheetId="3"/>
      <sheetData sheetId="4"/>
      <sheetData sheetId="5">
        <row r="72">
          <cell r="F72" t="str">
            <v>CFC-12 Large Retail Food - DX 407A/407F</v>
          </cell>
          <cell r="L72" t="str">
            <v>R-502 Large Retail Food - DX 407A/407F</v>
          </cell>
          <cell r="R72" t="str">
            <v>CFC-12 Large Retail Food - 407A/407F SLS</v>
          </cell>
          <cell r="X72" t="str">
            <v>R-502 Large Retail Food - 407A/407F SLS</v>
          </cell>
          <cell r="AD72" t="str">
            <v>CFC-12 Large Retail Food - CO2 Transcritical</v>
          </cell>
          <cell r="AJ72" t="str">
            <v>R-502 Large Retail Food - CO2 Transcritical</v>
          </cell>
          <cell r="AP72" t="str">
            <v>HCFC-22 Large Condensing Units (Medium Retail Food) - DX 407A/407F</v>
          </cell>
          <cell r="AV72" t="str">
            <v>HCFC-22 Small Condensing Units (Medium Retail Food) - DX 407A/407F</v>
          </cell>
          <cell r="BB72" t="str">
            <v>HCFC-22 Large Condensing Units (Medium Retail Food) - CO2</v>
          </cell>
          <cell r="BH72" t="str">
            <v>HCFC-22 Small Condensing Units (Medium Retail Food) - CO2</v>
          </cell>
          <cell r="BN72" t="str">
            <v>R-12 Small Retail Food (Low Temperature) - HCs</v>
          </cell>
          <cell r="BT72" t="str">
            <v>R-12 Small Retail Food (Low Temperature) - R-450A/R-513A</v>
          </cell>
          <cell r="BZ72" t="str">
            <v>R-12 Small Retail Food (Medium Temperature) - R-448A/R-449A</v>
          </cell>
          <cell r="CF72" t="str">
            <v>R-12 Small Retail Food (Low Temperature) - R-448A/R-449A</v>
          </cell>
          <cell r="CL72" t="str">
            <v>Rigid PU: Appliance (PU Rigid: Domestic Refrigerator and Freezer Insulation) - 245fa to HCs</v>
          </cell>
          <cell r="CR72" t="str">
            <v xml:space="preserve">Rigid PU: Appliance (PU Rigid: Domestic Refrigerator and Freezer Insulation) - 245fa to 1233zd(E) </v>
          </cell>
          <cell r="CX72" t="str">
            <v xml:space="preserve">Rigid PU: Commercial Refrigeration (Commercial Refrigeration Foam) - 245fa to 1233zd(E) </v>
          </cell>
          <cell r="DD72" t="str">
            <v>Rigid PU: Sandwich Panels (PU Rigid: Sandwich Panels: Continuous and Discontinuous) - 134a to HCs</v>
          </cell>
          <cell r="DJ72" t="str">
            <v xml:space="preserve">Rigid PU: Sandwich Panels (PU Rigid: Sandwich Panels: Continuous and Discontinuous) - 245fa/CO2 to 1233zd(E) </v>
          </cell>
          <cell r="DP72" t="str">
            <v>Polystyrene: Extruded Boardstock and Billet (XPS: Boardstock Foam) - 134a/CO2 to LCD/Alcohol</v>
          </cell>
          <cell r="DV72" t="str">
            <v>Integral Skin Polyurethane (Flexible PU Foam: Integral Skin Foam) - 134a to HCs</v>
          </cell>
          <cell r="EB72" t="str">
            <v>PU and PIR Rigid: Boardstock - 245fa Blend to HC</v>
          </cell>
          <cell r="EH72" t="str">
            <v>CFC-11 Centrifugal Chillers - 134 replaced w/ 4503</v>
          </cell>
          <cell r="EN72" t="str">
            <v>CFC-11 Centrifugal Chillers - 245 replaced w/ 1233</v>
          </cell>
          <cell r="ET72" t="str">
            <v>CFC-12 Centrifugal Chillers - 134 replaced w/ 4503</v>
          </cell>
          <cell r="EZ72" t="str">
            <v>CFC-12 Centrifugal Chillers - 245 replaced w/ 1233</v>
          </cell>
          <cell r="FF72" t="str">
            <v>R-500 Chillers - 134 replaced w/ 4503</v>
          </cell>
          <cell r="FL72" t="str">
            <v>R-500 Chillers - 245 replaced w/ 1233</v>
          </cell>
          <cell r="FR72" t="str">
            <v>CFC-114 Chillers - 134 replaced w/ 4503</v>
          </cell>
          <cell r="FX72" t="str">
            <v>Screw Chillers - 410&amp;407 replaced w/ 1235</v>
          </cell>
          <cell r="GD72" t="str">
            <v>Scroll Chillers - 410&amp;407 replaced w/ 4522</v>
          </cell>
          <cell r="GJ72" t="str">
            <v>Reciprocating Chillers - 410&amp;407 replaced w/ 1235</v>
          </cell>
          <cell r="GP72" t="str">
            <v>CFC-12 Refrigerated Appliances - 134a to R-600a</v>
          </cell>
          <cell r="GV72" t="str">
            <v>PU Rigid: Spray Foam (High-Pressure) - 245fa and 245fa/CO2 blend to Solstice-1233zdE</v>
          </cell>
          <cell r="HB72" t="str">
            <v>PU Rigid: Spray Foam (Low-Pressure) - 245fa and 245fa/CO2 to HFO-1234ze</v>
          </cell>
          <cell r="HH72" t="str">
            <v>PU Rigid: One Component Foam - 134a to HFO-1234ze</v>
          </cell>
          <cell r="HN72" t="str">
            <v>Road Transport - R-452A</v>
          </cell>
          <cell r="HT72" t="str">
            <v>Intermodal Containers - R-452A</v>
          </cell>
          <cell r="HZ72" t="str">
            <v>CFC-12 Vending Machines - R-450A/R-513A</v>
          </cell>
          <cell r="IF72" t="str">
            <v>CFC-12 Vending Machines - R-290</v>
          </cell>
          <cell r="IL72" t="str">
            <v>CFC-12 Ice Makers - R-290</v>
          </cell>
          <cell r="IR72" t="str">
            <v>HCFC-22 Dehumidifiers - R-32</v>
          </cell>
          <cell r="IX72" t="str">
            <v>HCFC-22 Window Units - R-32</v>
          </cell>
          <cell r="JD72" t="str">
            <v>HCFC-22 Residential Unitary A/C - R-454B and MCHE</v>
          </cell>
          <cell r="JJ72" t="str">
            <v>HCFC-22 Small Commercial Unitary A/C - R-32</v>
          </cell>
          <cell r="JP72" t="str">
            <v>HCFC-22 Large Commercial Unitary A/C - R-32</v>
          </cell>
          <cell r="JV72" t="str">
            <v>HCFC-22 PTAC/PTHP - R-32/R-452B</v>
          </cell>
          <cell r="KB72" t="str">
            <v>HCFC-22 Water &amp; Ground Source HP - R-32/R-452B</v>
          </cell>
          <cell r="KH72" t="str">
            <v>HCFC-22 Small Commercial Unitary A/C - R-32 and MCHE</v>
          </cell>
          <cell r="KN72" t="str">
            <v>HCFC-22 Large Commercial Unitary A/C - R-32 and MCHE</v>
          </cell>
          <cell r="KT72" t="str">
            <v>CFC-12 Cold Storage - NH3/CO2</v>
          </cell>
          <cell r="KZ72" t="str">
            <v>HCFC-22 Cold Storage - NH3/CO2</v>
          </cell>
          <cell r="LF72" t="str">
            <v>R-502 Cold Storage - NH3/CO2</v>
          </cell>
          <cell r="LL72" t="str">
            <v>CFC-11 Industrial Process Refrigeration - NH3/CO2</v>
          </cell>
          <cell r="LR72" t="str">
            <v>CFC-12 Industrial Process Refrigeration - NH3/CO2</v>
          </cell>
          <cell r="LX72" t="str">
            <v>HCFC-22 Industrial Process Refrigeration - NH3/CO2</v>
          </cell>
          <cell r="MD72" t="str">
            <v>HCFC-22 Small Commercial Unitary A/C - MCHE</v>
          </cell>
          <cell r="MJ72" t="str">
            <v>HCFC-22 Large Commercial Unitary A/C - MCHE</v>
          </cell>
          <cell r="MP72" t="str">
            <v>CFC-12 Large Retail Food - High LR</v>
          </cell>
          <cell r="MV72" t="str">
            <v>R-502 Large Retail Food - High LR</v>
          </cell>
          <cell r="NB72" t="str">
            <v>CFC-12 Cold Storage - High LR</v>
          </cell>
          <cell r="NH72" t="str">
            <v>HCFC-22 Cold Storage - High LR</v>
          </cell>
          <cell r="NN72" t="str">
            <v>R-502 Cold Storage - High LR</v>
          </cell>
          <cell r="NT72" t="str">
            <v>CFC-11 Industrial Process Refrigeration - High LR</v>
          </cell>
          <cell r="NZ72" t="str">
            <v>CFC-12 Industrial Process Refrigeration - High LR</v>
          </cell>
          <cell r="OF72" t="str">
            <v>HCFC-22 Industrial Process Refrigeration - High LR</v>
          </cell>
          <cell r="OL72" t="str">
            <v>Screw Chillers - High LR</v>
          </cell>
          <cell r="OR72" t="str">
            <v>Scroll Chillers - High LR</v>
          </cell>
          <cell r="OX72" t="str">
            <v>CFC-11 Centrifugal Chillers - High LR</v>
          </cell>
          <cell r="PD72" t="str">
            <v>CFC-12 Centrifugal Chillers - High LR</v>
          </cell>
          <cell r="PJ72" t="str">
            <v>R-500 Chillers - High LR</v>
          </cell>
          <cell r="PP72" t="str">
            <v>CFC-114 Chillers - High LR</v>
          </cell>
          <cell r="PV72" t="str">
            <v>Reciprocating Chillers - High LR</v>
          </cell>
          <cell r="QB72" t="str">
            <v>CFC-12 MVAC LDV - Service</v>
          </cell>
          <cell r="QH72" t="str">
            <v>CFC-12 MVAC LDT - Service</v>
          </cell>
        </row>
        <row r="142">
          <cell r="G142" t="str">
            <v>CFC-12 Large Retail Food - DX 407A/407F</v>
          </cell>
          <cell r="M142" t="str">
            <v>R-502 Large Retail Food - DX 407A/407F</v>
          </cell>
          <cell r="S142" t="str">
            <v>CFC-12 Large Retail Food - 407A/407F SLS</v>
          </cell>
          <cell r="Y142" t="str">
            <v>R-502 Large Retail Food - 407A/407F SLS</v>
          </cell>
          <cell r="AE142" t="str">
            <v>CFC-12 Large Retail Food - CO2 Transcritical</v>
          </cell>
          <cell r="AK142" t="str">
            <v>R-502 Large Retail Food - CO2 Transcritical</v>
          </cell>
          <cell r="AQ142" t="str">
            <v>HCFC-22 Large Condensing Units (Medium Retail Food) - DX 407A/407F</v>
          </cell>
          <cell r="AW142" t="str">
            <v>HCFC-22 Small Condensing Units (Medium Retail Food) - DX 407A/407F</v>
          </cell>
          <cell r="BC142" t="str">
            <v>HCFC-22 Large Condensing Units (Medium Retail Food) - CO2</v>
          </cell>
          <cell r="BI142" t="str">
            <v>HCFC-22 Small Condensing Units (Medium Retail Food) - CO2</v>
          </cell>
          <cell r="BO142" t="str">
            <v>R-12 Small Retail Food (Low Temperature) - HCs</v>
          </cell>
          <cell r="BU142" t="str">
            <v>R-12 Small Retail Food (Low Temperature) - R-450A/R-513A</v>
          </cell>
          <cell r="CA142" t="str">
            <v>R-12 Small Retail Food (Medium Temperature) - R-448A/R-449A</v>
          </cell>
          <cell r="CG142" t="str">
            <v>R-12 Small Retail Food (Low Temperature) - R-448A/R-449A</v>
          </cell>
          <cell r="CM142" t="str">
            <v>Rigid PU: Appliance (PU Rigid: Domestic Refrigerator and Freezer Insulation) - 245fa to HCs</v>
          </cell>
          <cell r="CS142" t="str">
            <v xml:space="preserve">Rigid PU: Appliance (PU Rigid: Domestic Refrigerator and Freezer Insulation) - 245fa to 1233zd(E) </v>
          </cell>
          <cell r="CY142" t="str">
            <v xml:space="preserve">Rigid PU: Commercial Refrigeration (Commercial Refrigeration Foam) - 245fa to 1233zd(E) </v>
          </cell>
          <cell r="DE142" t="str">
            <v>Rigid PU: Sandwich Panels (PU Rigid: Sandwich Panels: Continuous and Discontinuous) - 134a to HCs</v>
          </cell>
          <cell r="DK142" t="str">
            <v xml:space="preserve">Rigid PU: Sandwich Panels (PU Rigid: Sandwich Panels: Continuous and Discontinuous) - 245fa/CO2 to 1233zd(E) </v>
          </cell>
          <cell r="DQ142" t="str">
            <v>Polystyrene: Extruded Boardstock and Billet (XPS: Boardstock Foam) - 134a/CO2 to LCD/Alcohol</v>
          </cell>
          <cell r="DW142" t="str">
            <v>Integral Skin Polyurethane (Flexible PU Foam: Integral Skin Foam) - 134a to HCs</v>
          </cell>
          <cell r="EC142" t="str">
            <v>PU and PIR Rigid: Boardstock - 245fa Blend to HC</v>
          </cell>
          <cell r="EI142" t="str">
            <v>CFC-11 Centrifugal Chillers - 134 replaced w/ 4503</v>
          </cell>
          <cell r="EO142" t="str">
            <v>CFC-11 Centrifugal Chillers - 245 replaced w/ 1233</v>
          </cell>
          <cell r="EU142" t="str">
            <v>CFC-12 Centrifugal Chillers - 134 replaced w/ 4503</v>
          </cell>
          <cell r="FA142" t="str">
            <v>CFC-12 Centrifugal Chillers - 245 replaced w/ 1233</v>
          </cell>
          <cell r="FG142" t="str">
            <v>R-500 Chillers - 134 replaced w/ 4503</v>
          </cell>
          <cell r="FM142" t="str">
            <v>R-500 Chillers - 245 replaced w/ 1233</v>
          </cell>
          <cell r="FS142" t="str">
            <v>CFC-114 Chillers - 134 replaced w/ 4503</v>
          </cell>
          <cell r="FY142" t="str">
            <v>Screw Chillers - 410&amp;407 replaced w/ 1235</v>
          </cell>
          <cell r="GE142" t="str">
            <v>Scroll Chillers - 410&amp;407 replaced w/ 4522</v>
          </cell>
          <cell r="GK142" t="str">
            <v>Reciprocating Chillers - 410&amp;407 replaced w/ 1235</v>
          </cell>
          <cell r="GQ142" t="str">
            <v>CFC-12 Refrigerated Appliances - 134a to R-600a</v>
          </cell>
          <cell r="GW142" t="str">
            <v>PU Rigid: Spray Foam (High-Pressure) - 245fa and 245fa/CO2 blend to Solstice-1233zdE</v>
          </cell>
          <cell r="HC142" t="str">
            <v>PU Rigid: Spray Foam (Low-Pressure) - 245fa and 245fa/CO2 to HFO-1234ze</v>
          </cell>
          <cell r="HI142" t="str">
            <v>PU Rigid: One Component Foam - 134a to HFO-1234ze</v>
          </cell>
          <cell r="HO142" t="str">
            <v>Road Transport - R-452A</v>
          </cell>
          <cell r="HU142" t="str">
            <v>Intermodal Containers - R-452A</v>
          </cell>
          <cell r="IA142" t="str">
            <v>CFC-12 Vending Machines - R-450A/R-513A</v>
          </cell>
          <cell r="IG142" t="str">
            <v>CFC-12 Vending Machines - R-290</v>
          </cell>
          <cell r="IM142" t="str">
            <v>CFC-12 Ice Makers - R-290</v>
          </cell>
          <cell r="IS142" t="str">
            <v>HCFC-22 Dehumidifiers - R-32</v>
          </cell>
          <cell r="IY142" t="str">
            <v>HCFC-22 Window Units - R-32</v>
          </cell>
          <cell r="JE142" t="str">
            <v>HCFC-22 Residential Unitary A/C - R-454B and MCHE</v>
          </cell>
          <cell r="JK142" t="str">
            <v>HCFC-22 Small Commercial Unitary A/C - R-32</v>
          </cell>
          <cell r="JQ142" t="str">
            <v>HCFC-22 Large Commercial Unitary A/C - R-32</v>
          </cell>
          <cell r="JW142" t="str">
            <v>HCFC-22 PTAC/PTHP - R-32/R-452B</v>
          </cell>
          <cell r="KC142" t="str">
            <v>HCFC-22 Water &amp; Ground Source HP - R-32/R-452B</v>
          </cell>
          <cell r="KI142" t="str">
            <v>HCFC-22 Small Commercial Unitary A/C - R-32 and MCHE</v>
          </cell>
          <cell r="KO142" t="str">
            <v>HCFC-22 Large Commercial Unitary A/C - R-32 and MCHE</v>
          </cell>
          <cell r="KU142" t="str">
            <v>CFC-12 Cold Storage - NH3/CO2</v>
          </cell>
          <cell r="LA142" t="str">
            <v>HCFC-22 Cold Storage - NH3/CO2</v>
          </cell>
          <cell r="LG142" t="str">
            <v>R-502 Cold Storage - NH3/CO2</v>
          </cell>
          <cell r="LM142" t="str">
            <v>CFC-11 Industrial Process Refrigeration - NH3/CO2</v>
          </cell>
          <cell r="LS142" t="str">
            <v>CFC-12 Industrial Process Refrigeration - NH3/CO2</v>
          </cell>
          <cell r="LY142" t="str">
            <v>HCFC-22 Industrial Process Refrigeration - NH3/CO2</v>
          </cell>
          <cell r="ME142" t="str">
            <v>HCFC-22 Small Commercial Unitary A/C - MCHE</v>
          </cell>
          <cell r="MK142" t="str">
            <v>HCFC-22 Large Commercial Unitary A/C - MCHE</v>
          </cell>
          <cell r="MQ142" t="str">
            <v>CFC-12 Large Retail Food - High LR</v>
          </cell>
          <cell r="MW142" t="str">
            <v>R-502 Large Retail Food - High LR</v>
          </cell>
          <cell r="NC142" t="str">
            <v>CFC-12 Cold Storage - High LR</v>
          </cell>
          <cell r="NI142" t="str">
            <v>HCFC-22 Cold Storage - High LR</v>
          </cell>
          <cell r="NO142" t="str">
            <v>R-502 Cold Storage - High LR</v>
          </cell>
          <cell r="NU142" t="str">
            <v>CFC-11 Industrial Process Refrigeration - High LR</v>
          </cell>
          <cell r="OA142" t="str">
            <v>CFC-12 Industrial Process Refrigeration - High LR</v>
          </cell>
          <cell r="OG142" t="str">
            <v>HCFC-22 Industrial Process Refrigeration - High LR</v>
          </cell>
          <cell r="OM142" t="str">
            <v>Screw Chillers - High LR</v>
          </cell>
          <cell r="OS142" t="str">
            <v>Scroll Chillers - High LR</v>
          </cell>
          <cell r="OY142" t="str">
            <v>CFC-11 Centrifugal Chillers - High LR</v>
          </cell>
          <cell r="PE142" t="str">
            <v>CFC-12 Centrifugal Chillers - High LR</v>
          </cell>
          <cell r="PK142" t="str">
            <v>R-500 Chillers - High LR</v>
          </cell>
          <cell r="PQ142" t="str">
            <v>CFC-114 Chillers - High LR</v>
          </cell>
          <cell r="PW142" t="str">
            <v>Reciprocating Chillers - High LR</v>
          </cell>
          <cell r="QC142" t="str">
            <v>CFC-12 MVAC LDV - Service</v>
          </cell>
          <cell r="QI142" t="str">
            <v>CFC-12 MVAC LDT - Service</v>
          </cell>
          <cell r="QO142" t="str">
            <v>HCFC-22 Residential Unitary A/C - Service</v>
          </cell>
          <cell r="QU142" t="str">
            <v>HCFC-22 Small Commercial Unitary A/C - Service</v>
          </cell>
          <cell r="RA142" t="str">
            <v>HCFC-22 Large Commercial Unitary A/C - Service</v>
          </cell>
          <cell r="RG142" t="str">
            <v>CFC-12 Large Retail Food - Disposal</v>
          </cell>
          <cell r="RM142" t="str">
            <v>R-502 Large Retail Food - Disposal</v>
          </cell>
          <cell r="RS142" t="str">
            <v>HCFC-22 Large Condensing Units (Medium Retail Food) - Disposal</v>
          </cell>
          <cell r="RY142" t="str">
            <v>HCFC-22 Small Condensing Units (Medium Retail Food) - Disposal</v>
          </cell>
          <cell r="SE142" t="str">
            <v>R-12 Small Retail Food - Disposal</v>
          </cell>
          <cell r="SK142" t="str">
            <v>CFC-12 Refrigerated Appliances - Disposal</v>
          </cell>
          <cell r="SQ142" t="str">
            <v>CFC-12 MVAC LDV - Disposal</v>
          </cell>
          <cell r="SW142" t="str">
            <v>CFC-12 MVAC LDT - Disposal</v>
          </cell>
          <cell r="TC142" t="str">
            <v>HCFC-22 Residential Unitary A/C - Disposal</v>
          </cell>
          <cell r="TI142" t="str">
            <v>HCFC-22 Small Commercial Unitary A/C - Disposal</v>
          </cell>
          <cell r="TO142" t="str">
            <v>HCFC-22 Large Commercial Unitary A/C - Disposal</v>
          </cell>
          <cell r="TU142" t="str">
            <v>HCFC-22 Dehumidifiers - Disposal</v>
          </cell>
          <cell r="UA142" t="str">
            <v>HCFC-22 Window Units - Disposal</v>
          </cell>
          <cell r="UG142" t="str">
            <v>HCFC-22 PTAC/PTHP - Disposal</v>
          </cell>
          <cell r="UM142" t="str">
            <v>HCFC-22 Water &amp; Ground Source HP - Disposal</v>
          </cell>
          <cell r="US142" t="str">
            <v>CFC-12 Cold Storage - Disposal</v>
          </cell>
          <cell r="UY142" t="str">
            <v>HCFC-22 Cold Storage - Disposal</v>
          </cell>
          <cell r="VE142" t="str">
            <v>R-502 Cold Storage - Disposal</v>
          </cell>
          <cell r="VK142" t="str">
            <v>CFC-11 Industrial Process Refrigeration - Disposal</v>
          </cell>
          <cell r="VQ142" t="str">
            <v>CFC-12 Industrial Process Refrigeration - Disposal</v>
          </cell>
          <cell r="VW142" t="str">
            <v>HCFC-22 Industrial Process Refrigeration - Disposal</v>
          </cell>
          <cell r="WC142" t="str">
            <v>Screw Chillers - Disposal</v>
          </cell>
          <cell r="WI142" t="str">
            <v>Scroll Chillers - Disposal</v>
          </cell>
          <cell r="WO142" t="str">
            <v>CFC-11 Centrifugal Chillers - Disposal</v>
          </cell>
          <cell r="WU142" t="str">
            <v>CFC-12 Centrifugal Chillers - Disposal</v>
          </cell>
          <cell r="XA142" t="str">
            <v>R-500 Chillers - Disposal</v>
          </cell>
          <cell r="XG142" t="str">
            <v>CFC-114 Chillers - Disposal</v>
          </cell>
          <cell r="XM142" t="str">
            <v>Reciprocating Chillers - Disposal</v>
          </cell>
          <cell r="XS142" t="str">
            <v>Road Transport - Disposal</v>
          </cell>
          <cell r="XY142" t="str">
            <v>Intermodal Containers - Disposal</v>
          </cell>
          <cell r="YE142" t="str">
            <v>CFC-12 Vending Machines - Disposal</v>
          </cell>
          <cell r="YK142" t="str">
            <v>CFC-12 Ice Makers - Disposal</v>
          </cell>
          <cell r="YQ142" t="str">
            <v>Flooding Agents - Inert Gas</v>
          </cell>
          <cell r="YW142" t="str">
            <v>Flooding Agents - Water Mist</v>
          </cell>
          <cell r="ZC142" t="str">
            <v>Flooding Agents - 5-K-12</v>
          </cell>
        </row>
        <row r="144">
          <cell r="B144">
            <v>1985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G144">
            <v>0</v>
          </cell>
          <cell r="AH144">
            <v>0</v>
          </cell>
          <cell r="AI144">
            <v>0</v>
          </cell>
          <cell r="AJ144">
            <v>0</v>
          </cell>
          <cell r="AK144">
            <v>0</v>
          </cell>
          <cell r="AM144">
            <v>0</v>
          </cell>
          <cell r="AN144">
            <v>0</v>
          </cell>
          <cell r="AO144">
            <v>0</v>
          </cell>
          <cell r="AP144">
            <v>0</v>
          </cell>
          <cell r="AQ144">
            <v>0</v>
          </cell>
          <cell r="AS144">
            <v>0</v>
          </cell>
          <cell r="AT144">
            <v>0</v>
          </cell>
          <cell r="AU144">
            <v>0</v>
          </cell>
          <cell r="AV144">
            <v>0</v>
          </cell>
          <cell r="AW144">
            <v>0</v>
          </cell>
          <cell r="AY144">
            <v>0</v>
          </cell>
          <cell r="AZ144">
            <v>0</v>
          </cell>
          <cell r="BA144">
            <v>0</v>
          </cell>
          <cell r="BB144">
            <v>0</v>
          </cell>
          <cell r="BC144">
            <v>0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K144">
            <v>0</v>
          </cell>
          <cell r="BL144">
            <v>0</v>
          </cell>
          <cell r="BM144">
            <v>0</v>
          </cell>
          <cell r="BN144">
            <v>0</v>
          </cell>
          <cell r="BO144">
            <v>0</v>
          </cell>
          <cell r="BQ144">
            <v>0</v>
          </cell>
          <cell r="BR144">
            <v>0</v>
          </cell>
          <cell r="BS144">
            <v>0</v>
          </cell>
          <cell r="BT144">
            <v>0</v>
          </cell>
          <cell r="BU144">
            <v>0</v>
          </cell>
          <cell r="BW144">
            <v>0</v>
          </cell>
          <cell r="BX144">
            <v>0</v>
          </cell>
          <cell r="BY144">
            <v>0</v>
          </cell>
          <cell r="BZ144">
            <v>0</v>
          </cell>
          <cell r="CA144">
            <v>0</v>
          </cell>
          <cell r="CC144">
            <v>0</v>
          </cell>
          <cell r="CD144">
            <v>0</v>
          </cell>
          <cell r="CE144">
            <v>0</v>
          </cell>
          <cell r="CF144">
            <v>0</v>
          </cell>
          <cell r="CG144">
            <v>0</v>
          </cell>
          <cell r="CI144">
            <v>0</v>
          </cell>
          <cell r="CJ144">
            <v>0</v>
          </cell>
          <cell r="CK144">
            <v>0</v>
          </cell>
          <cell r="CL144">
            <v>0</v>
          </cell>
          <cell r="CM144">
            <v>0</v>
          </cell>
          <cell r="CO144">
            <v>0</v>
          </cell>
          <cell r="CP144">
            <v>0</v>
          </cell>
          <cell r="CQ144">
            <v>0</v>
          </cell>
          <cell r="CR144">
            <v>0</v>
          </cell>
          <cell r="CS144">
            <v>0</v>
          </cell>
          <cell r="CU144">
            <v>0</v>
          </cell>
          <cell r="CV144">
            <v>0</v>
          </cell>
          <cell r="CW144">
            <v>0</v>
          </cell>
          <cell r="CX144">
            <v>0</v>
          </cell>
          <cell r="CY144">
            <v>0</v>
          </cell>
          <cell r="DA144">
            <v>0</v>
          </cell>
          <cell r="DB144">
            <v>0</v>
          </cell>
          <cell r="DC144">
            <v>0</v>
          </cell>
          <cell r="DD144">
            <v>0</v>
          </cell>
          <cell r="DE144">
            <v>0</v>
          </cell>
          <cell r="DG144">
            <v>0</v>
          </cell>
          <cell r="DH144">
            <v>0</v>
          </cell>
          <cell r="DI144">
            <v>0</v>
          </cell>
          <cell r="DJ144">
            <v>0</v>
          </cell>
          <cell r="DK144">
            <v>0</v>
          </cell>
          <cell r="DM144">
            <v>0</v>
          </cell>
          <cell r="DN144">
            <v>0</v>
          </cell>
          <cell r="DO144">
            <v>0</v>
          </cell>
          <cell r="DP144">
            <v>0</v>
          </cell>
          <cell r="DQ144">
            <v>0</v>
          </cell>
          <cell r="DS144">
            <v>0</v>
          </cell>
          <cell r="DT144">
            <v>0</v>
          </cell>
          <cell r="DU144">
            <v>0</v>
          </cell>
          <cell r="DV144">
            <v>0</v>
          </cell>
          <cell r="DW144">
            <v>0</v>
          </cell>
          <cell r="DY144">
            <v>0</v>
          </cell>
          <cell r="DZ144">
            <v>0</v>
          </cell>
          <cell r="EA144">
            <v>0</v>
          </cell>
          <cell r="EB144">
            <v>0</v>
          </cell>
          <cell r="EC144">
            <v>0</v>
          </cell>
          <cell r="EE144">
            <v>0</v>
          </cell>
          <cell r="EF144">
            <v>0</v>
          </cell>
          <cell r="EG144">
            <v>0</v>
          </cell>
          <cell r="EH144">
            <v>0</v>
          </cell>
          <cell r="EI144">
            <v>0</v>
          </cell>
          <cell r="EK144">
            <v>0</v>
          </cell>
          <cell r="EL144">
            <v>0</v>
          </cell>
          <cell r="EM144">
            <v>0</v>
          </cell>
          <cell r="EN144">
            <v>0</v>
          </cell>
          <cell r="EO144">
            <v>0</v>
          </cell>
          <cell r="EQ144">
            <v>0</v>
          </cell>
          <cell r="ER144">
            <v>0</v>
          </cell>
          <cell r="ES144">
            <v>0</v>
          </cell>
          <cell r="ET144">
            <v>0</v>
          </cell>
          <cell r="EU144">
            <v>0</v>
          </cell>
          <cell r="EW144">
            <v>0</v>
          </cell>
          <cell r="EX144">
            <v>0</v>
          </cell>
          <cell r="EY144">
            <v>0</v>
          </cell>
          <cell r="EZ144">
            <v>0</v>
          </cell>
          <cell r="FA144">
            <v>0</v>
          </cell>
          <cell r="FC144">
            <v>1.3201635200000001E-2</v>
          </cell>
          <cell r="FD144">
            <v>1.3201635200000001E-2</v>
          </cell>
          <cell r="FE144">
            <v>1.3201635200000001E-2</v>
          </cell>
          <cell r="FF144">
            <v>0</v>
          </cell>
          <cell r="FG144">
            <v>0</v>
          </cell>
          <cell r="FI144">
            <v>1.3201635200000001E-2</v>
          </cell>
          <cell r="FJ144">
            <v>1.3201635200000001E-2</v>
          </cell>
          <cell r="FK144">
            <v>1.3201635200000001E-2</v>
          </cell>
          <cell r="FL144">
            <v>0</v>
          </cell>
          <cell r="FM144">
            <v>0</v>
          </cell>
          <cell r="FO144">
            <v>0</v>
          </cell>
          <cell r="FP144">
            <v>0</v>
          </cell>
          <cell r="FQ144">
            <v>0</v>
          </cell>
          <cell r="FR144">
            <v>0</v>
          </cell>
          <cell r="FS144">
            <v>0</v>
          </cell>
          <cell r="FU144">
            <v>0</v>
          </cell>
          <cell r="FV144">
            <v>0</v>
          </cell>
          <cell r="FW144">
            <v>0</v>
          </cell>
          <cell r="FX144">
            <v>0</v>
          </cell>
          <cell r="FY144">
            <v>0</v>
          </cell>
          <cell r="GA144">
            <v>0</v>
          </cell>
          <cell r="GB144">
            <v>0</v>
          </cell>
          <cell r="GC144">
            <v>0</v>
          </cell>
          <cell r="GD144">
            <v>0</v>
          </cell>
          <cell r="GE144">
            <v>0</v>
          </cell>
          <cell r="GG144">
            <v>0</v>
          </cell>
          <cell r="GH144">
            <v>0</v>
          </cell>
          <cell r="GI144">
            <v>0</v>
          </cell>
          <cell r="GJ144">
            <v>0</v>
          </cell>
          <cell r="GK144">
            <v>0</v>
          </cell>
          <cell r="GM144">
            <v>0</v>
          </cell>
          <cell r="GN144">
            <v>0</v>
          </cell>
          <cell r="GO144">
            <v>0</v>
          </cell>
          <cell r="GP144">
            <v>0</v>
          </cell>
          <cell r="GQ144">
            <v>0</v>
          </cell>
          <cell r="GS144">
            <v>0</v>
          </cell>
          <cell r="GT144">
            <v>0</v>
          </cell>
          <cell r="GU144">
            <v>0</v>
          </cell>
          <cell r="GV144">
            <v>0</v>
          </cell>
          <cell r="GW144">
            <v>0</v>
          </cell>
          <cell r="GY144">
            <v>0</v>
          </cell>
          <cell r="GZ144">
            <v>0</v>
          </cell>
          <cell r="HA144">
            <v>0</v>
          </cell>
          <cell r="HB144">
            <v>0</v>
          </cell>
          <cell r="HC144">
            <v>0</v>
          </cell>
          <cell r="HE144">
            <v>0</v>
          </cell>
          <cell r="HF144">
            <v>0</v>
          </cell>
          <cell r="HG144">
            <v>0</v>
          </cell>
          <cell r="HH144">
            <v>0</v>
          </cell>
          <cell r="HI144">
            <v>0</v>
          </cell>
          <cell r="HK144">
            <v>0</v>
          </cell>
          <cell r="HL144">
            <v>0</v>
          </cell>
          <cell r="HM144">
            <v>0</v>
          </cell>
          <cell r="HN144">
            <v>0</v>
          </cell>
          <cell r="HO144">
            <v>0</v>
          </cell>
          <cell r="HQ144">
            <v>0</v>
          </cell>
          <cell r="HR144">
            <v>0</v>
          </cell>
          <cell r="HS144">
            <v>0</v>
          </cell>
          <cell r="HT144">
            <v>0</v>
          </cell>
          <cell r="HU144">
            <v>0</v>
          </cell>
          <cell r="HW144">
            <v>0</v>
          </cell>
          <cell r="HX144">
            <v>0</v>
          </cell>
          <cell r="HY144">
            <v>0</v>
          </cell>
          <cell r="HZ144">
            <v>0</v>
          </cell>
          <cell r="IA144">
            <v>0</v>
          </cell>
          <cell r="IC144">
            <v>0</v>
          </cell>
          <cell r="ID144">
            <v>0</v>
          </cell>
          <cell r="IE144">
            <v>0</v>
          </cell>
          <cell r="IF144">
            <v>0</v>
          </cell>
          <cell r="IG144">
            <v>0</v>
          </cell>
          <cell r="II144">
            <v>0</v>
          </cell>
          <cell r="IJ144">
            <v>0</v>
          </cell>
          <cell r="IK144">
            <v>0</v>
          </cell>
          <cell r="IL144">
            <v>0</v>
          </cell>
          <cell r="IM144">
            <v>0</v>
          </cell>
          <cell r="IO144">
            <v>0</v>
          </cell>
          <cell r="IP144">
            <v>0</v>
          </cell>
          <cell r="IQ144">
            <v>0</v>
          </cell>
          <cell r="IR144">
            <v>0</v>
          </cell>
          <cell r="IS144">
            <v>0</v>
          </cell>
          <cell r="IU144">
            <v>0</v>
          </cell>
          <cell r="IV144">
            <v>0</v>
          </cell>
          <cell r="IW144">
            <v>0</v>
          </cell>
          <cell r="IX144">
            <v>0</v>
          </cell>
          <cell r="IY144">
            <v>0</v>
          </cell>
          <cell r="JA144">
            <v>0</v>
          </cell>
          <cell r="JB144">
            <v>0</v>
          </cell>
          <cell r="JC144">
            <v>0</v>
          </cell>
          <cell r="JD144">
            <v>0</v>
          </cell>
          <cell r="JE144">
            <v>0</v>
          </cell>
          <cell r="JG144">
            <v>0</v>
          </cell>
          <cell r="JH144">
            <v>0</v>
          </cell>
          <cell r="JI144">
            <v>0</v>
          </cell>
          <cell r="JJ144">
            <v>0</v>
          </cell>
          <cell r="JK144">
            <v>0</v>
          </cell>
          <cell r="JM144">
            <v>0</v>
          </cell>
          <cell r="JN144">
            <v>0</v>
          </cell>
          <cell r="JO144">
            <v>0</v>
          </cell>
          <cell r="JP144">
            <v>0</v>
          </cell>
          <cell r="JQ144">
            <v>0</v>
          </cell>
          <cell r="JS144">
            <v>0</v>
          </cell>
          <cell r="JT144">
            <v>0</v>
          </cell>
          <cell r="JU144">
            <v>0</v>
          </cell>
          <cell r="JV144">
            <v>0</v>
          </cell>
          <cell r="JW144">
            <v>0</v>
          </cell>
          <cell r="JY144">
            <v>0</v>
          </cell>
          <cell r="JZ144">
            <v>0</v>
          </cell>
          <cell r="KA144">
            <v>0</v>
          </cell>
          <cell r="KB144">
            <v>0</v>
          </cell>
          <cell r="KC144">
            <v>0</v>
          </cell>
          <cell r="KE144">
            <v>0</v>
          </cell>
          <cell r="KF144">
            <v>0</v>
          </cell>
          <cell r="KG144">
            <v>0</v>
          </cell>
          <cell r="KH144">
            <v>0</v>
          </cell>
          <cell r="KI144">
            <v>0</v>
          </cell>
          <cell r="KK144">
            <v>0</v>
          </cell>
          <cell r="KL144">
            <v>0</v>
          </cell>
          <cell r="KM144">
            <v>0</v>
          </cell>
          <cell r="KN144">
            <v>0</v>
          </cell>
          <cell r="KO144">
            <v>0</v>
          </cell>
          <cell r="KQ144">
            <v>0</v>
          </cell>
          <cell r="KR144">
            <v>0</v>
          </cell>
          <cell r="KS144">
            <v>0</v>
          </cell>
          <cell r="KT144">
            <v>0</v>
          </cell>
          <cell r="KU144">
            <v>0</v>
          </cell>
          <cell r="KW144">
            <v>0</v>
          </cell>
          <cell r="KX144">
            <v>0</v>
          </cell>
          <cell r="KY144">
            <v>0</v>
          </cell>
          <cell r="KZ144">
            <v>0</v>
          </cell>
          <cell r="LA144">
            <v>0</v>
          </cell>
          <cell r="LC144">
            <v>0</v>
          </cell>
          <cell r="LD144">
            <v>0</v>
          </cell>
          <cell r="LE144">
            <v>0</v>
          </cell>
          <cell r="LF144">
            <v>0</v>
          </cell>
          <cell r="LG144">
            <v>0</v>
          </cell>
          <cell r="LI144">
            <v>0</v>
          </cell>
          <cell r="LJ144">
            <v>0</v>
          </cell>
          <cell r="LK144">
            <v>0</v>
          </cell>
          <cell r="LL144">
            <v>0</v>
          </cell>
          <cell r="LM144">
            <v>0</v>
          </cell>
          <cell r="LO144">
            <v>0</v>
          </cell>
          <cell r="LP144">
            <v>0</v>
          </cell>
          <cell r="LQ144">
            <v>0</v>
          </cell>
          <cell r="LR144">
            <v>0</v>
          </cell>
          <cell r="LS144">
            <v>0</v>
          </cell>
          <cell r="LU144">
            <v>0</v>
          </cell>
          <cell r="LV144">
            <v>0</v>
          </cell>
          <cell r="LW144">
            <v>0</v>
          </cell>
          <cell r="LX144">
            <v>0</v>
          </cell>
          <cell r="LY144">
            <v>0</v>
          </cell>
          <cell r="MA144">
            <v>0</v>
          </cell>
          <cell r="MB144">
            <v>0</v>
          </cell>
          <cell r="MC144">
            <v>0</v>
          </cell>
          <cell r="MD144">
            <v>0</v>
          </cell>
          <cell r="ME144">
            <v>0</v>
          </cell>
          <cell r="MG144">
            <v>0</v>
          </cell>
          <cell r="MH144">
            <v>0</v>
          </cell>
          <cell r="MI144">
            <v>0</v>
          </cell>
          <cell r="MJ144">
            <v>0</v>
          </cell>
          <cell r="MK144">
            <v>0</v>
          </cell>
          <cell r="MM144">
            <v>0</v>
          </cell>
          <cell r="MN144">
            <v>0</v>
          </cell>
          <cell r="MO144">
            <v>0</v>
          </cell>
          <cell r="MP144">
            <v>0</v>
          </cell>
          <cell r="MQ144">
            <v>0</v>
          </cell>
          <cell r="MS144">
            <v>0</v>
          </cell>
          <cell r="MT144">
            <v>0</v>
          </cell>
          <cell r="MU144">
            <v>0</v>
          </cell>
          <cell r="MV144">
            <v>0</v>
          </cell>
          <cell r="MW144">
            <v>0</v>
          </cell>
          <cell r="MY144">
            <v>0</v>
          </cell>
          <cell r="MZ144">
            <v>0</v>
          </cell>
          <cell r="NA144">
            <v>0</v>
          </cell>
          <cell r="NB144">
            <v>0</v>
          </cell>
          <cell r="NC144">
            <v>0</v>
          </cell>
          <cell r="NE144">
            <v>0</v>
          </cell>
          <cell r="NF144">
            <v>0</v>
          </cell>
          <cell r="NG144">
            <v>0</v>
          </cell>
          <cell r="NH144">
            <v>0</v>
          </cell>
          <cell r="NI144">
            <v>0</v>
          </cell>
          <cell r="NK144">
            <v>0</v>
          </cell>
          <cell r="NL144">
            <v>0</v>
          </cell>
          <cell r="NM144">
            <v>0</v>
          </cell>
          <cell r="NN144">
            <v>0</v>
          </cell>
          <cell r="NO144">
            <v>0</v>
          </cell>
          <cell r="NQ144">
            <v>0</v>
          </cell>
          <cell r="NR144">
            <v>0</v>
          </cell>
          <cell r="NS144">
            <v>0</v>
          </cell>
          <cell r="NT144">
            <v>0</v>
          </cell>
          <cell r="NU144">
            <v>0</v>
          </cell>
          <cell r="NW144">
            <v>0</v>
          </cell>
          <cell r="NX144">
            <v>0</v>
          </cell>
          <cell r="NY144">
            <v>0</v>
          </cell>
          <cell r="NZ144">
            <v>0</v>
          </cell>
          <cell r="OA144">
            <v>0</v>
          </cell>
          <cell r="OC144">
            <v>0</v>
          </cell>
          <cell r="OD144">
            <v>0</v>
          </cell>
          <cell r="OE144">
            <v>0</v>
          </cell>
          <cell r="OF144">
            <v>0</v>
          </cell>
          <cell r="OG144">
            <v>0</v>
          </cell>
          <cell r="OI144">
            <v>0</v>
          </cell>
          <cell r="OJ144">
            <v>0</v>
          </cell>
          <cell r="OK144">
            <v>0</v>
          </cell>
          <cell r="OL144">
            <v>0</v>
          </cell>
          <cell r="OM144">
            <v>0</v>
          </cell>
          <cell r="OO144">
            <v>0</v>
          </cell>
          <cell r="OP144">
            <v>0</v>
          </cell>
          <cell r="OQ144">
            <v>0</v>
          </cell>
          <cell r="OR144">
            <v>0</v>
          </cell>
          <cell r="OS144">
            <v>0</v>
          </cell>
          <cell r="OU144">
            <v>0</v>
          </cell>
          <cell r="OV144">
            <v>0</v>
          </cell>
          <cell r="OW144">
            <v>0</v>
          </cell>
          <cell r="OX144">
            <v>0</v>
          </cell>
          <cell r="OY144">
            <v>0</v>
          </cell>
          <cell r="PA144">
            <v>0</v>
          </cell>
          <cell r="PB144">
            <v>0</v>
          </cell>
          <cell r="PC144">
            <v>0</v>
          </cell>
          <cell r="PD144">
            <v>0</v>
          </cell>
          <cell r="PE144">
            <v>0</v>
          </cell>
          <cell r="PG144">
            <v>1.3201635200000001E-2</v>
          </cell>
          <cell r="PH144">
            <v>1.3201635200000001E-2</v>
          </cell>
          <cell r="PI144">
            <v>1.3201635200000001E-2</v>
          </cell>
          <cell r="PJ144">
            <v>0</v>
          </cell>
          <cell r="PK144">
            <v>0</v>
          </cell>
          <cell r="PM144">
            <v>0</v>
          </cell>
          <cell r="PN144">
            <v>0</v>
          </cell>
          <cell r="PO144">
            <v>0</v>
          </cell>
          <cell r="PP144">
            <v>0</v>
          </cell>
          <cell r="PQ144">
            <v>0</v>
          </cell>
          <cell r="PS144">
            <v>0</v>
          </cell>
          <cell r="PT144">
            <v>0</v>
          </cell>
          <cell r="PU144">
            <v>0</v>
          </cell>
          <cell r="PV144">
            <v>0</v>
          </cell>
          <cell r="PW144">
            <v>0</v>
          </cell>
          <cell r="PY144">
            <v>0</v>
          </cell>
          <cell r="PZ144">
            <v>0</v>
          </cell>
          <cell r="QA144">
            <v>0</v>
          </cell>
          <cell r="QB144">
            <v>0</v>
          </cell>
          <cell r="QC144">
            <v>0</v>
          </cell>
          <cell r="QE144">
            <v>0</v>
          </cell>
          <cell r="QF144">
            <v>0</v>
          </cell>
          <cell r="QG144">
            <v>0</v>
          </cell>
          <cell r="QH144">
            <v>0</v>
          </cell>
          <cell r="QI144">
            <v>0</v>
          </cell>
          <cell r="QK144">
            <v>0</v>
          </cell>
          <cell r="QL144">
            <v>0</v>
          </cell>
          <cell r="QM144">
            <v>0</v>
          </cell>
          <cell r="QN144">
            <v>0</v>
          </cell>
          <cell r="QO144">
            <v>0</v>
          </cell>
          <cell r="QQ144">
            <v>0</v>
          </cell>
          <cell r="QR144">
            <v>0</v>
          </cell>
          <cell r="QS144">
            <v>0</v>
          </cell>
          <cell r="QT144">
            <v>0</v>
          </cell>
          <cell r="QU144">
            <v>0</v>
          </cell>
          <cell r="QW144">
            <v>0</v>
          </cell>
          <cell r="QX144">
            <v>0</v>
          </cell>
          <cell r="QY144">
            <v>0</v>
          </cell>
          <cell r="QZ144">
            <v>0</v>
          </cell>
          <cell r="RA144">
            <v>0</v>
          </cell>
          <cell r="RC144">
            <v>0</v>
          </cell>
          <cell r="RD144">
            <v>0</v>
          </cell>
          <cell r="RE144">
            <v>0</v>
          </cell>
          <cell r="RF144">
            <v>0</v>
          </cell>
          <cell r="RG144">
            <v>0</v>
          </cell>
          <cell r="RI144">
            <v>0</v>
          </cell>
          <cell r="RJ144">
            <v>0</v>
          </cell>
          <cell r="RK144">
            <v>0</v>
          </cell>
          <cell r="RL144">
            <v>0</v>
          </cell>
          <cell r="RM144">
            <v>0</v>
          </cell>
          <cell r="RO144">
            <v>0</v>
          </cell>
          <cell r="RP144">
            <v>0</v>
          </cell>
          <cell r="RQ144">
            <v>0</v>
          </cell>
          <cell r="RR144">
            <v>0</v>
          </cell>
          <cell r="RS144">
            <v>0</v>
          </cell>
          <cell r="RU144">
            <v>0</v>
          </cell>
          <cell r="RV144">
            <v>0</v>
          </cell>
          <cell r="RW144">
            <v>0</v>
          </cell>
          <cell r="RX144">
            <v>0</v>
          </cell>
          <cell r="RY144">
            <v>0</v>
          </cell>
          <cell r="SA144">
            <v>0</v>
          </cell>
          <cell r="SB144">
            <v>0</v>
          </cell>
          <cell r="SC144">
            <v>0</v>
          </cell>
          <cell r="SD144">
            <v>0</v>
          </cell>
          <cell r="SE144">
            <v>0</v>
          </cell>
          <cell r="SG144">
            <v>0</v>
          </cell>
          <cell r="SH144">
            <v>0</v>
          </cell>
          <cell r="SI144">
            <v>0</v>
          </cell>
          <cell r="SJ144">
            <v>0</v>
          </cell>
          <cell r="SK144">
            <v>0</v>
          </cell>
          <cell r="SM144">
            <v>0</v>
          </cell>
          <cell r="SN144">
            <v>0</v>
          </cell>
          <cell r="SO144">
            <v>0</v>
          </cell>
          <cell r="SP144">
            <v>0</v>
          </cell>
          <cell r="SQ144">
            <v>0</v>
          </cell>
          <cell r="SS144">
            <v>0</v>
          </cell>
          <cell r="ST144">
            <v>0</v>
          </cell>
          <cell r="SU144">
            <v>0</v>
          </cell>
          <cell r="SV144">
            <v>0</v>
          </cell>
          <cell r="SW144">
            <v>0</v>
          </cell>
          <cell r="SY144">
            <v>0</v>
          </cell>
          <cell r="SZ144">
            <v>0</v>
          </cell>
          <cell r="TA144">
            <v>0</v>
          </cell>
          <cell r="TB144">
            <v>0</v>
          </cell>
          <cell r="TC144">
            <v>0</v>
          </cell>
          <cell r="TE144">
            <v>0</v>
          </cell>
          <cell r="TF144">
            <v>0</v>
          </cell>
          <cell r="TG144">
            <v>0</v>
          </cell>
          <cell r="TH144">
            <v>0</v>
          </cell>
          <cell r="TI144">
            <v>0</v>
          </cell>
          <cell r="TK144">
            <v>0</v>
          </cell>
          <cell r="TL144">
            <v>0</v>
          </cell>
          <cell r="TM144">
            <v>0</v>
          </cell>
          <cell r="TN144">
            <v>0</v>
          </cell>
          <cell r="TO144">
            <v>0</v>
          </cell>
          <cell r="TQ144">
            <v>0</v>
          </cell>
          <cell r="TR144">
            <v>0</v>
          </cell>
          <cell r="TS144">
            <v>0</v>
          </cell>
          <cell r="TT144">
            <v>0</v>
          </cell>
          <cell r="TU144">
            <v>0</v>
          </cell>
          <cell r="TW144">
            <v>0</v>
          </cell>
          <cell r="TX144">
            <v>0</v>
          </cell>
          <cell r="TY144">
            <v>0</v>
          </cell>
          <cell r="TZ144">
            <v>0</v>
          </cell>
          <cell r="UA144">
            <v>0</v>
          </cell>
          <cell r="UC144">
            <v>0</v>
          </cell>
          <cell r="UD144">
            <v>0</v>
          </cell>
          <cell r="UE144">
            <v>0</v>
          </cell>
          <cell r="UF144">
            <v>0</v>
          </cell>
          <cell r="UG144">
            <v>0</v>
          </cell>
          <cell r="UI144">
            <v>0</v>
          </cell>
          <cell r="UJ144">
            <v>0</v>
          </cell>
          <cell r="UK144">
            <v>0</v>
          </cell>
          <cell r="UL144">
            <v>0</v>
          </cell>
          <cell r="UM144">
            <v>0</v>
          </cell>
          <cell r="UO144">
            <v>0</v>
          </cell>
          <cell r="UP144">
            <v>0</v>
          </cell>
          <cell r="UQ144">
            <v>0</v>
          </cell>
          <cell r="UR144">
            <v>0</v>
          </cell>
          <cell r="US144">
            <v>0</v>
          </cell>
          <cell r="UU144">
            <v>0</v>
          </cell>
          <cell r="UV144">
            <v>0</v>
          </cell>
          <cell r="UW144">
            <v>0</v>
          </cell>
          <cell r="UX144">
            <v>0</v>
          </cell>
          <cell r="UY144">
            <v>0</v>
          </cell>
          <cell r="VA144">
            <v>0</v>
          </cell>
          <cell r="VB144">
            <v>0</v>
          </cell>
          <cell r="VC144">
            <v>0</v>
          </cell>
          <cell r="VD144">
            <v>0</v>
          </cell>
          <cell r="VE144">
            <v>0</v>
          </cell>
          <cell r="VG144">
            <v>0</v>
          </cell>
          <cell r="VH144">
            <v>0</v>
          </cell>
          <cell r="VI144">
            <v>0</v>
          </cell>
          <cell r="VJ144">
            <v>0</v>
          </cell>
          <cell r="VK144">
            <v>0</v>
          </cell>
          <cell r="VM144">
            <v>0</v>
          </cell>
          <cell r="VN144">
            <v>0</v>
          </cell>
          <cell r="VO144">
            <v>0</v>
          </cell>
          <cell r="VP144">
            <v>0</v>
          </cell>
          <cell r="VQ144">
            <v>0</v>
          </cell>
          <cell r="VS144">
            <v>0</v>
          </cell>
          <cell r="VT144">
            <v>0</v>
          </cell>
          <cell r="VU144">
            <v>0</v>
          </cell>
          <cell r="VV144">
            <v>0</v>
          </cell>
          <cell r="VW144">
            <v>0</v>
          </cell>
          <cell r="VY144">
            <v>0</v>
          </cell>
          <cell r="VZ144">
            <v>0</v>
          </cell>
          <cell r="WA144">
            <v>0</v>
          </cell>
          <cell r="WB144">
            <v>0</v>
          </cell>
          <cell r="WC144">
            <v>0</v>
          </cell>
          <cell r="WE144">
            <v>0</v>
          </cell>
          <cell r="WF144">
            <v>0</v>
          </cell>
          <cell r="WG144">
            <v>0</v>
          </cell>
          <cell r="WH144">
            <v>0</v>
          </cell>
          <cell r="WI144">
            <v>0</v>
          </cell>
          <cell r="WK144">
            <v>0</v>
          </cell>
          <cell r="WL144">
            <v>0</v>
          </cell>
          <cell r="WM144">
            <v>0</v>
          </cell>
          <cell r="WN144">
            <v>0</v>
          </cell>
          <cell r="WO144">
            <v>0</v>
          </cell>
          <cell r="WQ144">
            <v>0</v>
          </cell>
          <cell r="WR144">
            <v>0</v>
          </cell>
          <cell r="WS144">
            <v>0</v>
          </cell>
          <cell r="WT144">
            <v>0</v>
          </cell>
          <cell r="WU144">
            <v>0</v>
          </cell>
          <cell r="WW144">
            <v>1.3201635200000001E-2</v>
          </cell>
          <cell r="WX144">
            <v>1.3201635200000001E-2</v>
          </cell>
          <cell r="WY144">
            <v>1.3201635200000001E-2</v>
          </cell>
          <cell r="WZ144">
            <v>0</v>
          </cell>
          <cell r="XA144">
            <v>0</v>
          </cell>
          <cell r="XC144">
            <v>0</v>
          </cell>
          <cell r="XD144">
            <v>0</v>
          </cell>
          <cell r="XE144">
            <v>0</v>
          </cell>
          <cell r="XF144">
            <v>0</v>
          </cell>
          <cell r="XG144">
            <v>0</v>
          </cell>
          <cell r="XI144">
            <v>0</v>
          </cell>
          <cell r="XJ144">
            <v>0</v>
          </cell>
          <cell r="XK144">
            <v>0</v>
          </cell>
          <cell r="XL144">
            <v>0</v>
          </cell>
          <cell r="XM144">
            <v>0</v>
          </cell>
          <cell r="XO144">
            <v>0</v>
          </cell>
          <cell r="XP144">
            <v>0</v>
          </cell>
          <cell r="XQ144">
            <v>0</v>
          </cell>
          <cell r="XR144">
            <v>0</v>
          </cell>
          <cell r="XS144">
            <v>0</v>
          </cell>
          <cell r="XU144">
            <v>0</v>
          </cell>
          <cell r="XV144">
            <v>0</v>
          </cell>
          <cell r="XW144">
            <v>0</v>
          </cell>
          <cell r="XX144">
            <v>0</v>
          </cell>
          <cell r="XY144">
            <v>0</v>
          </cell>
          <cell r="YA144">
            <v>0</v>
          </cell>
          <cell r="YB144">
            <v>0</v>
          </cell>
          <cell r="YC144">
            <v>0</v>
          </cell>
          <cell r="YD144">
            <v>0</v>
          </cell>
          <cell r="YE144">
            <v>0</v>
          </cell>
          <cell r="YG144">
            <v>0</v>
          </cell>
          <cell r="YH144">
            <v>0</v>
          </cell>
          <cell r="YI144">
            <v>0</v>
          </cell>
          <cell r="YJ144">
            <v>0</v>
          </cell>
          <cell r="YK144">
            <v>0</v>
          </cell>
          <cell r="YM144">
            <v>0</v>
          </cell>
          <cell r="YN144">
            <v>0</v>
          </cell>
          <cell r="YO144">
            <v>0</v>
          </cell>
          <cell r="YP144">
            <v>0</v>
          </cell>
          <cell r="YQ144">
            <v>0</v>
          </cell>
          <cell r="YS144">
            <v>0</v>
          </cell>
          <cell r="YT144">
            <v>0</v>
          </cell>
          <cell r="YU144">
            <v>0</v>
          </cell>
          <cell r="YV144">
            <v>0</v>
          </cell>
          <cell r="YW144">
            <v>0</v>
          </cell>
          <cell r="YY144">
            <v>0</v>
          </cell>
          <cell r="YZ144">
            <v>0</v>
          </cell>
          <cell r="ZA144">
            <v>0</v>
          </cell>
          <cell r="ZB144">
            <v>0</v>
          </cell>
          <cell r="ZC144">
            <v>0</v>
          </cell>
        </row>
        <row r="145">
          <cell r="B145">
            <v>1986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G145">
            <v>0</v>
          </cell>
          <cell r="AH145">
            <v>0</v>
          </cell>
          <cell r="AI145">
            <v>0</v>
          </cell>
          <cell r="AJ145">
            <v>0</v>
          </cell>
          <cell r="AK145">
            <v>0</v>
          </cell>
          <cell r="AM145">
            <v>0</v>
          </cell>
          <cell r="AN145">
            <v>0</v>
          </cell>
          <cell r="AO145">
            <v>0</v>
          </cell>
          <cell r="AP145">
            <v>0</v>
          </cell>
          <cell r="AQ145">
            <v>0</v>
          </cell>
          <cell r="AS145">
            <v>0</v>
          </cell>
          <cell r="AT145">
            <v>0</v>
          </cell>
          <cell r="AU145">
            <v>0</v>
          </cell>
          <cell r="AV145">
            <v>0</v>
          </cell>
          <cell r="AW145">
            <v>0</v>
          </cell>
          <cell r="AY145">
            <v>0</v>
          </cell>
          <cell r="AZ145">
            <v>0</v>
          </cell>
          <cell r="BA145">
            <v>0</v>
          </cell>
          <cell r="BB145">
            <v>0</v>
          </cell>
          <cell r="BC145">
            <v>0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0</v>
          </cell>
          <cell r="BK145">
            <v>0</v>
          </cell>
          <cell r="BL145">
            <v>0</v>
          </cell>
          <cell r="BM145">
            <v>0</v>
          </cell>
          <cell r="BN145">
            <v>0</v>
          </cell>
          <cell r="BO145">
            <v>0</v>
          </cell>
          <cell r="BQ145">
            <v>0</v>
          </cell>
          <cell r="BR145">
            <v>0</v>
          </cell>
          <cell r="BS145">
            <v>0</v>
          </cell>
          <cell r="BT145">
            <v>0</v>
          </cell>
          <cell r="BU145">
            <v>0</v>
          </cell>
          <cell r="BW145">
            <v>0</v>
          </cell>
          <cell r="BX145">
            <v>0</v>
          </cell>
          <cell r="BY145">
            <v>0</v>
          </cell>
          <cell r="BZ145">
            <v>0</v>
          </cell>
          <cell r="CA145">
            <v>0</v>
          </cell>
          <cell r="CC145">
            <v>0</v>
          </cell>
          <cell r="CD145">
            <v>0</v>
          </cell>
          <cell r="CE145">
            <v>0</v>
          </cell>
          <cell r="CF145">
            <v>0</v>
          </cell>
          <cell r="CG145">
            <v>0</v>
          </cell>
          <cell r="CI145">
            <v>0</v>
          </cell>
          <cell r="CJ145">
            <v>0</v>
          </cell>
          <cell r="CK145">
            <v>0</v>
          </cell>
          <cell r="CL145">
            <v>0</v>
          </cell>
          <cell r="CM145">
            <v>0</v>
          </cell>
          <cell r="CO145">
            <v>0</v>
          </cell>
          <cell r="CP145">
            <v>0</v>
          </cell>
          <cell r="CQ145">
            <v>0</v>
          </cell>
          <cell r="CR145">
            <v>0</v>
          </cell>
          <cell r="CS145">
            <v>0</v>
          </cell>
          <cell r="CU145">
            <v>0</v>
          </cell>
          <cell r="CV145">
            <v>0</v>
          </cell>
          <cell r="CW145">
            <v>0</v>
          </cell>
          <cell r="CX145">
            <v>0</v>
          </cell>
          <cell r="CY145">
            <v>0</v>
          </cell>
          <cell r="DA145">
            <v>0</v>
          </cell>
          <cell r="DB145">
            <v>0</v>
          </cell>
          <cell r="DC145">
            <v>0</v>
          </cell>
          <cell r="DD145">
            <v>0</v>
          </cell>
          <cell r="DE145">
            <v>0</v>
          </cell>
          <cell r="DG145">
            <v>0</v>
          </cell>
          <cell r="DH145">
            <v>0</v>
          </cell>
          <cell r="DI145">
            <v>0</v>
          </cell>
          <cell r="DJ145">
            <v>0</v>
          </cell>
          <cell r="DK145">
            <v>0</v>
          </cell>
          <cell r="DM145">
            <v>0</v>
          </cell>
          <cell r="DN145">
            <v>0</v>
          </cell>
          <cell r="DO145">
            <v>0</v>
          </cell>
          <cell r="DP145">
            <v>0</v>
          </cell>
          <cell r="DQ145">
            <v>0</v>
          </cell>
          <cell r="DS145">
            <v>0</v>
          </cell>
          <cell r="DT145">
            <v>0</v>
          </cell>
          <cell r="DU145">
            <v>0</v>
          </cell>
          <cell r="DV145">
            <v>0</v>
          </cell>
          <cell r="DW145">
            <v>0</v>
          </cell>
          <cell r="DY145">
            <v>0</v>
          </cell>
          <cell r="DZ145">
            <v>0</v>
          </cell>
          <cell r="EA145">
            <v>0</v>
          </cell>
          <cell r="EB145">
            <v>0</v>
          </cell>
          <cell r="EC145">
            <v>0</v>
          </cell>
          <cell r="EE145">
            <v>0</v>
          </cell>
          <cell r="EF145">
            <v>0</v>
          </cell>
          <cell r="EG145">
            <v>0</v>
          </cell>
          <cell r="EH145">
            <v>0</v>
          </cell>
          <cell r="EI145">
            <v>0</v>
          </cell>
          <cell r="EK145">
            <v>0</v>
          </cell>
          <cell r="EL145">
            <v>0</v>
          </cell>
          <cell r="EM145">
            <v>0</v>
          </cell>
          <cell r="EN145">
            <v>0</v>
          </cell>
          <cell r="EO145">
            <v>0</v>
          </cell>
          <cell r="EQ145">
            <v>0</v>
          </cell>
          <cell r="ER145">
            <v>0</v>
          </cell>
          <cell r="ES145">
            <v>0</v>
          </cell>
          <cell r="ET145">
            <v>0</v>
          </cell>
          <cell r="EU145">
            <v>0</v>
          </cell>
          <cell r="EW145">
            <v>0</v>
          </cell>
          <cell r="EX145">
            <v>0</v>
          </cell>
          <cell r="EY145">
            <v>0</v>
          </cell>
          <cell r="EZ145">
            <v>0</v>
          </cell>
          <cell r="FA145">
            <v>0</v>
          </cell>
          <cell r="FC145">
            <v>1.3607214399999996E-2</v>
          </cell>
          <cell r="FD145">
            <v>1.3607214399999996E-2</v>
          </cell>
          <cell r="FE145">
            <v>1.3607214399999996E-2</v>
          </cell>
          <cell r="FF145">
            <v>0</v>
          </cell>
          <cell r="FG145">
            <v>0</v>
          </cell>
          <cell r="FI145">
            <v>1.3607214399999996E-2</v>
          </cell>
          <cell r="FJ145">
            <v>1.3607214399999996E-2</v>
          </cell>
          <cell r="FK145">
            <v>1.3607214399999996E-2</v>
          </cell>
          <cell r="FL145">
            <v>0</v>
          </cell>
          <cell r="FM145">
            <v>0</v>
          </cell>
          <cell r="FO145">
            <v>0</v>
          </cell>
          <cell r="FP145">
            <v>0</v>
          </cell>
          <cell r="FQ145">
            <v>0</v>
          </cell>
          <cell r="FR145">
            <v>0</v>
          </cell>
          <cell r="FS145">
            <v>0</v>
          </cell>
          <cell r="FU145">
            <v>0</v>
          </cell>
          <cell r="FV145">
            <v>0</v>
          </cell>
          <cell r="FW145">
            <v>0</v>
          </cell>
          <cell r="FX145">
            <v>0</v>
          </cell>
          <cell r="FY145">
            <v>0</v>
          </cell>
          <cell r="GA145">
            <v>0</v>
          </cell>
          <cell r="GB145">
            <v>0</v>
          </cell>
          <cell r="GC145">
            <v>0</v>
          </cell>
          <cell r="GD145">
            <v>0</v>
          </cell>
          <cell r="GE145">
            <v>0</v>
          </cell>
          <cell r="GG145">
            <v>0</v>
          </cell>
          <cell r="GH145">
            <v>0</v>
          </cell>
          <cell r="GI145">
            <v>0</v>
          </cell>
          <cell r="GJ145">
            <v>0</v>
          </cell>
          <cell r="GK145">
            <v>0</v>
          </cell>
          <cell r="GM145">
            <v>0</v>
          </cell>
          <cell r="GN145">
            <v>0</v>
          </cell>
          <cell r="GO145">
            <v>0</v>
          </cell>
          <cell r="GP145">
            <v>0</v>
          </cell>
          <cell r="GQ145">
            <v>0</v>
          </cell>
          <cell r="GS145">
            <v>0</v>
          </cell>
          <cell r="GT145">
            <v>0</v>
          </cell>
          <cell r="GU145">
            <v>0</v>
          </cell>
          <cell r="GV145">
            <v>0</v>
          </cell>
          <cell r="GW145">
            <v>0</v>
          </cell>
          <cell r="GY145">
            <v>0</v>
          </cell>
          <cell r="GZ145">
            <v>0</v>
          </cell>
          <cell r="HA145">
            <v>0</v>
          </cell>
          <cell r="HB145">
            <v>0</v>
          </cell>
          <cell r="HC145">
            <v>0</v>
          </cell>
          <cell r="HE145">
            <v>0</v>
          </cell>
          <cell r="HF145">
            <v>0</v>
          </cell>
          <cell r="HG145">
            <v>0</v>
          </cell>
          <cell r="HH145">
            <v>0</v>
          </cell>
          <cell r="HI145">
            <v>0</v>
          </cell>
          <cell r="HK145">
            <v>0</v>
          </cell>
          <cell r="HL145">
            <v>0</v>
          </cell>
          <cell r="HM145">
            <v>0</v>
          </cell>
          <cell r="HN145">
            <v>0</v>
          </cell>
          <cell r="HO145">
            <v>0</v>
          </cell>
          <cell r="HQ145">
            <v>0</v>
          </cell>
          <cell r="HR145">
            <v>0</v>
          </cell>
          <cell r="HS145">
            <v>0</v>
          </cell>
          <cell r="HT145">
            <v>0</v>
          </cell>
          <cell r="HU145">
            <v>0</v>
          </cell>
          <cell r="HW145">
            <v>0</v>
          </cell>
          <cell r="HX145">
            <v>0</v>
          </cell>
          <cell r="HY145">
            <v>0</v>
          </cell>
          <cell r="HZ145">
            <v>0</v>
          </cell>
          <cell r="IA145">
            <v>0</v>
          </cell>
          <cell r="IC145">
            <v>0</v>
          </cell>
          <cell r="ID145">
            <v>0</v>
          </cell>
          <cell r="IE145">
            <v>0</v>
          </cell>
          <cell r="IF145">
            <v>0</v>
          </cell>
          <cell r="IG145">
            <v>0</v>
          </cell>
          <cell r="II145">
            <v>0</v>
          </cell>
          <cell r="IJ145">
            <v>0</v>
          </cell>
          <cell r="IK145">
            <v>0</v>
          </cell>
          <cell r="IL145">
            <v>0</v>
          </cell>
          <cell r="IM145">
            <v>0</v>
          </cell>
          <cell r="IO145">
            <v>0</v>
          </cell>
          <cell r="IP145">
            <v>0</v>
          </cell>
          <cell r="IQ145">
            <v>0</v>
          </cell>
          <cell r="IR145">
            <v>0</v>
          </cell>
          <cell r="IS145">
            <v>0</v>
          </cell>
          <cell r="IU145">
            <v>0</v>
          </cell>
          <cell r="IV145">
            <v>0</v>
          </cell>
          <cell r="IW145">
            <v>0</v>
          </cell>
          <cell r="IX145">
            <v>0</v>
          </cell>
          <cell r="IY145">
            <v>0</v>
          </cell>
          <cell r="JA145">
            <v>0</v>
          </cell>
          <cell r="JB145">
            <v>0</v>
          </cell>
          <cell r="JC145">
            <v>0</v>
          </cell>
          <cell r="JD145">
            <v>0</v>
          </cell>
          <cell r="JE145">
            <v>0</v>
          </cell>
          <cell r="JG145">
            <v>0</v>
          </cell>
          <cell r="JH145">
            <v>0</v>
          </cell>
          <cell r="JI145">
            <v>0</v>
          </cell>
          <cell r="JJ145">
            <v>0</v>
          </cell>
          <cell r="JK145">
            <v>0</v>
          </cell>
          <cell r="JM145">
            <v>0</v>
          </cell>
          <cell r="JN145">
            <v>0</v>
          </cell>
          <cell r="JO145">
            <v>0</v>
          </cell>
          <cell r="JP145">
            <v>0</v>
          </cell>
          <cell r="JQ145">
            <v>0</v>
          </cell>
          <cell r="JS145">
            <v>0</v>
          </cell>
          <cell r="JT145">
            <v>0</v>
          </cell>
          <cell r="JU145">
            <v>0</v>
          </cell>
          <cell r="JV145">
            <v>0</v>
          </cell>
          <cell r="JW145">
            <v>0</v>
          </cell>
          <cell r="JY145">
            <v>0</v>
          </cell>
          <cell r="JZ145">
            <v>0</v>
          </cell>
          <cell r="KA145">
            <v>0</v>
          </cell>
          <cell r="KB145">
            <v>0</v>
          </cell>
          <cell r="KC145">
            <v>0</v>
          </cell>
          <cell r="KE145">
            <v>0</v>
          </cell>
          <cell r="KF145">
            <v>0</v>
          </cell>
          <cell r="KG145">
            <v>0</v>
          </cell>
          <cell r="KH145">
            <v>0</v>
          </cell>
          <cell r="KI145">
            <v>0</v>
          </cell>
          <cell r="KK145">
            <v>0</v>
          </cell>
          <cell r="KL145">
            <v>0</v>
          </cell>
          <cell r="KM145">
            <v>0</v>
          </cell>
          <cell r="KN145">
            <v>0</v>
          </cell>
          <cell r="KO145">
            <v>0</v>
          </cell>
          <cell r="KQ145">
            <v>0</v>
          </cell>
          <cell r="KR145">
            <v>0</v>
          </cell>
          <cell r="KS145">
            <v>0</v>
          </cell>
          <cell r="KT145">
            <v>0</v>
          </cell>
          <cell r="KU145">
            <v>0</v>
          </cell>
          <cell r="KW145">
            <v>0</v>
          </cell>
          <cell r="KX145">
            <v>0</v>
          </cell>
          <cell r="KY145">
            <v>0</v>
          </cell>
          <cell r="KZ145">
            <v>0</v>
          </cell>
          <cell r="LA145">
            <v>0</v>
          </cell>
          <cell r="LC145">
            <v>0</v>
          </cell>
          <cell r="LD145">
            <v>0</v>
          </cell>
          <cell r="LE145">
            <v>0</v>
          </cell>
          <cell r="LF145">
            <v>0</v>
          </cell>
          <cell r="LG145">
            <v>0</v>
          </cell>
          <cell r="LI145">
            <v>0</v>
          </cell>
          <cell r="LJ145">
            <v>0</v>
          </cell>
          <cell r="LK145">
            <v>0</v>
          </cell>
          <cell r="LL145">
            <v>0</v>
          </cell>
          <cell r="LM145">
            <v>0</v>
          </cell>
          <cell r="LO145">
            <v>0</v>
          </cell>
          <cell r="LP145">
            <v>0</v>
          </cell>
          <cell r="LQ145">
            <v>0</v>
          </cell>
          <cell r="LR145">
            <v>0</v>
          </cell>
          <cell r="LS145">
            <v>0</v>
          </cell>
          <cell r="LU145">
            <v>0</v>
          </cell>
          <cell r="LV145">
            <v>0</v>
          </cell>
          <cell r="LW145">
            <v>0</v>
          </cell>
          <cell r="LX145">
            <v>0</v>
          </cell>
          <cell r="LY145">
            <v>0</v>
          </cell>
          <cell r="MA145">
            <v>0</v>
          </cell>
          <cell r="MB145">
            <v>0</v>
          </cell>
          <cell r="MC145">
            <v>0</v>
          </cell>
          <cell r="MD145">
            <v>0</v>
          </cell>
          <cell r="ME145">
            <v>0</v>
          </cell>
          <cell r="MG145">
            <v>0</v>
          </cell>
          <cell r="MH145">
            <v>0</v>
          </cell>
          <cell r="MI145">
            <v>0</v>
          </cell>
          <cell r="MJ145">
            <v>0</v>
          </cell>
          <cell r="MK145">
            <v>0</v>
          </cell>
          <cell r="MM145">
            <v>0</v>
          </cell>
          <cell r="MN145">
            <v>0</v>
          </cell>
          <cell r="MO145">
            <v>0</v>
          </cell>
          <cell r="MP145">
            <v>0</v>
          </cell>
          <cell r="MQ145">
            <v>0</v>
          </cell>
          <cell r="MS145">
            <v>0</v>
          </cell>
          <cell r="MT145">
            <v>0</v>
          </cell>
          <cell r="MU145">
            <v>0</v>
          </cell>
          <cell r="MV145">
            <v>0</v>
          </cell>
          <cell r="MW145">
            <v>0</v>
          </cell>
          <cell r="MY145">
            <v>0</v>
          </cell>
          <cell r="MZ145">
            <v>0</v>
          </cell>
          <cell r="NA145">
            <v>0</v>
          </cell>
          <cell r="NB145">
            <v>0</v>
          </cell>
          <cell r="NC145">
            <v>0</v>
          </cell>
          <cell r="NE145">
            <v>0</v>
          </cell>
          <cell r="NF145">
            <v>0</v>
          </cell>
          <cell r="NG145">
            <v>0</v>
          </cell>
          <cell r="NH145">
            <v>0</v>
          </cell>
          <cell r="NI145">
            <v>0</v>
          </cell>
          <cell r="NK145">
            <v>0</v>
          </cell>
          <cell r="NL145">
            <v>0</v>
          </cell>
          <cell r="NM145">
            <v>0</v>
          </cell>
          <cell r="NN145">
            <v>0</v>
          </cell>
          <cell r="NO145">
            <v>0</v>
          </cell>
          <cell r="NQ145">
            <v>0</v>
          </cell>
          <cell r="NR145">
            <v>0</v>
          </cell>
          <cell r="NS145">
            <v>0</v>
          </cell>
          <cell r="NT145">
            <v>0</v>
          </cell>
          <cell r="NU145">
            <v>0</v>
          </cell>
          <cell r="NW145">
            <v>0</v>
          </cell>
          <cell r="NX145">
            <v>0</v>
          </cell>
          <cell r="NY145">
            <v>0</v>
          </cell>
          <cell r="NZ145">
            <v>0</v>
          </cell>
          <cell r="OA145">
            <v>0</v>
          </cell>
          <cell r="OC145">
            <v>0</v>
          </cell>
          <cell r="OD145">
            <v>0</v>
          </cell>
          <cell r="OE145">
            <v>0</v>
          </cell>
          <cell r="OF145">
            <v>0</v>
          </cell>
          <cell r="OG145">
            <v>0</v>
          </cell>
          <cell r="OI145">
            <v>0</v>
          </cell>
          <cell r="OJ145">
            <v>0</v>
          </cell>
          <cell r="OK145">
            <v>0</v>
          </cell>
          <cell r="OL145">
            <v>0</v>
          </cell>
          <cell r="OM145">
            <v>0</v>
          </cell>
          <cell r="OO145">
            <v>0</v>
          </cell>
          <cell r="OP145">
            <v>0</v>
          </cell>
          <cell r="OQ145">
            <v>0</v>
          </cell>
          <cell r="OR145">
            <v>0</v>
          </cell>
          <cell r="OS145">
            <v>0</v>
          </cell>
          <cell r="OU145">
            <v>0</v>
          </cell>
          <cell r="OV145">
            <v>0</v>
          </cell>
          <cell r="OW145">
            <v>0</v>
          </cell>
          <cell r="OX145">
            <v>0</v>
          </cell>
          <cell r="OY145">
            <v>0</v>
          </cell>
          <cell r="PA145">
            <v>0</v>
          </cell>
          <cell r="PB145">
            <v>0</v>
          </cell>
          <cell r="PC145">
            <v>0</v>
          </cell>
          <cell r="PD145">
            <v>0</v>
          </cell>
          <cell r="PE145">
            <v>0</v>
          </cell>
          <cell r="PG145">
            <v>1.3607214399999996E-2</v>
          </cell>
          <cell r="PH145">
            <v>1.3607214399999996E-2</v>
          </cell>
          <cell r="PI145">
            <v>1.3607214399999996E-2</v>
          </cell>
          <cell r="PJ145">
            <v>0</v>
          </cell>
          <cell r="PK145">
            <v>0</v>
          </cell>
          <cell r="PM145">
            <v>0</v>
          </cell>
          <cell r="PN145">
            <v>0</v>
          </cell>
          <cell r="PO145">
            <v>0</v>
          </cell>
          <cell r="PP145">
            <v>0</v>
          </cell>
          <cell r="PQ145">
            <v>0</v>
          </cell>
          <cell r="PS145">
            <v>0</v>
          </cell>
          <cell r="PT145">
            <v>0</v>
          </cell>
          <cell r="PU145">
            <v>0</v>
          </cell>
          <cell r="PV145">
            <v>0</v>
          </cell>
          <cell r="PW145">
            <v>0</v>
          </cell>
          <cell r="PY145">
            <v>0</v>
          </cell>
          <cell r="PZ145">
            <v>0</v>
          </cell>
          <cell r="QA145">
            <v>0</v>
          </cell>
          <cell r="QB145">
            <v>0</v>
          </cell>
          <cell r="QC145">
            <v>0</v>
          </cell>
          <cell r="QE145">
            <v>0</v>
          </cell>
          <cell r="QF145">
            <v>0</v>
          </cell>
          <cell r="QG145">
            <v>0</v>
          </cell>
          <cell r="QH145">
            <v>0</v>
          </cell>
          <cell r="QI145">
            <v>0</v>
          </cell>
          <cell r="QK145">
            <v>0</v>
          </cell>
          <cell r="QL145">
            <v>0</v>
          </cell>
          <cell r="QM145">
            <v>0</v>
          </cell>
          <cell r="QN145">
            <v>0</v>
          </cell>
          <cell r="QO145">
            <v>0</v>
          </cell>
          <cell r="QQ145">
            <v>0</v>
          </cell>
          <cell r="QR145">
            <v>0</v>
          </cell>
          <cell r="QS145">
            <v>0</v>
          </cell>
          <cell r="QT145">
            <v>0</v>
          </cell>
          <cell r="QU145">
            <v>0</v>
          </cell>
          <cell r="QW145">
            <v>0</v>
          </cell>
          <cell r="QX145">
            <v>0</v>
          </cell>
          <cell r="QY145">
            <v>0</v>
          </cell>
          <cell r="QZ145">
            <v>0</v>
          </cell>
          <cell r="RA145">
            <v>0</v>
          </cell>
          <cell r="RC145">
            <v>0</v>
          </cell>
          <cell r="RD145">
            <v>0</v>
          </cell>
          <cell r="RE145">
            <v>0</v>
          </cell>
          <cell r="RF145">
            <v>0</v>
          </cell>
          <cell r="RG145">
            <v>0</v>
          </cell>
          <cell r="RI145">
            <v>0</v>
          </cell>
          <cell r="RJ145">
            <v>0</v>
          </cell>
          <cell r="RK145">
            <v>0</v>
          </cell>
          <cell r="RL145">
            <v>0</v>
          </cell>
          <cell r="RM145">
            <v>0</v>
          </cell>
          <cell r="RO145">
            <v>0</v>
          </cell>
          <cell r="RP145">
            <v>0</v>
          </cell>
          <cell r="RQ145">
            <v>0</v>
          </cell>
          <cell r="RR145">
            <v>0</v>
          </cell>
          <cell r="RS145">
            <v>0</v>
          </cell>
          <cell r="RU145">
            <v>0</v>
          </cell>
          <cell r="RV145">
            <v>0</v>
          </cell>
          <cell r="RW145">
            <v>0</v>
          </cell>
          <cell r="RX145">
            <v>0</v>
          </cell>
          <cell r="RY145">
            <v>0</v>
          </cell>
          <cell r="SA145">
            <v>0</v>
          </cell>
          <cell r="SB145">
            <v>0</v>
          </cell>
          <cell r="SC145">
            <v>0</v>
          </cell>
          <cell r="SD145">
            <v>0</v>
          </cell>
          <cell r="SE145">
            <v>0</v>
          </cell>
          <cell r="SG145">
            <v>0</v>
          </cell>
          <cell r="SH145">
            <v>0</v>
          </cell>
          <cell r="SI145">
            <v>0</v>
          </cell>
          <cell r="SJ145">
            <v>0</v>
          </cell>
          <cell r="SK145">
            <v>0</v>
          </cell>
          <cell r="SM145">
            <v>0</v>
          </cell>
          <cell r="SN145">
            <v>0</v>
          </cell>
          <cell r="SO145">
            <v>0</v>
          </cell>
          <cell r="SP145">
            <v>0</v>
          </cell>
          <cell r="SQ145">
            <v>0</v>
          </cell>
          <cell r="SS145">
            <v>0</v>
          </cell>
          <cell r="ST145">
            <v>0</v>
          </cell>
          <cell r="SU145">
            <v>0</v>
          </cell>
          <cell r="SV145">
            <v>0</v>
          </cell>
          <cell r="SW145">
            <v>0</v>
          </cell>
          <cell r="SY145">
            <v>0</v>
          </cell>
          <cell r="SZ145">
            <v>0</v>
          </cell>
          <cell r="TA145">
            <v>0</v>
          </cell>
          <cell r="TB145">
            <v>0</v>
          </cell>
          <cell r="TC145">
            <v>0</v>
          </cell>
          <cell r="TE145">
            <v>0</v>
          </cell>
          <cell r="TF145">
            <v>0</v>
          </cell>
          <cell r="TG145">
            <v>0</v>
          </cell>
          <cell r="TH145">
            <v>0</v>
          </cell>
          <cell r="TI145">
            <v>0</v>
          </cell>
          <cell r="TK145">
            <v>0</v>
          </cell>
          <cell r="TL145">
            <v>0</v>
          </cell>
          <cell r="TM145">
            <v>0</v>
          </cell>
          <cell r="TN145">
            <v>0</v>
          </cell>
          <cell r="TO145">
            <v>0</v>
          </cell>
          <cell r="TQ145">
            <v>0</v>
          </cell>
          <cell r="TR145">
            <v>0</v>
          </cell>
          <cell r="TS145">
            <v>0</v>
          </cell>
          <cell r="TT145">
            <v>0</v>
          </cell>
          <cell r="TU145">
            <v>0</v>
          </cell>
          <cell r="TW145">
            <v>0</v>
          </cell>
          <cell r="TX145">
            <v>0</v>
          </cell>
          <cell r="TY145">
            <v>0</v>
          </cell>
          <cell r="TZ145">
            <v>0</v>
          </cell>
          <cell r="UA145">
            <v>0</v>
          </cell>
          <cell r="UC145">
            <v>0</v>
          </cell>
          <cell r="UD145">
            <v>0</v>
          </cell>
          <cell r="UE145">
            <v>0</v>
          </cell>
          <cell r="UF145">
            <v>0</v>
          </cell>
          <cell r="UG145">
            <v>0</v>
          </cell>
          <cell r="UI145">
            <v>0</v>
          </cell>
          <cell r="UJ145">
            <v>0</v>
          </cell>
          <cell r="UK145">
            <v>0</v>
          </cell>
          <cell r="UL145">
            <v>0</v>
          </cell>
          <cell r="UM145">
            <v>0</v>
          </cell>
          <cell r="UO145">
            <v>0</v>
          </cell>
          <cell r="UP145">
            <v>0</v>
          </cell>
          <cell r="UQ145">
            <v>0</v>
          </cell>
          <cell r="UR145">
            <v>0</v>
          </cell>
          <cell r="US145">
            <v>0</v>
          </cell>
          <cell r="UU145">
            <v>0</v>
          </cell>
          <cell r="UV145">
            <v>0</v>
          </cell>
          <cell r="UW145">
            <v>0</v>
          </cell>
          <cell r="UX145">
            <v>0</v>
          </cell>
          <cell r="UY145">
            <v>0</v>
          </cell>
          <cell r="VA145">
            <v>0</v>
          </cell>
          <cell r="VB145">
            <v>0</v>
          </cell>
          <cell r="VC145">
            <v>0</v>
          </cell>
          <cell r="VD145">
            <v>0</v>
          </cell>
          <cell r="VE145">
            <v>0</v>
          </cell>
          <cell r="VG145">
            <v>0</v>
          </cell>
          <cell r="VH145">
            <v>0</v>
          </cell>
          <cell r="VI145">
            <v>0</v>
          </cell>
          <cell r="VJ145">
            <v>0</v>
          </cell>
          <cell r="VK145">
            <v>0</v>
          </cell>
          <cell r="VM145">
            <v>0</v>
          </cell>
          <cell r="VN145">
            <v>0</v>
          </cell>
          <cell r="VO145">
            <v>0</v>
          </cell>
          <cell r="VP145">
            <v>0</v>
          </cell>
          <cell r="VQ145">
            <v>0</v>
          </cell>
          <cell r="VS145">
            <v>0</v>
          </cell>
          <cell r="VT145">
            <v>0</v>
          </cell>
          <cell r="VU145">
            <v>0</v>
          </cell>
          <cell r="VV145">
            <v>0</v>
          </cell>
          <cell r="VW145">
            <v>0</v>
          </cell>
          <cell r="VY145">
            <v>0</v>
          </cell>
          <cell r="VZ145">
            <v>0</v>
          </cell>
          <cell r="WA145">
            <v>0</v>
          </cell>
          <cell r="WB145">
            <v>0</v>
          </cell>
          <cell r="WC145">
            <v>0</v>
          </cell>
          <cell r="WE145">
            <v>0</v>
          </cell>
          <cell r="WF145">
            <v>0</v>
          </cell>
          <cell r="WG145">
            <v>0</v>
          </cell>
          <cell r="WH145">
            <v>0</v>
          </cell>
          <cell r="WI145">
            <v>0</v>
          </cell>
          <cell r="WK145">
            <v>0</v>
          </cell>
          <cell r="WL145">
            <v>0</v>
          </cell>
          <cell r="WM145">
            <v>0</v>
          </cell>
          <cell r="WN145">
            <v>0</v>
          </cell>
          <cell r="WO145">
            <v>0</v>
          </cell>
          <cell r="WQ145">
            <v>0</v>
          </cell>
          <cell r="WR145">
            <v>0</v>
          </cell>
          <cell r="WS145">
            <v>0</v>
          </cell>
          <cell r="WT145">
            <v>0</v>
          </cell>
          <cell r="WU145">
            <v>0</v>
          </cell>
          <cell r="WW145">
            <v>1.3607214399999996E-2</v>
          </cell>
          <cell r="WX145">
            <v>1.3607214399999996E-2</v>
          </cell>
          <cell r="WY145">
            <v>1.3607214399999996E-2</v>
          </cell>
          <cell r="WZ145">
            <v>0</v>
          </cell>
          <cell r="XA145">
            <v>0</v>
          </cell>
          <cell r="XC145">
            <v>0</v>
          </cell>
          <cell r="XD145">
            <v>0</v>
          </cell>
          <cell r="XE145">
            <v>0</v>
          </cell>
          <cell r="XF145">
            <v>0</v>
          </cell>
          <cell r="XG145">
            <v>0</v>
          </cell>
          <cell r="XI145">
            <v>0</v>
          </cell>
          <cell r="XJ145">
            <v>0</v>
          </cell>
          <cell r="XK145">
            <v>0</v>
          </cell>
          <cell r="XL145">
            <v>0</v>
          </cell>
          <cell r="XM145">
            <v>0</v>
          </cell>
          <cell r="XO145">
            <v>0</v>
          </cell>
          <cell r="XP145">
            <v>0</v>
          </cell>
          <cell r="XQ145">
            <v>0</v>
          </cell>
          <cell r="XR145">
            <v>0</v>
          </cell>
          <cell r="XS145">
            <v>0</v>
          </cell>
          <cell r="XU145">
            <v>0</v>
          </cell>
          <cell r="XV145">
            <v>0</v>
          </cell>
          <cell r="XW145">
            <v>0</v>
          </cell>
          <cell r="XX145">
            <v>0</v>
          </cell>
          <cell r="XY145">
            <v>0</v>
          </cell>
          <cell r="YA145">
            <v>0</v>
          </cell>
          <cell r="YB145">
            <v>0</v>
          </cell>
          <cell r="YC145">
            <v>0</v>
          </cell>
          <cell r="YD145">
            <v>0</v>
          </cell>
          <cell r="YE145">
            <v>0</v>
          </cell>
          <cell r="YG145">
            <v>0</v>
          </cell>
          <cell r="YH145">
            <v>0</v>
          </cell>
          <cell r="YI145">
            <v>0</v>
          </cell>
          <cell r="YJ145">
            <v>0</v>
          </cell>
          <cell r="YK145">
            <v>0</v>
          </cell>
          <cell r="YM145">
            <v>0</v>
          </cell>
          <cell r="YN145">
            <v>0</v>
          </cell>
          <cell r="YO145">
            <v>0</v>
          </cell>
          <cell r="YP145">
            <v>0</v>
          </cell>
          <cell r="YQ145">
            <v>0</v>
          </cell>
          <cell r="YS145">
            <v>0</v>
          </cell>
          <cell r="YT145">
            <v>0</v>
          </cell>
          <cell r="YU145">
            <v>0</v>
          </cell>
          <cell r="YV145">
            <v>0</v>
          </cell>
          <cell r="YW145">
            <v>0</v>
          </cell>
          <cell r="YY145">
            <v>0</v>
          </cell>
          <cell r="YZ145">
            <v>0</v>
          </cell>
          <cell r="ZA145">
            <v>0</v>
          </cell>
          <cell r="ZB145">
            <v>0</v>
          </cell>
          <cell r="ZC145">
            <v>0</v>
          </cell>
        </row>
        <row r="146">
          <cell r="B146">
            <v>1987</v>
          </cell>
          <cell r="C146">
            <v>0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G146">
            <v>0</v>
          </cell>
          <cell r="AH146">
            <v>0</v>
          </cell>
          <cell r="AI146">
            <v>0</v>
          </cell>
          <cell r="AJ146">
            <v>0</v>
          </cell>
          <cell r="AK146">
            <v>0</v>
          </cell>
          <cell r="AM146">
            <v>0</v>
          </cell>
          <cell r="AN146">
            <v>0</v>
          </cell>
          <cell r="AO146">
            <v>0</v>
          </cell>
          <cell r="AP146">
            <v>0</v>
          </cell>
          <cell r="AQ146">
            <v>0</v>
          </cell>
          <cell r="AS146">
            <v>0</v>
          </cell>
          <cell r="AT146">
            <v>0</v>
          </cell>
          <cell r="AU146">
            <v>0</v>
          </cell>
          <cell r="AV146">
            <v>0</v>
          </cell>
          <cell r="AW146">
            <v>0</v>
          </cell>
          <cell r="AY146">
            <v>0</v>
          </cell>
          <cell r="AZ146">
            <v>0</v>
          </cell>
          <cell r="BA146">
            <v>0</v>
          </cell>
          <cell r="BB146">
            <v>0</v>
          </cell>
          <cell r="BC146">
            <v>0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0</v>
          </cell>
          <cell r="BK146">
            <v>0</v>
          </cell>
          <cell r="BL146">
            <v>0</v>
          </cell>
          <cell r="BM146">
            <v>0</v>
          </cell>
          <cell r="BN146">
            <v>0</v>
          </cell>
          <cell r="BO146">
            <v>0</v>
          </cell>
          <cell r="BQ146">
            <v>0</v>
          </cell>
          <cell r="BR146">
            <v>0</v>
          </cell>
          <cell r="BS146">
            <v>0</v>
          </cell>
          <cell r="BT146">
            <v>0</v>
          </cell>
          <cell r="BU146">
            <v>0</v>
          </cell>
          <cell r="BW146">
            <v>0</v>
          </cell>
          <cell r="BX146">
            <v>0</v>
          </cell>
          <cell r="BY146">
            <v>0</v>
          </cell>
          <cell r="BZ146">
            <v>0</v>
          </cell>
          <cell r="CA146">
            <v>0</v>
          </cell>
          <cell r="CC146">
            <v>0</v>
          </cell>
          <cell r="CD146">
            <v>0</v>
          </cell>
          <cell r="CE146">
            <v>0</v>
          </cell>
          <cell r="CF146">
            <v>0</v>
          </cell>
          <cell r="CG146">
            <v>0</v>
          </cell>
          <cell r="CI146">
            <v>0</v>
          </cell>
          <cell r="CJ146">
            <v>0</v>
          </cell>
          <cell r="CK146">
            <v>0</v>
          </cell>
          <cell r="CL146">
            <v>0</v>
          </cell>
          <cell r="CM146">
            <v>0</v>
          </cell>
          <cell r="CO146">
            <v>0</v>
          </cell>
          <cell r="CP146">
            <v>0</v>
          </cell>
          <cell r="CQ146">
            <v>0</v>
          </cell>
          <cell r="CR146">
            <v>0</v>
          </cell>
          <cell r="CS146">
            <v>0</v>
          </cell>
          <cell r="CU146">
            <v>0</v>
          </cell>
          <cell r="CV146">
            <v>0</v>
          </cell>
          <cell r="CW146">
            <v>0</v>
          </cell>
          <cell r="CX146">
            <v>0</v>
          </cell>
          <cell r="CY146">
            <v>0</v>
          </cell>
          <cell r="DA146">
            <v>0</v>
          </cell>
          <cell r="DB146">
            <v>0</v>
          </cell>
          <cell r="DC146">
            <v>0</v>
          </cell>
          <cell r="DD146">
            <v>0</v>
          </cell>
          <cell r="DE146">
            <v>0</v>
          </cell>
          <cell r="DG146">
            <v>0</v>
          </cell>
          <cell r="DH146">
            <v>0</v>
          </cell>
          <cell r="DI146">
            <v>0</v>
          </cell>
          <cell r="DJ146">
            <v>0</v>
          </cell>
          <cell r="DK146">
            <v>0</v>
          </cell>
          <cell r="DM146">
            <v>0</v>
          </cell>
          <cell r="DN146">
            <v>0</v>
          </cell>
          <cell r="DO146">
            <v>0</v>
          </cell>
          <cell r="DP146">
            <v>0</v>
          </cell>
          <cell r="DQ146">
            <v>0</v>
          </cell>
          <cell r="DS146">
            <v>0</v>
          </cell>
          <cell r="DT146">
            <v>0</v>
          </cell>
          <cell r="DU146">
            <v>0</v>
          </cell>
          <cell r="DV146">
            <v>0</v>
          </cell>
          <cell r="DW146">
            <v>0</v>
          </cell>
          <cell r="DY146">
            <v>0</v>
          </cell>
          <cell r="DZ146">
            <v>0</v>
          </cell>
          <cell r="EA146">
            <v>0</v>
          </cell>
          <cell r="EB146">
            <v>0</v>
          </cell>
          <cell r="EC146">
            <v>0</v>
          </cell>
          <cell r="EE146">
            <v>0</v>
          </cell>
          <cell r="EF146">
            <v>0</v>
          </cell>
          <cell r="EG146">
            <v>0</v>
          </cell>
          <cell r="EH146">
            <v>0</v>
          </cell>
          <cell r="EI146">
            <v>0</v>
          </cell>
          <cell r="EK146">
            <v>0</v>
          </cell>
          <cell r="EL146">
            <v>0</v>
          </cell>
          <cell r="EM146">
            <v>0</v>
          </cell>
          <cell r="EN146">
            <v>0</v>
          </cell>
          <cell r="EO146">
            <v>0</v>
          </cell>
          <cell r="EQ146">
            <v>0</v>
          </cell>
          <cell r="ER146">
            <v>0</v>
          </cell>
          <cell r="ES146">
            <v>0</v>
          </cell>
          <cell r="ET146">
            <v>0</v>
          </cell>
          <cell r="EU146">
            <v>0</v>
          </cell>
          <cell r="EW146">
            <v>0</v>
          </cell>
          <cell r="EX146">
            <v>0</v>
          </cell>
          <cell r="EY146">
            <v>0</v>
          </cell>
          <cell r="EZ146">
            <v>0</v>
          </cell>
          <cell r="FA146">
            <v>0</v>
          </cell>
          <cell r="FC146">
            <v>1.4363564799999997E-2</v>
          </cell>
          <cell r="FD146">
            <v>1.4363564799999997E-2</v>
          </cell>
          <cell r="FE146">
            <v>1.4363564799999997E-2</v>
          </cell>
          <cell r="FF146">
            <v>0</v>
          </cell>
          <cell r="FG146">
            <v>0</v>
          </cell>
          <cell r="FI146">
            <v>1.4363564799999997E-2</v>
          </cell>
          <cell r="FJ146">
            <v>1.4363564799999997E-2</v>
          </cell>
          <cell r="FK146">
            <v>1.4363564799999997E-2</v>
          </cell>
          <cell r="FL146">
            <v>0</v>
          </cell>
          <cell r="FM146">
            <v>0</v>
          </cell>
          <cell r="FO146">
            <v>0</v>
          </cell>
          <cell r="FP146">
            <v>0</v>
          </cell>
          <cell r="FQ146">
            <v>0</v>
          </cell>
          <cell r="FR146">
            <v>0</v>
          </cell>
          <cell r="FS146">
            <v>0</v>
          </cell>
          <cell r="FU146">
            <v>0</v>
          </cell>
          <cell r="FV146">
            <v>0</v>
          </cell>
          <cell r="FW146">
            <v>0</v>
          </cell>
          <cell r="FX146">
            <v>0</v>
          </cell>
          <cell r="FY146">
            <v>0</v>
          </cell>
          <cell r="GA146">
            <v>0</v>
          </cell>
          <cell r="GB146">
            <v>0</v>
          </cell>
          <cell r="GC146">
            <v>0</v>
          </cell>
          <cell r="GD146">
            <v>0</v>
          </cell>
          <cell r="GE146">
            <v>0</v>
          </cell>
          <cell r="GG146">
            <v>0</v>
          </cell>
          <cell r="GH146">
            <v>0</v>
          </cell>
          <cell r="GI146">
            <v>0</v>
          </cell>
          <cell r="GJ146">
            <v>0</v>
          </cell>
          <cell r="GK146">
            <v>0</v>
          </cell>
          <cell r="GM146">
            <v>0</v>
          </cell>
          <cell r="GN146">
            <v>0</v>
          </cell>
          <cell r="GO146">
            <v>0</v>
          </cell>
          <cell r="GP146">
            <v>0</v>
          </cell>
          <cell r="GQ146">
            <v>0</v>
          </cell>
          <cell r="GS146">
            <v>0</v>
          </cell>
          <cell r="GT146">
            <v>0</v>
          </cell>
          <cell r="GU146">
            <v>0</v>
          </cell>
          <cell r="GV146">
            <v>0</v>
          </cell>
          <cell r="GW146">
            <v>0</v>
          </cell>
          <cell r="GY146">
            <v>0</v>
          </cell>
          <cell r="GZ146">
            <v>0</v>
          </cell>
          <cell r="HA146">
            <v>0</v>
          </cell>
          <cell r="HB146">
            <v>0</v>
          </cell>
          <cell r="HC146">
            <v>0</v>
          </cell>
          <cell r="HE146">
            <v>0</v>
          </cell>
          <cell r="HF146">
            <v>0</v>
          </cell>
          <cell r="HG146">
            <v>0</v>
          </cell>
          <cell r="HH146">
            <v>0</v>
          </cell>
          <cell r="HI146">
            <v>0</v>
          </cell>
          <cell r="HK146">
            <v>0</v>
          </cell>
          <cell r="HL146">
            <v>0</v>
          </cell>
          <cell r="HM146">
            <v>0</v>
          </cell>
          <cell r="HN146">
            <v>0</v>
          </cell>
          <cell r="HO146">
            <v>0</v>
          </cell>
          <cell r="HQ146">
            <v>0</v>
          </cell>
          <cell r="HR146">
            <v>0</v>
          </cell>
          <cell r="HS146">
            <v>0</v>
          </cell>
          <cell r="HT146">
            <v>0</v>
          </cell>
          <cell r="HU146">
            <v>0</v>
          </cell>
          <cell r="HW146">
            <v>0</v>
          </cell>
          <cell r="HX146">
            <v>0</v>
          </cell>
          <cell r="HY146">
            <v>0</v>
          </cell>
          <cell r="HZ146">
            <v>0</v>
          </cell>
          <cell r="IA146">
            <v>0</v>
          </cell>
          <cell r="IC146">
            <v>0</v>
          </cell>
          <cell r="ID146">
            <v>0</v>
          </cell>
          <cell r="IE146">
            <v>0</v>
          </cell>
          <cell r="IF146">
            <v>0</v>
          </cell>
          <cell r="IG146">
            <v>0</v>
          </cell>
          <cell r="II146">
            <v>0</v>
          </cell>
          <cell r="IJ146">
            <v>0</v>
          </cell>
          <cell r="IK146">
            <v>0</v>
          </cell>
          <cell r="IL146">
            <v>0</v>
          </cell>
          <cell r="IM146">
            <v>0</v>
          </cell>
          <cell r="IO146">
            <v>0</v>
          </cell>
          <cell r="IP146">
            <v>0</v>
          </cell>
          <cell r="IQ146">
            <v>0</v>
          </cell>
          <cell r="IR146">
            <v>0</v>
          </cell>
          <cell r="IS146">
            <v>0</v>
          </cell>
          <cell r="IU146">
            <v>0</v>
          </cell>
          <cell r="IV146">
            <v>0</v>
          </cell>
          <cell r="IW146">
            <v>0</v>
          </cell>
          <cell r="IX146">
            <v>0</v>
          </cell>
          <cell r="IY146">
            <v>0</v>
          </cell>
          <cell r="JA146">
            <v>0</v>
          </cell>
          <cell r="JB146">
            <v>0</v>
          </cell>
          <cell r="JC146">
            <v>0</v>
          </cell>
          <cell r="JD146">
            <v>0</v>
          </cell>
          <cell r="JE146">
            <v>0</v>
          </cell>
          <cell r="JG146">
            <v>0</v>
          </cell>
          <cell r="JH146">
            <v>0</v>
          </cell>
          <cell r="JI146">
            <v>0</v>
          </cell>
          <cell r="JJ146">
            <v>0</v>
          </cell>
          <cell r="JK146">
            <v>0</v>
          </cell>
          <cell r="JM146">
            <v>0</v>
          </cell>
          <cell r="JN146">
            <v>0</v>
          </cell>
          <cell r="JO146">
            <v>0</v>
          </cell>
          <cell r="JP146">
            <v>0</v>
          </cell>
          <cell r="JQ146">
            <v>0</v>
          </cell>
          <cell r="JS146">
            <v>0</v>
          </cell>
          <cell r="JT146">
            <v>0</v>
          </cell>
          <cell r="JU146">
            <v>0</v>
          </cell>
          <cell r="JV146">
            <v>0</v>
          </cell>
          <cell r="JW146">
            <v>0</v>
          </cell>
          <cell r="JY146">
            <v>0</v>
          </cell>
          <cell r="JZ146">
            <v>0</v>
          </cell>
          <cell r="KA146">
            <v>0</v>
          </cell>
          <cell r="KB146">
            <v>0</v>
          </cell>
          <cell r="KC146">
            <v>0</v>
          </cell>
          <cell r="KE146">
            <v>0</v>
          </cell>
          <cell r="KF146">
            <v>0</v>
          </cell>
          <cell r="KG146">
            <v>0</v>
          </cell>
          <cell r="KH146">
            <v>0</v>
          </cell>
          <cell r="KI146">
            <v>0</v>
          </cell>
          <cell r="KK146">
            <v>0</v>
          </cell>
          <cell r="KL146">
            <v>0</v>
          </cell>
          <cell r="KM146">
            <v>0</v>
          </cell>
          <cell r="KN146">
            <v>0</v>
          </cell>
          <cell r="KO146">
            <v>0</v>
          </cell>
          <cell r="KQ146">
            <v>0</v>
          </cell>
          <cell r="KR146">
            <v>0</v>
          </cell>
          <cell r="KS146">
            <v>0</v>
          </cell>
          <cell r="KT146">
            <v>0</v>
          </cell>
          <cell r="KU146">
            <v>0</v>
          </cell>
          <cell r="KW146">
            <v>0</v>
          </cell>
          <cell r="KX146">
            <v>0</v>
          </cell>
          <cell r="KY146">
            <v>0</v>
          </cell>
          <cell r="KZ146">
            <v>0</v>
          </cell>
          <cell r="LA146">
            <v>0</v>
          </cell>
          <cell r="LC146">
            <v>0</v>
          </cell>
          <cell r="LD146">
            <v>0</v>
          </cell>
          <cell r="LE146">
            <v>0</v>
          </cell>
          <cell r="LF146">
            <v>0</v>
          </cell>
          <cell r="LG146">
            <v>0</v>
          </cell>
          <cell r="LI146">
            <v>0</v>
          </cell>
          <cell r="LJ146">
            <v>0</v>
          </cell>
          <cell r="LK146">
            <v>0</v>
          </cell>
          <cell r="LL146">
            <v>0</v>
          </cell>
          <cell r="LM146">
            <v>0</v>
          </cell>
          <cell r="LO146">
            <v>0</v>
          </cell>
          <cell r="LP146">
            <v>0</v>
          </cell>
          <cell r="LQ146">
            <v>0</v>
          </cell>
          <cell r="LR146">
            <v>0</v>
          </cell>
          <cell r="LS146">
            <v>0</v>
          </cell>
          <cell r="LU146">
            <v>0</v>
          </cell>
          <cell r="LV146">
            <v>0</v>
          </cell>
          <cell r="LW146">
            <v>0</v>
          </cell>
          <cell r="LX146">
            <v>0</v>
          </cell>
          <cell r="LY146">
            <v>0</v>
          </cell>
          <cell r="MA146">
            <v>0</v>
          </cell>
          <cell r="MB146">
            <v>0</v>
          </cell>
          <cell r="MC146">
            <v>0</v>
          </cell>
          <cell r="MD146">
            <v>0</v>
          </cell>
          <cell r="ME146">
            <v>0</v>
          </cell>
          <cell r="MG146">
            <v>0</v>
          </cell>
          <cell r="MH146">
            <v>0</v>
          </cell>
          <cell r="MI146">
            <v>0</v>
          </cell>
          <cell r="MJ146">
            <v>0</v>
          </cell>
          <cell r="MK146">
            <v>0</v>
          </cell>
          <cell r="MM146">
            <v>0</v>
          </cell>
          <cell r="MN146">
            <v>0</v>
          </cell>
          <cell r="MO146">
            <v>0</v>
          </cell>
          <cell r="MP146">
            <v>0</v>
          </cell>
          <cell r="MQ146">
            <v>0</v>
          </cell>
          <cell r="MS146">
            <v>0</v>
          </cell>
          <cell r="MT146">
            <v>0</v>
          </cell>
          <cell r="MU146">
            <v>0</v>
          </cell>
          <cell r="MV146">
            <v>0</v>
          </cell>
          <cell r="MW146">
            <v>0</v>
          </cell>
          <cell r="MY146">
            <v>0</v>
          </cell>
          <cell r="MZ146">
            <v>0</v>
          </cell>
          <cell r="NA146">
            <v>0</v>
          </cell>
          <cell r="NB146">
            <v>0</v>
          </cell>
          <cell r="NC146">
            <v>0</v>
          </cell>
          <cell r="NE146">
            <v>0</v>
          </cell>
          <cell r="NF146">
            <v>0</v>
          </cell>
          <cell r="NG146">
            <v>0</v>
          </cell>
          <cell r="NH146">
            <v>0</v>
          </cell>
          <cell r="NI146">
            <v>0</v>
          </cell>
          <cell r="NK146">
            <v>0</v>
          </cell>
          <cell r="NL146">
            <v>0</v>
          </cell>
          <cell r="NM146">
            <v>0</v>
          </cell>
          <cell r="NN146">
            <v>0</v>
          </cell>
          <cell r="NO146">
            <v>0</v>
          </cell>
          <cell r="NQ146">
            <v>0</v>
          </cell>
          <cell r="NR146">
            <v>0</v>
          </cell>
          <cell r="NS146">
            <v>0</v>
          </cell>
          <cell r="NT146">
            <v>0</v>
          </cell>
          <cell r="NU146">
            <v>0</v>
          </cell>
          <cell r="NW146">
            <v>0</v>
          </cell>
          <cell r="NX146">
            <v>0</v>
          </cell>
          <cell r="NY146">
            <v>0</v>
          </cell>
          <cell r="NZ146">
            <v>0</v>
          </cell>
          <cell r="OA146">
            <v>0</v>
          </cell>
          <cell r="OC146">
            <v>0</v>
          </cell>
          <cell r="OD146">
            <v>0</v>
          </cell>
          <cell r="OE146">
            <v>0</v>
          </cell>
          <cell r="OF146">
            <v>0</v>
          </cell>
          <cell r="OG146">
            <v>0</v>
          </cell>
          <cell r="OI146">
            <v>0</v>
          </cell>
          <cell r="OJ146">
            <v>0</v>
          </cell>
          <cell r="OK146">
            <v>0</v>
          </cell>
          <cell r="OL146">
            <v>0</v>
          </cell>
          <cell r="OM146">
            <v>0</v>
          </cell>
          <cell r="OO146">
            <v>0</v>
          </cell>
          <cell r="OP146">
            <v>0</v>
          </cell>
          <cell r="OQ146">
            <v>0</v>
          </cell>
          <cell r="OR146">
            <v>0</v>
          </cell>
          <cell r="OS146">
            <v>0</v>
          </cell>
          <cell r="OU146">
            <v>0</v>
          </cell>
          <cell r="OV146">
            <v>0</v>
          </cell>
          <cell r="OW146">
            <v>0</v>
          </cell>
          <cell r="OX146">
            <v>0</v>
          </cell>
          <cell r="OY146">
            <v>0</v>
          </cell>
          <cell r="PA146">
            <v>0</v>
          </cell>
          <cell r="PB146">
            <v>0</v>
          </cell>
          <cell r="PC146">
            <v>0</v>
          </cell>
          <cell r="PD146">
            <v>0</v>
          </cell>
          <cell r="PE146">
            <v>0</v>
          </cell>
          <cell r="PG146">
            <v>1.4363564799999997E-2</v>
          </cell>
          <cell r="PH146">
            <v>1.4363564799999997E-2</v>
          </cell>
          <cell r="PI146">
            <v>1.4363564799999997E-2</v>
          </cell>
          <cell r="PJ146">
            <v>0</v>
          </cell>
          <cell r="PK146">
            <v>0</v>
          </cell>
          <cell r="PM146">
            <v>0</v>
          </cell>
          <cell r="PN146">
            <v>0</v>
          </cell>
          <cell r="PO146">
            <v>0</v>
          </cell>
          <cell r="PP146">
            <v>0</v>
          </cell>
          <cell r="PQ146">
            <v>0</v>
          </cell>
          <cell r="PS146">
            <v>0</v>
          </cell>
          <cell r="PT146">
            <v>0</v>
          </cell>
          <cell r="PU146">
            <v>0</v>
          </cell>
          <cell r="PV146">
            <v>0</v>
          </cell>
          <cell r="PW146">
            <v>0</v>
          </cell>
          <cell r="PY146">
            <v>0</v>
          </cell>
          <cell r="PZ146">
            <v>0</v>
          </cell>
          <cell r="QA146">
            <v>0</v>
          </cell>
          <cell r="QB146">
            <v>0</v>
          </cell>
          <cell r="QC146">
            <v>0</v>
          </cell>
          <cell r="QE146">
            <v>0</v>
          </cell>
          <cell r="QF146">
            <v>0</v>
          </cell>
          <cell r="QG146">
            <v>0</v>
          </cell>
          <cell r="QH146">
            <v>0</v>
          </cell>
          <cell r="QI146">
            <v>0</v>
          </cell>
          <cell r="QK146">
            <v>0</v>
          </cell>
          <cell r="QL146">
            <v>0</v>
          </cell>
          <cell r="QM146">
            <v>0</v>
          </cell>
          <cell r="QN146">
            <v>0</v>
          </cell>
          <cell r="QO146">
            <v>0</v>
          </cell>
          <cell r="QQ146">
            <v>0</v>
          </cell>
          <cell r="QR146">
            <v>0</v>
          </cell>
          <cell r="QS146">
            <v>0</v>
          </cell>
          <cell r="QT146">
            <v>0</v>
          </cell>
          <cell r="QU146">
            <v>0</v>
          </cell>
          <cell r="QW146">
            <v>0</v>
          </cell>
          <cell r="QX146">
            <v>0</v>
          </cell>
          <cell r="QY146">
            <v>0</v>
          </cell>
          <cell r="QZ146">
            <v>0</v>
          </cell>
          <cell r="RA146">
            <v>0</v>
          </cell>
          <cell r="RC146">
            <v>0</v>
          </cell>
          <cell r="RD146">
            <v>0</v>
          </cell>
          <cell r="RE146">
            <v>0</v>
          </cell>
          <cell r="RF146">
            <v>0</v>
          </cell>
          <cell r="RG146">
            <v>0</v>
          </cell>
          <cell r="RI146">
            <v>0</v>
          </cell>
          <cell r="RJ146">
            <v>0</v>
          </cell>
          <cell r="RK146">
            <v>0</v>
          </cell>
          <cell r="RL146">
            <v>0</v>
          </cell>
          <cell r="RM146">
            <v>0</v>
          </cell>
          <cell r="RO146">
            <v>0</v>
          </cell>
          <cell r="RP146">
            <v>0</v>
          </cell>
          <cell r="RQ146">
            <v>0</v>
          </cell>
          <cell r="RR146">
            <v>0</v>
          </cell>
          <cell r="RS146">
            <v>0</v>
          </cell>
          <cell r="RU146">
            <v>0</v>
          </cell>
          <cell r="RV146">
            <v>0</v>
          </cell>
          <cell r="RW146">
            <v>0</v>
          </cell>
          <cell r="RX146">
            <v>0</v>
          </cell>
          <cell r="RY146">
            <v>0</v>
          </cell>
          <cell r="SA146">
            <v>0</v>
          </cell>
          <cell r="SB146">
            <v>0</v>
          </cell>
          <cell r="SC146">
            <v>0</v>
          </cell>
          <cell r="SD146">
            <v>0</v>
          </cell>
          <cell r="SE146">
            <v>0</v>
          </cell>
          <cell r="SG146">
            <v>0</v>
          </cell>
          <cell r="SH146">
            <v>0</v>
          </cell>
          <cell r="SI146">
            <v>0</v>
          </cell>
          <cell r="SJ146">
            <v>0</v>
          </cell>
          <cell r="SK146">
            <v>0</v>
          </cell>
          <cell r="SM146">
            <v>0</v>
          </cell>
          <cell r="SN146">
            <v>0</v>
          </cell>
          <cell r="SO146">
            <v>0</v>
          </cell>
          <cell r="SP146">
            <v>0</v>
          </cell>
          <cell r="SQ146">
            <v>0</v>
          </cell>
          <cell r="SS146">
            <v>0</v>
          </cell>
          <cell r="ST146">
            <v>0</v>
          </cell>
          <cell r="SU146">
            <v>0</v>
          </cell>
          <cell r="SV146">
            <v>0</v>
          </cell>
          <cell r="SW146">
            <v>0</v>
          </cell>
          <cell r="SY146">
            <v>0</v>
          </cell>
          <cell r="SZ146">
            <v>0</v>
          </cell>
          <cell r="TA146">
            <v>0</v>
          </cell>
          <cell r="TB146">
            <v>0</v>
          </cell>
          <cell r="TC146">
            <v>0</v>
          </cell>
          <cell r="TE146">
            <v>0</v>
          </cell>
          <cell r="TF146">
            <v>0</v>
          </cell>
          <cell r="TG146">
            <v>0</v>
          </cell>
          <cell r="TH146">
            <v>0</v>
          </cell>
          <cell r="TI146">
            <v>0</v>
          </cell>
          <cell r="TK146">
            <v>0</v>
          </cell>
          <cell r="TL146">
            <v>0</v>
          </cell>
          <cell r="TM146">
            <v>0</v>
          </cell>
          <cell r="TN146">
            <v>0</v>
          </cell>
          <cell r="TO146">
            <v>0</v>
          </cell>
          <cell r="TQ146">
            <v>0</v>
          </cell>
          <cell r="TR146">
            <v>0</v>
          </cell>
          <cell r="TS146">
            <v>0</v>
          </cell>
          <cell r="TT146">
            <v>0</v>
          </cell>
          <cell r="TU146">
            <v>0</v>
          </cell>
          <cell r="TW146">
            <v>0</v>
          </cell>
          <cell r="TX146">
            <v>0</v>
          </cell>
          <cell r="TY146">
            <v>0</v>
          </cell>
          <cell r="TZ146">
            <v>0</v>
          </cell>
          <cell r="UA146">
            <v>0</v>
          </cell>
          <cell r="UC146">
            <v>0</v>
          </cell>
          <cell r="UD146">
            <v>0</v>
          </cell>
          <cell r="UE146">
            <v>0</v>
          </cell>
          <cell r="UF146">
            <v>0</v>
          </cell>
          <cell r="UG146">
            <v>0</v>
          </cell>
          <cell r="UI146">
            <v>0</v>
          </cell>
          <cell r="UJ146">
            <v>0</v>
          </cell>
          <cell r="UK146">
            <v>0</v>
          </cell>
          <cell r="UL146">
            <v>0</v>
          </cell>
          <cell r="UM146">
            <v>0</v>
          </cell>
          <cell r="UO146">
            <v>0</v>
          </cell>
          <cell r="UP146">
            <v>0</v>
          </cell>
          <cell r="UQ146">
            <v>0</v>
          </cell>
          <cell r="UR146">
            <v>0</v>
          </cell>
          <cell r="US146">
            <v>0</v>
          </cell>
          <cell r="UU146">
            <v>0</v>
          </cell>
          <cell r="UV146">
            <v>0</v>
          </cell>
          <cell r="UW146">
            <v>0</v>
          </cell>
          <cell r="UX146">
            <v>0</v>
          </cell>
          <cell r="UY146">
            <v>0</v>
          </cell>
          <cell r="VA146">
            <v>0</v>
          </cell>
          <cell r="VB146">
            <v>0</v>
          </cell>
          <cell r="VC146">
            <v>0</v>
          </cell>
          <cell r="VD146">
            <v>0</v>
          </cell>
          <cell r="VE146">
            <v>0</v>
          </cell>
          <cell r="VG146">
            <v>0</v>
          </cell>
          <cell r="VH146">
            <v>0</v>
          </cell>
          <cell r="VI146">
            <v>0</v>
          </cell>
          <cell r="VJ146">
            <v>0</v>
          </cell>
          <cell r="VK146">
            <v>0</v>
          </cell>
          <cell r="VM146">
            <v>0</v>
          </cell>
          <cell r="VN146">
            <v>0</v>
          </cell>
          <cell r="VO146">
            <v>0</v>
          </cell>
          <cell r="VP146">
            <v>0</v>
          </cell>
          <cell r="VQ146">
            <v>0</v>
          </cell>
          <cell r="VS146">
            <v>0</v>
          </cell>
          <cell r="VT146">
            <v>0</v>
          </cell>
          <cell r="VU146">
            <v>0</v>
          </cell>
          <cell r="VV146">
            <v>0</v>
          </cell>
          <cell r="VW146">
            <v>0</v>
          </cell>
          <cell r="VY146">
            <v>0</v>
          </cell>
          <cell r="VZ146">
            <v>0</v>
          </cell>
          <cell r="WA146">
            <v>0</v>
          </cell>
          <cell r="WB146">
            <v>0</v>
          </cell>
          <cell r="WC146">
            <v>0</v>
          </cell>
          <cell r="WE146">
            <v>0</v>
          </cell>
          <cell r="WF146">
            <v>0</v>
          </cell>
          <cell r="WG146">
            <v>0</v>
          </cell>
          <cell r="WH146">
            <v>0</v>
          </cell>
          <cell r="WI146">
            <v>0</v>
          </cell>
          <cell r="WK146">
            <v>0</v>
          </cell>
          <cell r="WL146">
            <v>0</v>
          </cell>
          <cell r="WM146">
            <v>0</v>
          </cell>
          <cell r="WN146">
            <v>0</v>
          </cell>
          <cell r="WO146">
            <v>0</v>
          </cell>
          <cell r="WQ146">
            <v>0</v>
          </cell>
          <cell r="WR146">
            <v>0</v>
          </cell>
          <cell r="WS146">
            <v>0</v>
          </cell>
          <cell r="WT146">
            <v>0</v>
          </cell>
          <cell r="WU146">
            <v>0</v>
          </cell>
          <cell r="WW146">
            <v>1.4363564799999997E-2</v>
          </cell>
          <cell r="WX146">
            <v>1.4363564799999997E-2</v>
          </cell>
          <cell r="WY146">
            <v>1.4363564799999997E-2</v>
          </cell>
          <cell r="WZ146">
            <v>0</v>
          </cell>
          <cell r="XA146">
            <v>0</v>
          </cell>
          <cell r="XC146">
            <v>0</v>
          </cell>
          <cell r="XD146">
            <v>0</v>
          </cell>
          <cell r="XE146">
            <v>0</v>
          </cell>
          <cell r="XF146">
            <v>0</v>
          </cell>
          <cell r="XG146">
            <v>0</v>
          </cell>
          <cell r="XI146">
            <v>0</v>
          </cell>
          <cell r="XJ146">
            <v>0</v>
          </cell>
          <cell r="XK146">
            <v>0</v>
          </cell>
          <cell r="XL146">
            <v>0</v>
          </cell>
          <cell r="XM146">
            <v>0</v>
          </cell>
          <cell r="XO146">
            <v>0</v>
          </cell>
          <cell r="XP146">
            <v>0</v>
          </cell>
          <cell r="XQ146">
            <v>0</v>
          </cell>
          <cell r="XR146">
            <v>0</v>
          </cell>
          <cell r="XS146">
            <v>0</v>
          </cell>
          <cell r="XU146">
            <v>0</v>
          </cell>
          <cell r="XV146">
            <v>0</v>
          </cell>
          <cell r="XW146">
            <v>0</v>
          </cell>
          <cell r="XX146">
            <v>0</v>
          </cell>
          <cell r="XY146">
            <v>0</v>
          </cell>
          <cell r="YA146">
            <v>0</v>
          </cell>
          <cell r="YB146">
            <v>0</v>
          </cell>
          <cell r="YC146">
            <v>0</v>
          </cell>
          <cell r="YD146">
            <v>0</v>
          </cell>
          <cell r="YE146">
            <v>0</v>
          </cell>
          <cell r="YG146">
            <v>0</v>
          </cell>
          <cell r="YH146">
            <v>0</v>
          </cell>
          <cell r="YI146">
            <v>0</v>
          </cell>
          <cell r="YJ146">
            <v>0</v>
          </cell>
          <cell r="YK146">
            <v>0</v>
          </cell>
          <cell r="YM146">
            <v>0</v>
          </cell>
          <cell r="YN146">
            <v>0</v>
          </cell>
          <cell r="YO146">
            <v>0</v>
          </cell>
          <cell r="YP146">
            <v>0</v>
          </cell>
          <cell r="YQ146">
            <v>0</v>
          </cell>
          <cell r="YS146">
            <v>0</v>
          </cell>
          <cell r="YT146">
            <v>0</v>
          </cell>
          <cell r="YU146">
            <v>0</v>
          </cell>
          <cell r="YV146">
            <v>0</v>
          </cell>
          <cell r="YW146">
            <v>0</v>
          </cell>
          <cell r="YY146">
            <v>0</v>
          </cell>
          <cell r="YZ146">
            <v>0</v>
          </cell>
          <cell r="ZA146">
            <v>0</v>
          </cell>
          <cell r="ZB146">
            <v>0</v>
          </cell>
          <cell r="ZC146">
            <v>0</v>
          </cell>
        </row>
        <row r="147">
          <cell r="B147">
            <v>1988</v>
          </cell>
          <cell r="C147">
            <v>0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G147">
            <v>0</v>
          </cell>
          <cell r="AH147">
            <v>0</v>
          </cell>
          <cell r="AI147">
            <v>0</v>
          </cell>
          <cell r="AJ147">
            <v>0</v>
          </cell>
          <cell r="AK147">
            <v>0</v>
          </cell>
          <cell r="AM147">
            <v>0</v>
          </cell>
          <cell r="AN147">
            <v>0</v>
          </cell>
          <cell r="AO147">
            <v>0</v>
          </cell>
          <cell r="AP147">
            <v>0</v>
          </cell>
          <cell r="AQ147">
            <v>0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Y147">
            <v>0</v>
          </cell>
          <cell r="AZ147">
            <v>0</v>
          </cell>
          <cell r="BA147">
            <v>0</v>
          </cell>
          <cell r="BB147">
            <v>0</v>
          </cell>
          <cell r="BC147">
            <v>0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0</v>
          </cell>
          <cell r="BK147">
            <v>0</v>
          </cell>
          <cell r="BL147">
            <v>0</v>
          </cell>
          <cell r="BM147">
            <v>0</v>
          </cell>
          <cell r="BN147">
            <v>0</v>
          </cell>
          <cell r="BO147">
            <v>0</v>
          </cell>
          <cell r="BQ147">
            <v>0</v>
          </cell>
          <cell r="BR147">
            <v>0</v>
          </cell>
          <cell r="BS147">
            <v>0</v>
          </cell>
          <cell r="BT147">
            <v>0</v>
          </cell>
          <cell r="BU147">
            <v>0</v>
          </cell>
          <cell r="BW147">
            <v>0</v>
          </cell>
          <cell r="BX147">
            <v>0</v>
          </cell>
          <cell r="BY147">
            <v>0</v>
          </cell>
          <cell r="BZ147">
            <v>0</v>
          </cell>
          <cell r="CA147">
            <v>0</v>
          </cell>
          <cell r="CC147">
            <v>0</v>
          </cell>
          <cell r="CD147">
            <v>0</v>
          </cell>
          <cell r="CE147">
            <v>0</v>
          </cell>
          <cell r="CF147">
            <v>0</v>
          </cell>
          <cell r="CG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</v>
          </cell>
          <cell r="CM147">
            <v>0</v>
          </cell>
          <cell r="CO147">
            <v>0</v>
          </cell>
          <cell r="CP147">
            <v>0</v>
          </cell>
          <cell r="CQ147">
            <v>0</v>
          </cell>
          <cell r="CR147">
            <v>0</v>
          </cell>
          <cell r="CS147">
            <v>0</v>
          </cell>
          <cell r="CU147">
            <v>0</v>
          </cell>
          <cell r="CV147">
            <v>0</v>
          </cell>
          <cell r="CW147">
            <v>0</v>
          </cell>
          <cell r="CX147">
            <v>0</v>
          </cell>
          <cell r="CY147">
            <v>0</v>
          </cell>
          <cell r="DA147">
            <v>0</v>
          </cell>
          <cell r="DB147">
            <v>0</v>
          </cell>
          <cell r="DC147">
            <v>0</v>
          </cell>
          <cell r="DD147">
            <v>0</v>
          </cell>
          <cell r="DE147">
            <v>0</v>
          </cell>
          <cell r="DG147">
            <v>0</v>
          </cell>
          <cell r="DH147">
            <v>0</v>
          </cell>
          <cell r="DI147">
            <v>0</v>
          </cell>
          <cell r="DJ147">
            <v>0</v>
          </cell>
          <cell r="DK147">
            <v>0</v>
          </cell>
          <cell r="DM147">
            <v>0</v>
          </cell>
          <cell r="DN147">
            <v>0</v>
          </cell>
          <cell r="DO147">
            <v>0</v>
          </cell>
          <cell r="DP147">
            <v>0</v>
          </cell>
          <cell r="DQ147">
            <v>0</v>
          </cell>
          <cell r="DS147">
            <v>0</v>
          </cell>
          <cell r="DT147">
            <v>0</v>
          </cell>
          <cell r="DU147">
            <v>0</v>
          </cell>
          <cell r="DV147">
            <v>0</v>
          </cell>
          <cell r="DW147">
            <v>0</v>
          </cell>
          <cell r="DY147">
            <v>0</v>
          </cell>
          <cell r="DZ147">
            <v>0</v>
          </cell>
          <cell r="EA147">
            <v>0</v>
          </cell>
          <cell r="EB147">
            <v>0</v>
          </cell>
          <cell r="EC147">
            <v>0</v>
          </cell>
          <cell r="EE147">
            <v>0</v>
          </cell>
          <cell r="EF147">
            <v>0</v>
          </cell>
          <cell r="EG147">
            <v>0</v>
          </cell>
          <cell r="EH147">
            <v>0</v>
          </cell>
          <cell r="EI147">
            <v>0</v>
          </cell>
          <cell r="EK147">
            <v>0</v>
          </cell>
          <cell r="EL147">
            <v>0</v>
          </cell>
          <cell r="EM147">
            <v>0</v>
          </cell>
          <cell r="EN147">
            <v>0</v>
          </cell>
          <cell r="EO147">
            <v>0</v>
          </cell>
          <cell r="EQ147">
            <v>0</v>
          </cell>
          <cell r="ER147">
            <v>0</v>
          </cell>
          <cell r="ES147">
            <v>0</v>
          </cell>
          <cell r="ET147">
            <v>0</v>
          </cell>
          <cell r="EU147">
            <v>0</v>
          </cell>
          <cell r="EW147">
            <v>0</v>
          </cell>
          <cell r="EX147">
            <v>0</v>
          </cell>
          <cell r="EY147">
            <v>0</v>
          </cell>
          <cell r="EZ147">
            <v>0</v>
          </cell>
          <cell r="FA147">
            <v>0</v>
          </cell>
          <cell r="FC147">
            <v>1.4786875999999999E-2</v>
          </cell>
          <cell r="FD147">
            <v>1.4786875999999999E-2</v>
          </cell>
          <cell r="FE147">
            <v>1.4786875999999999E-2</v>
          </cell>
          <cell r="FF147">
            <v>0</v>
          </cell>
          <cell r="FG147">
            <v>0</v>
          </cell>
          <cell r="FI147">
            <v>1.4786875999999999E-2</v>
          </cell>
          <cell r="FJ147">
            <v>1.4786875999999999E-2</v>
          </cell>
          <cell r="FK147">
            <v>1.4786875999999999E-2</v>
          </cell>
          <cell r="FL147">
            <v>0</v>
          </cell>
          <cell r="FM147">
            <v>0</v>
          </cell>
          <cell r="FO147">
            <v>0</v>
          </cell>
          <cell r="FP147">
            <v>0</v>
          </cell>
          <cell r="FQ147">
            <v>0</v>
          </cell>
          <cell r="FR147">
            <v>0</v>
          </cell>
          <cell r="FS147">
            <v>0</v>
          </cell>
          <cell r="FU147">
            <v>0</v>
          </cell>
          <cell r="FV147">
            <v>0</v>
          </cell>
          <cell r="FW147">
            <v>0</v>
          </cell>
          <cell r="FX147">
            <v>0</v>
          </cell>
          <cell r="FY147">
            <v>0</v>
          </cell>
          <cell r="GA147">
            <v>0</v>
          </cell>
          <cell r="GB147">
            <v>0</v>
          </cell>
          <cell r="GC147">
            <v>0</v>
          </cell>
          <cell r="GD147">
            <v>0</v>
          </cell>
          <cell r="GE147">
            <v>0</v>
          </cell>
          <cell r="GG147">
            <v>0</v>
          </cell>
          <cell r="GH147">
            <v>0</v>
          </cell>
          <cell r="GI147">
            <v>0</v>
          </cell>
          <cell r="GJ147">
            <v>0</v>
          </cell>
          <cell r="GK147">
            <v>0</v>
          </cell>
          <cell r="GM147">
            <v>0</v>
          </cell>
          <cell r="GN147">
            <v>0</v>
          </cell>
          <cell r="GO147">
            <v>0</v>
          </cell>
          <cell r="GP147">
            <v>0</v>
          </cell>
          <cell r="GQ147">
            <v>0</v>
          </cell>
          <cell r="GS147">
            <v>0</v>
          </cell>
          <cell r="GT147">
            <v>0</v>
          </cell>
          <cell r="GU147">
            <v>0</v>
          </cell>
          <cell r="GV147">
            <v>0</v>
          </cell>
          <cell r="GW147">
            <v>0</v>
          </cell>
          <cell r="GY147">
            <v>0</v>
          </cell>
          <cell r="GZ147">
            <v>0</v>
          </cell>
          <cell r="HA147">
            <v>0</v>
          </cell>
          <cell r="HB147">
            <v>0</v>
          </cell>
          <cell r="HC147">
            <v>0</v>
          </cell>
          <cell r="HE147">
            <v>0</v>
          </cell>
          <cell r="HF147">
            <v>0</v>
          </cell>
          <cell r="HG147">
            <v>0</v>
          </cell>
          <cell r="HH147">
            <v>0</v>
          </cell>
          <cell r="HI147">
            <v>0</v>
          </cell>
          <cell r="HK147">
            <v>0</v>
          </cell>
          <cell r="HL147">
            <v>0</v>
          </cell>
          <cell r="HM147">
            <v>0</v>
          </cell>
          <cell r="HN147">
            <v>0</v>
          </cell>
          <cell r="HO147">
            <v>0</v>
          </cell>
          <cell r="HQ147">
            <v>0</v>
          </cell>
          <cell r="HR147">
            <v>0</v>
          </cell>
          <cell r="HS147">
            <v>0</v>
          </cell>
          <cell r="HT147">
            <v>0</v>
          </cell>
          <cell r="HU147">
            <v>0</v>
          </cell>
          <cell r="HW147">
            <v>0</v>
          </cell>
          <cell r="HX147">
            <v>0</v>
          </cell>
          <cell r="HY147">
            <v>0</v>
          </cell>
          <cell r="HZ147">
            <v>0</v>
          </cell>
          <cell r="IA147">
            <v>0</v>
          </cell>
          <cell r="IC147">
            <v>0</v>
          </cell>
          <cell r="ID147">
            <v>0</v>
          </cell>
          <cell r="IE147">
            <v>0</v>
          </cell>
          <cell r="IF147">
            <v>0</v>
          </cell>
          <cell r="IG147">
            <v>0</v>
          </cell>
          <cell r="II147">
            <v>0</v>
          </cell>
          <cell r="IJ147">
            <v>0</v>
          </cell>
          <cell r="IK147">
            <v>0</v>
          </cell>
          <cell r="IL147">
            <v>0</v>
          </cell>
          <cell r="IM147">
            <v>0</v>
          </cell>
          <cell r="IO147">
            <v>0</v>
          </cell>
          <cell r="IP147">
            <v>0</v>
          </cell>
          <cell r="IQ147">
            <v>0</v>
          </cell>
          <cell r="IR147">
            <v>0</v>
          </cell>
          <cell r="IS147">
            <v>0</v>
          </cell>
          <cell r="IU147">
            <v>0</v>
          </cell>
          <cell r="IV147">
            <v>0</v>
          </cell>
          <cell r="IW147">
            <v>0</v>
          </cell>
          <cell r="IX147">
            <v>0</v>
          </cell>
          <cell r="IY147">
            <v>0</v>
          </cell>
          <cell r="JA147">
            <v>0</v>
          </cell>
          <cell r="JB147">
            <v>0</v>
          </cell>
          <cell r="JC147">
            <v>0</v>
          </cell>
          <cell r="JD147">
            <v>0</v>
          </cell>
          <cell r="JE147">
            <v>0</v>
          </cell>
          <cell r="JG147">
            <v>0</v>
          </cell>
          <cell r="JH147">
            <v>0</v>
          </cell>
          <cell r="JI147">
            <v>0</v>
          </cell>
          <cell r="JJ147">
            <v>0</v>
          </cell>
          <cell r="JK147">
            <v>0</v>
          </cell>
          <cell r="JM147">
            <v>0</v>
          </cell>
          <cell r="JN147">
            <v>0</v>
          </cell>
          <cell r="JO147">
            <v>0</v>
          </cell>
          <cell r="JP147">
            <v>0</v>
          </cell>
          <cell r="JQ147">
            <v>0</v>
          </cell>
          <cell r="JS147">
            <v>0</v>
          </cell>
          <cell r="JT147">
            <v>0</v>
          </cell>
          <cell r="JU147">
            <v>0</v>
          </cell>
          <cell r="JV147">
            <v>0</v>
          </cell>
          <cell r="JW147">
            <v>0</v>
          </cell>
          <cell r="JY147">
            <v>0</v>
          </cell>
          <cell r="JZ147">
            <v>0</v>
          </cell>
          <cell r="KA147">
            <v>0</v>
          </cell>
          <cell r="KB147">
            <v>0</v>
          </cell>
          <cell r="KC147">
            <v>0</v>
          </cell>
          <cell r="KE147">
            <v>0</v>
          </cell>
          <cell r="KF147">
            <v>0</v>
          </cell>
          <cell r="KG147">
            <v>0</v>
          </cell>
          <cell r="KH147">
            <v>0</v>
          </cell>
          <cell r="KI147">
            <v>0</v>
          </cell>
          <cell r="KK147">
            <v>0</v>
          </cell>
          <cell r="KL147">
            <v>0</v>
          </cell>
          <cell r="KM147">
            <v>0</v>
          </cell>
          <cell r="KN147">
            <v>0</v>
          </cell>
          <cell r="KO147">
            <v>0</v>
          </cell>
          <cell r="KQ147">
            <v>0</v>
          </cell>
          <cell r="KR147">
            <v>0</v>
          </cell>
          <cell r="KS147">
            <v>0</v>
          </cell>
          <cell r="KT147">
            <v>0</v>
          </cell>
          <cell r="KU147">
            <v>0</v>
          </cell>
          <cell r="KW147">
            <v>0</v>
          </cell>
          <cell r="KX147">
            <v>0</v>
          </cell>
          <cell r="KY147">
            <v>0</v>
          </cell>
          <cell r="KZ147">
            <v>0</v>
          </cell>
          <cell r="LA147">
            <v>0</v>
          </cell>
          <cell r="LC147">
            <v>0</v>
          </cell>
          <cell r="LD147">
            <v>0</v>
          </cell>
          <cell r="LE147">
            <v>0</v>
          </cell>
          <cell r="LF147">
            <v>0</v>
          </cell>
          <cell r="LG147">
            <v>0</v>
          </cell>
          <cell r="LI147">
            <v>0</v>
          </cell>
          <cell r="LJ147">
            <v>0</v>
          </cell>
          <cell r="LK147">
            <v>0</v>
          </cell>
          <cell r="LL147">
            <v>0</v>
          </cell>
          <cell r="LM147">
            <v>0</v>
          </cell>
          <cell r="LO147">
            <v>0</v>
          </cell>
          <cell r="LP147">
            <v>0</v>
          </cell>
          <cell r="LQ147">
            <v>0</v>
          </cell>
          <cell r="LR147">
            <v>0</v>
          </cell>
          <cell r="LS147">
            <v>0</v>
          </cell>
          <cell r="LU147">
            <v>0</v>
          </cell>
          <cell r="LV147">
            <v>0</v>
          </cell>
          <cell r="LW147">
            <v>0</v>
          </cell>
          <cell r="LX147">
            <v>0</v>
          </cell>
          <cell r="LY147">
            <v>0</v>
          </cell>
          <cell r="MA147">
            <v>0</v>
          </cell>
          <cell r="MB147">
            <v>0</v>
          </cell>
          <cell r="MC147">
            <v>0</v>
          </cell>
          <cell r="MD147">
            <v>0</v>
          </cell>
          <cell r="ME147">
            <v>0</v>
          </cell>
          <cell r="MG147">
            <v>0</v>
          </cell>
          <cell r="MH147">
            <v>0</v>
          </cell>
          <cell r="MI147">
            <v>0</v>
          </cell>
          <cell r="MJ147">
            <v>0</v>
          </cell>
          <cell r="MK147">
            <v>0</v>
          </cell>
          <cell r="MM147">
            <v>0</v>
          </cell>
          <cell r="MN147">
            <v>0</v>
          </cell>
          <cell r="MO147">
            <v>0</v>
          </cell>
          <cell r="MP147">
            <v>0</v>
          </cell>
          <cell r="MQ147">
            <v>0</v>
          </cell>
          <cell r="MS147">
            <v>0</v>
          </cell>
          <cell r="MT147">
            <v>0</v>
          </cell>
          <cell r="MU147">
            <v>0</v>
          </cell>
          <cell r="MV147">
            <v>0</v>
          </cell>
          <cell r="MW147">
            <v>0</v>
          </cell>
          <cell r="MY147">
            <v>0</v>
          </cell>
          <cell r="MZ147">
            <v>0</v>
          </cell>
          <cell r="NA147">
            <v>0</v>
          </cell>
          <cell r="NB147">
            <v>0</v>
          </cell>
          <cell r="NC147">
            <v>0</v>
          </cell>
          <cell r="NE147">
            <v>0</v>
          </cell>
          <cell r="NF147">
            <v>0</v>
          </cell>
          <cell r="NG147">
            <v>0</v>
          </cell>
          <cell r="NH147">
            <v>0</v>
          </cell>
          <cell r="NI147">
            <v>0</v>
          </cell>
          <cell r="NK147">
            <v>0</v>
          </cell>
          <cell r="NL147">
            <v>0</v>
          </cell>
          <cell r="NM147">
            <v>0</v>
          </cell>
          <cell r="NN147">
            <v>0</v>
          </cell>
          <cell r="NO147">
            <v>0</v>
          </cell>
          <cell r="NQ147">
            <v>0</v>
          </cell>
          <cell r="NR147">
            <v>0</v>
          </cell>
          <cell r="NS147">
            <v>0</v>
          </cell>
          <cell r="NT147">
            <v>0</v>
          </cell>
          <cell r="NU147">
            <v>0</v>
          </cell>
          <cell r="NW147">
            <v>0</v>
          </cell>
          <cell r="NX147">
            <v>0</v>
          </cell>
          <cell r="NY147">
            <v>0</v>
          </cell>
          <cell r="NZ147">
            <v>0</v>
          </cell>
          <cell r="OA147">
            <v>0</v>
          </cell>
          <cell r="OC147">
            <v>0</v>
          </cell>
          <cell r="OD147">
            <v>0</v>
          </cell>
          <cell r="OE147">
            <v>0</v>
          </cell>
          <cell r="OF147">
            <v>0</v>
          </cell>
          <cell r="OG147">
            <v>0</v>
          </cell>
          <cell r="OI147">
            <v>0</v>
          </cell>
          <cell r="OJ147">
            <v>0</v>
          </cell>
          <cell r="OK147">
            <v>0</v>
          </cell>
          <cell r="OL147">
            <v>0</v>
          </cell>
          <cell r="OM147">
            <v>0</v>
          </cell>
          <cell r="OO147">
            <v>0</v>
          </cell>
          <cell r="OP147">
            <v>0</v>
          </cell>
          <cell r="OQ147">
            <v>0</v>
          </cell>
          <cell r="OR147">
            <v>0</v>
          </cell>
          <cell r="OS147">
            <v>0</v>
          </cell>
          <cell r="OU147">
            <v>0</v>
          </cell>
          <cell r="OV147">
            <v>0</v>
          </cell>
          <cell r="OW147">
            <v>0</v>
          </cell>
          <cell r="OX147">
            <v>0</v>
          </cell>
          <cell r="OY147">
            <v>0</v>
          </cell>
          <cell r="PA147">
            <v>0</v>
          </cell>
          <cell r="PB147">
            <v>0</v>
          </cell>
          <cell r="PC147">
            <v>0</v>
          </cell>
          <cell r="PD147">
            <v>0</v>
          </cell>
          <cell r="PE147">
            <v>0</v>
          </cell>
          <cell r="PG147">
            <v>1.4786875999999999E-2</v>
          </cell>
          <cell r="PH147">
            <v>1.4786875999999999E-2</v>
          </cell>
          <cell r="PI147">
            <v>1.4786875999999999E-2</v>
          </cell>
          <cell r="PJ147">
            <v>0</v>
          </cell>
          <cell r="PK147">
            <v>0</v>
          </cell>
          <cell r="PM147">
            <v>0</v>
          </cell>
          <cell r="PN147">
            <v>0</v>
          </cell>
          <cell r="PO147">
            <v>0</v>
          </cell>
          <cell r="PP147">
            <v>0</v>
          </cell>
          <cell r="PQ147">
            <v>0</v>
          </cell>
          <cell r="PS147">
            <v>0</v>
          </cell>
          <cell r="PT147">
            <v>0</v>
          </cell>
          <cell r="PU147">
            <v>0</v>
          </cell>
          <cell r="PV147">
            <v>0</v>
          </cell>
          <cell r="PW147">
            <v>0</v>
          </cell>
          <cell r="PY147">
            <v>0</v>
          </cell>
          <cell r="PZ147">
            <v>0</v>
          </cell>
          <cell r="QA147">
            <v>0</v>
          </cell>
          <cell r="QB147">
            <v>0</v>
          </cell>
          <cell r="QC147">
            <v>0</v>
          </cell>
          <cell r="QE147">
            <v>0</v>
          </cell>
          <cell r="QF147">
            <v>0</v>
          </cell>
          <cell r="QG147">
            <v>0</v>
          </cell>
          <cell r="QH147">
            <v>0</v>
          </cell>
          <cell r="QI147">
            <v>0</v>
          </cell>
          <cell r="QK147">
            <v>0</v>
          </cell>
          <cell r="QL147">
            <v>0</v>
          </cell>
          <cell r="QM147">
            <v>0</v>
          </cell>
          <cell r="QN147">
            <v>0</v>
          </cell>
          <cell r="QO147">
            <v>0</v>
          </cell>
          <cell r="QQ147">
            <v>0</v>
          </cell>
          <cell r="QR147">
            <v>0</v>
          </cell>
          <cell r="QS147">
            <v>0</v>
          </cell>
          <cell r="QT147">
            <v>0</v>
          </cell>
          <cell r="QU147">
            <v>0</v>
          </cell>
          <cell r="QW147">
            <v>0</v>
          </cell>
          <cell r="QX147">
            <v>0</v>
          </cell>
          <cell r="QY147">
            <v>0</v>
          </cell>
          <cell r="QZ147">
            <v>0</v>
          </cell>
          <cell r="RA147">
            <v>0</v>
          </cell>
          <cell r="RC147">
            <v>0</v>
          </cell>
          <cell r="RD147">
            <v>0</v>
          </cell>
          <cell r="RE147">
            <v>0</v>
          </cell>
          <cell r="RF147">
            <v>0</v>
          </cell>
          <cell r="RG147">
            <v>0</v>
          </cell>
          <cell r="RI147">
            <v>0</v>
          </cell>
          <cell r="RJ147">
            <v>0</v>
          </cell>
          <cell r="RK147">
            <v>0</v>
          </cell>
          <cell r="RL147">
            <v>0</v>
          </cell>
          <cell r="RM147">
            <v>0</v>
          </cell>
          <cell r="RO147">
            <v>0</v>
          </cell>
          <cell r="RP147">
            <v>0</v>
          </cell>
          <cell r="RQ147">
            <v>0</v>
          </cell>
          <cell r="RR147">
            <v>0</v>
          </cell>
          <cell r="RS147">
            <v>0</v>
          </cell>
          <cell r="RU147">
            <v>0</v>
          </cell>
          <cell r="RV147">
            <v>0</v>
          </cell>
          <cell r="RW147">
            <v>0</v>
          </cell>
          <cell r="RX147">
            <v>0</v>
          </cell>
          <cell r="RY147">
            <v>0</v>
          </cell>
          <cell r="SA147">
            <v>0</v>
          </cell>
          <cell r="SB147">
            <v>0</v>
          </cell>
          <cell r="SC147">
            <v>0</v>
          </cell>
          <cell r="SD147">
            <v>0</v>
          </cell>
          <cell r="SE147">
            <v>0</v>
          </cell>
          <cell r="SG147">
            <v>0</v>
          </cell>
          <cell r="SH147">
            <v>0</v>
          </cell>
          <cell r="SI147">
            <v>0</v>
          </cell>
          <cell r="SJ147">
            <v>0</v>
          </cell>
          <cell r="SK147">
            <v>0</v>
          </cell>
          <cell r="SM147">
            <v>0</v>
          </cell>
          <cell r="SN147">
            <v>0</v>
          </cell>
          <cell r="SO147">
            <v>0</v>
          </cell>
          <cell r="SP147">
            <v>0</v>
          </cell>
          <cell r="SQ147">
            <v>0</v>
          </cell>
          <cell r="SS147">
            <v>0</v>
          </cell>
          <cell r="ST147">
            <v>0</v>
          </cell>
          <cell r="SU147">
            <v>0</v>
          </cell>
          <cell r="SV147">
            <v>0</v>
          </cell>
          <cell r="SW147">
            <v>0</v>
          </cell>
          <cell r="SY147">
            <v>0</v>
          </cell>
          <cell r="SZ147">
            <v>0</v>
          </cell>
          <cell r="TA147">
            <v>0</v>
          </cell>
          <cell r="TB147">
            <v>0</v>
          </cell>
          <cell r="TC147">
            <v>0</v>
          </cell>
          <cell r="TE147">
            <v>0</v>
          </cell>
          <cell r="TF147">
            <v>0</v>
          </cell>
          <cell r="TG147">
            <v>0</v>
          </cell>
          <cell r="TH147">
            <v>0</v>
          </cell>
          <cell r="TI147">
            <v>0</v>
          </cell>
          <cell r="TK147">
            <v>0</v>
          </cell>
          <cell r="TL147">
            <v>0</v>
          </cell>
          <cell r="TM147">
            <v>0</v>
          </cell>
          <cell r="TN147">
            <v>0</v>
          </cell>
          <cell r="TO147">
            <v>0</v>
          </cell>
          <cell r="TQ147">
            <v>0</v>
          </cell>
          <cell r="TR147">
            <v>0</v>
          </cell>
          <cell r="TS147">
            <v>0</v>
          </cell>
          <cell r="TT147">
            <v>0</v>
          </cell>
          <cell r="TU147">
            <v>0</v>
          </cell>
          <cell r="TW147">
            <v>0</v>
          </cell>
          <cell r="TX147">
            <v>0</v>
          </cell>
          <cell r="TY147">
            <v>0</v>
          </cell>
          <cell r="TZ147">
            <v>0</v>
          </cell>
          <cell r="UA147">
            <v>0</v>
          </cell>
          <cell r="UC147">
            <v>0</v>
          </cell>
          <cell r="UD147">
            <v>0</v>
          </cell>
          <cell r="UE147">
            <v>0</v>
          </cell>
          <cell r="UF147">
            <v>0</v>
          </cell>
          <cell r="UG147">
            <v>0</v>
          </cell>
          <cell r="UI147">
            <v>0</v>
          </cell>
          <cell r="UJ147">
            <v>0</v>
          </cell>
          <cell r="UK147">
            <v>0</v>
          </cell>
          <cell r="UL147">
            <v>0</v>
          </cell>
          <cell r="UM147">
            <v>0</v>
          </cell>
          <cell r="UO147">
            <v>0</v>
          </cell>
          <cell r="UP147">
            <v>0</v>
          </cell>
          <cell r="UQ147">
            <v>0</v>
          </cell>
          <cell r="UR147">
            <v>0</v>
          </cell>
          <cell r="US147">
            <v>0</v>
          </cell>
          <cell r="UU147">
            <v>0</v>
          </cell>
          <cell r="UV147">
            <v>0</v>
          </cell>
          <cell r="UW147">
            <v>0</v>
          </cell>
          <cell r="UX147">
            <v>0</v>
          </cell>
          <cell r="UY147">
            <v>0</v>
          </cell>
          <cell r="VA147">
            <v>0</v>
          </cell>
          <cell r="VB147">
            <v>0</v>
          </cell>
          <cell r="VC147">
            <v>0</v>
          </cell>
          <cell r="VD147">
            <v>0</v>
          </cell>
          <cell r="VE147">
            <v>0</v>
          </cell>
          <cell r="VG147">
            <v>0</v>
          </cell>
          <cell r="VH147">
            <v>0</v>
          </cell>
          <cell r="VI147">
            <v>0</v>
          </cell>
          <cell r="VJ147">
            <v>0</v>
          </cell>
          <cell r="VK147">
            <v>0</v>
          </cell>
          <cell r="VM147">
            <v>0</v>
          </cell>
          <cell r="VN147">
            <v>0</v>
          </cell>
          <cell r="VO147">
            <v>0</v>
          </cell>
          <cell r="VP147">
            <v>0</v>
          </cell>
          <cell r="VQ147">
            <v>0</v>
          </cell>
          <cell r="VS147">
            <v>0</v>
          </cell>
          <cell r="VT147">
            <v>0</v>
          </cell>
          <cell r="VU147">
            <v>0</v>
          </cell>
          <cell r="VV147">
            <v>0</v>
          </cell>
          <cell r="VW147">
            <v>0</v>
          </cell>
          <cell r="VY147">
            <v>0</v>
          </cell>
          <cell r="VZ147">
            <v>0</v>
          </cell>
          <cell r="WA147">
            <v>0</v>
          </cell>
          <cell r="WB147">
            <v>0</v>
          </cell>
          <cell r="WC147">
            <v>0</v>
          </cell>
          <cell r="WE147">
            <v>0</v>
          </cell>
          <cell r="WF147">
            <v>0</v>
          </cell>
          <cell r="WG147">
            <v>0</v>
          </cell>
          <cell r="WH147">
            <v>0</v>
          </cell>
          <cell r="WI147">
            <v>0</v>
          </cell>
          <cell r="WK147">
            <v>0</v>
          </cell>
          <cell r="WL147">
            <v>0</v>
          </cell>
          <cell r="WM147">
            <v>0</v>
          </cell>
          <cell r="WN147">
            <v>0</v>
          </cell>
          <cell r="WO147">
            <v>0</v>
          </cell>
          <cell r="WQ147">
            <v>0</v>
          </cell>
          <cell r="WR147">
            <v>0</v>
          </cell>
          <cell r="WS147">
            <v>0</v>
          </cell>
          <cell r="WT147">
            <v>0</v>
          </cell>
          <cell r="WU147">
            <v>0</v>
          </cell>
          <cell r="WW147">
            <v>1.4786875999999999E-2</v>
          </cell>
          <cell r="WX147">
            <v>1.4786875999999999E-2</v>
          </cell>
          <cell r="WY147">
            <v>1.4786875999999999E-2</v>
          </cell>
          <cell r="WZ147">
            <v>0</v>
          </cell>
          <cell r="XA147">
            <v>0</v>
          </cell>
          <cell r="XC147">
            <v>0</v>
          </cell>
          <cell r="XD147">
            <v>0</v>
          </cell>
          <cell r="XE147">
            <v>0</v>
          </cell>
          <cell r="XF147">
            <v>0</v>
          </cell>
          <cell r="XG147">
            <v>0</v>
          </cell>
          <cell r="XI147">
            <v>0</v>
          </cell>
          <cell r="XJ147">
            <v>0</v>
          </cell>
          <cell r="XK147">
            <v>0</v>
          </cell>
          <cell r="XL147">
            <v>0</v>
          </cell>
          <cell r="XM147">
            <v>0</v>
          </cell>
          <cell r="XO147">
            <v>0</v>
          </cell>
          <cell r="XP147">
            <v>0</v>
          </cell>
          <cell r="XQ147">
            <v>0</v>
          </cell>
          <cell r="XR147">
            <v>0</v>
          </cell>
          <cell r="XS147">
            <v>0</v>
          </cell>
          <cell r="XU147">
            <v>0</v>
          </cell>
          <cell r="XV147">
            <v>0</v>
          </cell>
          <cell r="XW147">
            <v>0</v>
          </cell>
          <cell r="XX147">
            <v>0</v>
          </cell>
          <cell r="XY147">
            <v>0</v>
          </cell>
          <cell r="YA147">
            <v>0</v>
          </cell>
          <cell r="YB147">
            <v>0</v>
          </cell>
          <cell r="YC147">
            <v>0</v>
          </cell>
          <cell r="YD147">
            <v>0</v>
          </cell>
          <cell r="YE147">
            <v>0</v>
          </cell>
          <cell r="YG147">
            <v>0</v>
          </cell>
          <cell r="YH147">
            <v>0</v>
          </cell>
          <cell r="YI147">
            <v>0</v>
          </cell>
          <cell r="YJ147">
            <v>0</v>
          </cell>
          <cell r="YK147">
            <v>0</v>
          </cell>
          <cell r="YM147">
            <v>0</v>
          </cell>
          <cell r="YN147">
            <v>0</v>
          </cell>
          <cell r="YO147">
            <v>0</v>
          </cell>
          <cell r="YP147">
            <v>0</v>
          </cell>
          <cell r="YQ147">
            <v>0</v>
          </cell>
          <cell r="YS147">
            <v>0</v>
          </cell>
          <cell r="YT147">
            <v>0</v>
          </cell>
          <cell r="YU147">
            <v>0</v>
          </cell>
          <cell r="YV147">
            <v>0</v>
          </cell>
          <cell r="YW147">
            <v>0</v>
          </cell>
          <cell r="YY147">
            <v>0</v>
          </cell>
          <cell r="YZ147">
            <v>0</v>
          </cell>
          <cell r="ZA147">
            <v>0</v>
          </cell>
          <cell r="ZB147">
            <v>0</v>
          </cell>
          <cell r="ZC147">
            <v>0</v>
          </cell>
        </row>
        <row r="148">
          <cell r="B148">
            <v>1989</v>
          </cell>
          <cell r="C148">
            <v>0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Y148">
            <v>0</v>
          </cell>
          <cell r="AZ148">
            <v>0</v>
          </cell>
          <cell r="BA148">
            <v>0</v>
          </cell>
          <cell r="BB148">
            <v>0</v>
          </cell>
          <cell r="BC148">
            <v>0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K148">
            <v>0</v>
          </cell>
          <cell r="BL148">
            <v>0</v>
          </cell>
          <cell r="BM148">
            <v>0</v>
          </cell>
          <cell r="BN148">
            <v>0</v>
          </cell>
          <cell r="BO148">
            <v>0</v>
          </cell>
          <cell r="BQ148">
            <v>0</v>
          </cell>
          <cell r="BR148">
            <v>0</v>
          </cell>
          <cell r="BS148">
            <v>0</v>
          </cell>
          <cell r="BT148">
            <v>0</v>
          </cell>
          <cell r="BU148">
            <v>0</v>
          </cell>
          <cell r="BW148">
            <v>0</v>
          </cell>
          <cell r="BX148">
            <v>0</v>
          </cell>
          <cell r="BY148">
            <v>0</v>
          </cell>
          <cell r="BZ148">
            <v>0</v>
          </cell>
          <cell r="CA148">
            <v>0</v>
          </cell>
          <cell r="CC148">
            <v>0</v>
          </cell>
          <cell r="CD148">
            <v>0</v>
          </cell>
          <cell r="CE148">
            <v>0</v>
          </cell>
          <cell r="CF148">
            <v>0</v>
          </cell>
          <cell r="CG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</v>
          </cell>
          <cell r="CM148">
            <v>0</v>
          </cell>
          <cell r="CO148">
            <v>0</v>
          </cell>
          <cell r="CP148">
            <v>0</v>
          </cell>
          <cell r="CQ148">
            <v>0</v>
          </cell>
          <cell r="CR148">
            <v>0</v>
          </cell>
          <cell r="CS148">
            <v>0</v>
          </cell>
          <cell r="CU148">
            <v>0</v>
          </cell>
          <cell r="CV148">
            <v>0</v>
          </cell>
          <cell r="CW148">
            <v>0</v>
          </cell>
          <cell r="CX148">
            <v>0</v>
          </cell>
          <cell r="CY148">
            <v>0</v>
          </cell>
          <cell r="DA148">
            <v>0</v>
          </cell>
          <cell r="DB148">
            <v>0</v>
          </cell>
          <cell r="DC148">
            <v>0</v>
          </cell>
          <cell r="DD148">
            <v>0</v>
          </cell>
          <cell r="DE148">
            <v>0</v>
          </cell>
          <cell r="DG148">
            <v>0</v>
          </cell>
          <cell r="DH148">
            <v>0</v>
          </cell>
          <cell r="DI148">
            <v>0</v>
          </cell>
          <cell r="DJ148">
            <v>0</v>
          </cell>
          <cell r="DK148">
            <v>0</v>
          </cell>
          <cell r="DM148">
            <v>0</v>
          </cell>
          <cell r="DN148">
            <v>0</v>
          </cell>
          <cell r="DO148">
            <v>0</v>
          </cell>
          <cell r="DP148">
            <v>0</v>
          </cell>
          <cell r="DQ148">
            <v>0</v>
          </cell>
          <cell r="DS148">
            <v>0</v>
          </cell>
          <cell r="DT148">
            <v>0</v>
          </cell>
          <cell r="DU148">
            <v>0</v>
          </cell>
          <cell r="DV148">
            <v>0</v>
          </cell>
          <cell r="DW148">
            <v>0</v>
          </cell>
          <cell r="DY148">
            <v>0</v>
          </cell>
          <cell r="DZ148">
            <v>0</v>
          </cell>
          <cell r="EA148">
            <v>0</v>
          </cell>
          <cell r="EB148">
            <v>0</v>
          </cell>
          <cell r="EC148">
            <v>0</v>
          </cell>
          <cell r="EE148">
            <v>0</v>
          </cell>
          <cell r="EF148">
            <v>0</v>
          </cell>
          <cell r="EG148">
            <v>0</v>
          </cell>
          <cell r="EH148">
            <v>0</v>
          </cell>
          <cell r="EI148">
            <v>0</v>
          </cell>
          <cell r="EK148">
            <v>0</v>
          </cell>
          <cell r="EL148">
            <v>0</v>
          </cell>
          <cell r="EM148">
            <v>0</v>
          </cell>
          <cell r="EN148">
            <v>0</v>
          </cell>
          <cell r="EO148">
            <v>0</v>
          </cell>
          <cell r="EQ148">
            <v>0</v>
          </cell>
          <cell r="ER148">
            <v>0</v>
          </cell>
          <cell r="ES148">
            <v>0</v>
          </cell>
          <cell r="ET148">
            <v>0</v>
          </cell>
          <cell r="EU148">
            <v>0</v>
          </cell>
          <cell r="EW148">
            <v>0</v>
          </cell>
          <cell r="EX148">
            <v>0</v>
          </cell>
          <cell r="EY148">
            <v>0</v>
          </cell>
          <cell r="EZ148">
            <v>0</v>
          </cell>
          <cell r="FA148">
            <v>0</v>
          </cell>
          <cell r="FC148">
            <v>1.5313677599999999E-2</v>
          </cell>
          <cell r="FD148">
            <v>1.5313677599999999E-2</v>
          </cell>
          <cell r="FE148">
            <v>1.5313677599999999E-2</v>
          </cell>
          <cell r="FF148">
            <v>0</v>
          </cell>
          <cell r="FG148">
            <v>0</v>
          </cell>
          <cell r="FI148">
            <v>1.5313677599999999E-2</v>
          </cell>
          <cell r="FJ148">
            <v>1.5313677599999999E-2</v>
          </cell>
          <cell r="FK148">
            <v>1.5313677599999999E-2</v>
          </cell>
          <cell r="FL148">
            <v>0</v>
          </cell>
          <cell r="FM148">
            <v>0</v>
          </cell>
          <cell r="FO148">
            <v>0</v>
          </cell>
          <cell r="FP148">
            <v>0</v>
          </cell>
          <cell r="FQ148">
            <v>0</v>
          </cell>
          <cell r="FR148">
            <v>0</v>
          </cell>
          <cell r="FS148">
            <v>0</v>
          </cell>
          <cell r="FU148">
            <v>0</v>
          </cell>
          <cell r="FV148">
            <v>0</v>
          </cell>
          <cell r="FW148">
            <v>0</v>
          </cell>
          <cell r="FX148">
            <v>0</v>
          </cell>
          <cell r="FY148">
            <v>0</v>
          </cell>
          <cell r="GA148">
            <v>0</v>
          </cell>
          <cell r="GB148">
            <v>0</v>
          </cell>
          <cell r="GC148">
            <v>0</v>
          </cell>
          <cell r="GD148">
            <v>0</v>
          </cell>
          <cell r="GE148">
            <v>0</v>
          </cell>
          <cell r="GG148">
            <v>0</v>
          </cell>
          <cell r="GH148">
            <v>0</v>
          </cell>
          <cell r="GI148">
            <v>0</v>
          </cell>
          <cell r="GJ148">
            <v>0</v>
          </cell>
          <cell r="GK148">
            <v>0</v>
          </cell>
          <cell r="GM148">
            <v>0</v>
          </cell>
          <cell r="GN148">
            <v>0</v>
          </cell>
          <cell r="GO148">
            <v>0</v>
          </cell>
          <cell r="GP148">
            <v>0</v>
          </cell>
          <cell r="GQ148">
            <v>0</v>
          </cell>
          <cell r="GS148">
            <v>0</v>
          </cell>
          <cell r="GT148">
            <v>0</v>
          </cell>
          <cell r="GU148">
            <v>0</v>
          </cell>
          <cell r="GV148">
            <v>0</v>
          </cell>
          <cell r="GW148">
            <v>0</v>
          </cell>
          <cell r="GY148">
            <v>0</v>
          </cell>
          <cell r="GZ148">
            <v>0</v>
          </cell>
          <cell r="HA148">
            <v>0</v>
          </cell>
          <cell r="HB148">
            <v>0</v>
          </cell>
          <cell r="HC148">
            <v>0</v>
          </cell>
          <cell r="HE148">
            <v>0</v>
          </cell>
          <cell r="HF148">
            <v>0</v>
          </cell>
          <cell r="HG148">
            <v>0</v>
          </cell>
          <cell r="HH148">
            <v>0</v>
          </cell>
          <cell r="HI148">
            <v>0</v>
          </cell>
          <cell r="HK148">
            <v>0</v>
          </cell>
          <cell r="HL148">
            <v>0</v>
          </cell>
          <cell r="HM148">
            <v>0</v>
          </cell>
          <cell r="HN148">
            <v>0</v>
          </cell>
          <cell r="HO148">
            <v>0</v>
          </cell>
          <cell r="HQ148">
            <v>0</v>
          </cell>
          <cell r="HR148">
            <v>0</v>
          </cell>
          <cell r="HS148">
            <v>0</v>
          </cell>
          <cell r="HT148">
            <v>0</v>
          </cell>
          <cell r="HU148">
            <v>0</v>
          </cell>
          <cell r="HW148">
            <v>0</v>
          </cell>
          <cell r="HX148">
            <v>0</v>
          </cell>
          <cell r="HY148">
            <v>0</v>
          </cell>
          <cell r="HZ148">
            <v>0</v>
          </cell>
          <cell r="IA148">
            <v>0</v>
          </cell>
          <cell r="IC148">
            <v>0</v>
          </cell>
          <cell r="ID148">
            <v>0</v>
          </cell>
          <cell r="IE148">
            <v>0</v>
          </cell>
          <cell r="IF148">
            <v>0</v>
          </cell>
          <cell r="IG148">
            <v>0</v>
          </cell>
          <cell r="II148">
            <v>0</v>
          </cell>
          <cell r="IJ148">
            <v>0</v>
          </cell>
          <cell r="IK148">
            <v>0</v>
          </cell>
          <cell r="IL148">
            <v>0</v>
          </cell>
          <cell r="IM148">
            <v>0</v>
          </cell>
          <cell r="IO148">
            <v>0</v>
          </cell>
          <cell r="IP148">
            <v>0</v>
          </cell>
          <cell r="IQ148">
            <v>0</v>
          </cell>
          <cell r="IR148">
            <v>0</v>
          </cell>
          <cell r="IS148">
            <v>0</v>
          </cell>
          <cell r="IU148">
            <v>0</v>
          </cell>
          <cell r="IV148">
            <v>0</v>
          </cell>
          <cell r="IW148">
            <v>0</v>
          </cell>
          <cell r="IX148">
            <v>0</v>
          </cell>
          <cell r="IY148">
            <v>0</v>
          </cell>
          <cell r="JA148">
            <v>0</v>
          </cell>
          <cell r="JB148">
            <v>0</v>
          </cell>
          <cell r="JC148">
            <v>0</v>
          </cell>
          <cell r="JD148">
            <v>0</v>
          </cell>
          <cell r="JE148">
            <v>0</v>
          </cell>
          <cell r="JG148">
            <v>0</v>
          </cell>
          <cell r="JH148">
            <v>0</v>
          </cell>
          <cell r="JI148">
            <v>0</v>
          </cell>
          <cell r="JJ148">
            <v>0</v>
          </cell>
          <cell r="JK148">
            <v>0</v>
          </cell>
          <cell r="JM148">
            <v>0</v>
          </cell>
          <cell r="JN148">
            <v>0</v>
          </cell>
          <cell r="JO148">
            <v>0</v>
          </cell>
          <cell r="JP148">
            <v>0</v>
          </cell>
          <cell r="JQ148">
            <v>0</v>
          </cell>
          <cell r="JS148">
            <v>0</v>
          </cell>
          <cell r="JT148">
            <v>0</v>
          </cell>
          <cell r="JU148">
            <v>0</v>
          </cell>
          <cell r="JV148">
            <v>0</v>
          </cell>
          <cell r="JW148">
            <v>0</v>
          </cell>
          <cell r="JY148">
            <v>0</v>
          </cell>
          <cell r="JZ148">
            <v>0</v>
          </cell>
          <cell r="KA148">
            <v>0</v>
          </cell>
          <cell r="KB148">
            <v>0</v>
          </cell>
          <cell r="KC148">
            <v>0</v>
          </cell>
          <cell r="KE148">
            <v>0</v>
          </cell>
          <cell r="KF148">
            <v>0</v>
          </cell>
          <cell r="KG148">
            <v>0</v>
          </cell>
          <cell r="KH148">
            <v>0</v>
          </cell>
          <cell r="KI148">
            <v>0</v>
          </cell>
          <cell r="KK148">
            <v>0</v>
          </cell>
          <cell r="KL148">
            <v>0</v>
          </cell>
          <cell r="KM148">
            <v>0</v>
          </cell>
          <cell r="KN148">
            <v>0</v>
          </cell>
          <cell r="KO148">
            <v>0</v>
          </cell>
          <cell r="KQ148">
            <v>0</v>
          </cell>
          <cell r="KR148">
            <v>0</v>
          </cell>
          <cell r="KS148">
            <v>0</v>
          </cell>
          <cell r="KT148">
            <v>0</v>
          </cell>
          <cell r="KU148">
            <v>0</v>
          </cell>
          <cell r="KW148">
            <v>0</v>
          </cell>
          <cell r="KX148">
            <v>0</v>
          </cell>
          <cell r="KY148">
            <v>0</v>
          </cell>
          <cell r="KZ148">
            <v>0</v>
          </cell>
          <cell r="LA148">
            <v>0</v>
          </cell>
          <cell r="LC148">
            <v>0</v>
          </cell>
          <cell r="LD148">
            <v>0</v>
          </cell>
          <cell r="LE148">
            <v>0</v>
          </cell>
          <cell r="LF148">
            <v>0</v>
          </cell>
          <cell r="LG148">
            <v>0</v>
          </cell>
          <cell r="LI148">
            <v>0</v>
          </cell>
          <cell r="LJ148">
            <v>0</v>
          </cell>
          <cell r="LK148">
            <v>0</v>
          </cell>
          <cell r="LL148">
            <v>0</v>
          </cell>
          <cell r="LM148">
            <v>0</v>
          </cell>
          <cell r="LO148">
            <v>0</v>
          </cell>
          <cell r="LP148">
            <v>0</v>
          </cell>
          <cell r="LQ148">
            <v>0</v>
          </cell>
          <cell r="LR148">
            <v>0</v>
          </cell>
          <cell r="LS148">
            <v>0</v>
          </cell>
          <cell r="LU148">
            <v>0</v>
          </cell>
          <cell r="LV148">
            <v>0</v>
          </cell>
          <cell r="LW148">
            <v>0</v>
          </cell>
          <cell r="LX148">
            <v>0</v>
          </cell>
          <cell r="LY148">
            <v>0</v>
          </cell>
          <cell r="MA148">
            <v>0</v>
          </cell>
          <cell r="MB148">
            <v>0</v>
          </cell>
          <cell r="MC148">
            <v>0</v>
          </cell>
          <cell r="MD148">
            <v>0</v>
          </cell>
          <cell r="ME148">
            <v>0</v>
          </cell>
          <cell r="MG148">
            <v>0</v>
          </cell>
          <cell r="MH148">
            <v>0</v>
          </cell>
          <cell r="MI148">
            <v>0</v>
          </cell>
          <cell r="MJ148">
            <v>0</v>
          </cell>
          <cell r="MK148">
            <v>0</v>
          </cell>
          <cell r="MM148">
            <v>0</v>
          </cell>
          <cell r="MN148">
            <v>0</v>
          </cell>
          <cell r="MO148">
            <v>0</v>
          </cell>
          <cell r="MP148">
            <v>0</v>
          </cell>
          <cell r="MQ148">
            <v>0</v>
          </cell>
          <cell r="MS148">
            <v>0</v>
          </cell>
          <cell r="MT148">
            <v>0</v>
          </cell>
          <cell r="MU148">
            <v>0</v>
          </cell>
          <cell r="MV148">
            <v>0</v>
          </cell>
          <cell r="MW148">
            <v>0</v>
          </cell>
          <cell r="MY148">
            <v>0</v>
          </cell>
          <cell r="MZ148">
            <v>0</v>
          </cell>
          <cell r="NA148">
            <v>0</v>
          </cell>
          <cell r="NB148">
            <v>0</v>
          </cell>
          <cell r="NC148">
            <v>0</v>
          </cell>
          <cell r="NE148">
            <v>0</v>
          </cell>
          <cell r="NF148">
            <v>0</v>
          </cell>
          <cell r="NG148">
            <v>0</v>
          </cell>
          <cell r="NH148">
            <v>0</v>
          </cell>
          <cell r="NI148">
            <v>0</v>
          </cell>
          <cell r="NK148">
            <v>0</v>
          </cell>
          <cell r="NL148">
            <v>0</v>
          </cell>
          <cell r="NM148">
            <v>0</v>
          </cell>
          <cell r="NN148">
            <v>0</v>
          </cell>
          <cell r="NO148">
            <v>0</v>
          </cell>
          <cell r="NQ148">
            <v>0</v>
          </cell>
          <cell r="NR148">
            <v>0</v>
          </cell>
          <cell r="NS148">
            <v>0</v>
          </cell>
          <cell r="NT148">
            <v>0</v>
          </cell>
          <cell r="NU148">
            <v>0</v>
          </cell>
          <cell r="NW148">
            <v>0</v>
          </cell>
          <cell r="NX148">
            <v>0</v>
          </cell>
          <cell r="NY148">
            <v>0</v>
          </cell>
          <cell r="NZ148">
            <v>0</v>
          </cell>
          <cell r="OA148">
            <v>0</v>
          </cell>
          <cell r="OC148">
            <v>0</v>
          </cell>
          <cell r="OD148">
            <v>0</v>
          </cell>
          <cell r="OE148">
            <v>0</v>
          </cell>
          <cell r="OF148">
            <v>0</v>
          </cell>
          <cell r="OG148">
            <v>0</v>
          </cell>
          <cell r="OI148">
            <v>0</v>
          </cell>
          <cell r="OJ148">
            <v>0</v>
          </cell>
          <cell r="OK148">
            <v>0</v>
          </cell>
          <cell r="OL148">
            <v>0</v>
          </cell>
          <cell r="OM148">
            <v>0</v>
          </cell>
          <cell r="OO148">
            <v>0</v>
          </cell>
          <cell r="OP148">
            <v>0</v>
          </cell>
          <cell r="OQ148">
            <v>0</v>
          </cell>
          <cell r="OR148">
            <v>0</v>
          </cell>
          <cell r="OS148">
            <v>0</v>
          </cell>
          <cell r="OU148">
            <v>0</v>
          </cell>
          <cell r="OV148">
            <v>0</v>
          </cell>
          <cell r="OW148">
            <v>0</v>
          </cell>
          <cell r="OX148">
            <v>0</v>
          </cell>
          <cell r="OY148">
            <v>0</v>
          </cell>
          <cell r="PA148">
            <v>0</v>
          </cell>
          <cell r="PB148">
            <v>0</v>
          </cell>
          <cell r="PC148">
            <v>0</v>
          </cell>
          <cell r="PD148">
            <v>0</v>
          </cell>
          <cell r="PE148">
            <v>0</v>
          </cell>
          <cell r="PG148">
            <v>1.5313677599999999E-2</v>
          </cell>
          <cell r="PH148">
            <v>1.5313677599999999E-2</v>
          </cell>
          <cell r="PI148">
            <v>1.5313677599999999E-2</v>
          </cell>
          <cell r="PJ148">
            <v>0</v>
          </cell>
          <cell r="PK148">
            <v>0</v>
          </cell>
          <cell r="PM148">
            <v>0</v>
          </cell>
          <cell r="PN148">
            <v>0</v>
          </cell>
          <cell r="PO148">
            <v>0</v>
          </cell>
          <cell r="PP148">
            <v>0</v>
          </cell>
          <cell r="PQ148">
            <v>0</v>
          </cell>
          <cell r="PS148">
            <v>0</v>
          </cell>
          <cell r="PT148">
            <v>0</v>
          </cell>
          <cell r="PU148">
            <v>0</v>
          </cell>
          <cell r="PV148">
            <v>0</v>
          </cell>
          <cell r="PW148">
            <v>0</v>
          </cell>
          <cell r="PY148">
            <v>0</v>
          </cell>
          <cell r="PZ148">
            <v>0</v>
          </cell>
          <cell r="QA148">
            <v>0</v>
          </cell>
          <cell r="QB148">
            <v>0</v>
          </cell>
          <cell r="QC148">
            <v>0</v>
          </cell>
          <cell r="QE148">
            <v>0</v>
          </cell>
          <cell r="QF148">
            <v>0</v>
          </cell>
          <cell r="QG148">
            <v>0</v>
          </cell>
          <cell r="QH148">
            <v>0</v>
          </cell>
          <cell r="QI148">
            <v>0</v>
          </cell>
          <cell r="QK148">
            <v>0</v>
          </cell>
          <cell r="QL148">
            <v>0</v>
          </cell>
          <cell r="QM148">
            <v>0</v>
          </cell>
          <cell r="QN148">
            <v>0</v>
          </cell>
          <cell r="QO148">
            <v>0</v>
          </cell>
          <cell r="QQ148">
            <v>0</v>
          </cell>
          <cell r="QR148">
            <v>0</v>
          </cell>
          <cell r="QS148">
            <v>0</v>
          </cell>
          <cell r="QT148">
            <v>0</v>
          </cell>
          <cell r="QU148">
            <v>0</v>
          </cell>
          <cell r="QW148">
            <v>0</v>
          </cell>
          <cell r="QX148">
            <v>0</v>
          </cell>
          <cell r="QY148">
            <v>0</v>
          </cell>
          <cell r="QZ148">
            <v>0</v>
          </cell>
          <cell r="RA148">
            <v>0</v>
          </cell>
          <cell r="RC148">
            <v>0</v>
          </cell>
          <cell r="RD148">
            <v>0</v>
          </cell>
          <cell r="RE148">
            <v>0</v>
          </cell>
          <cell r="RF148">
            <v>0</v>
          </cell>
          <cell r="RG148">
            <v>0</v>
          </cell>
          <cell r="RI148">
            <v>0</v>
          </cell>
          <cell r="RJ148">
            <v>0</v>
          </cell>
          <cell r="RK148">
            <v>0</v>
          </cell>
          <cell r="RL148">
            <v>0</v>
          </cell>
          <cell r="RM148">
            <v>0</v>
          </cell>
          <cell r="RO148">
            <v>0</v>
          </cell>
          <cell r="RP148">
            <v>0</v>
          </cell>
          <cell r="RQ148">
            <v>0</v>
          </cell>
          <cell r="RR148">
            <v>0</v>
          </cell>
          <cell r="RS148">
            <v>0</v>
          </cell>
          <cell r="RU148">
            <v>0</v>
          </cell>
          <cell r="RV148">
            <v>0</v>
          </cell>
          <cell r="RW148">
            <v>0</v>
          </cell>
          <cell r="RX148">
            <v>0</v>
          </cell>
          <cell r="RY148">
            <v>0</v>
          </cell>
          <cell r="SA148">
            <v>0</v>
          </cell>
          <cell r="SB148">
            <v>0</v>
          </cell>
          <cell r="SC148">
            <v>0</v>
          </cell>
          <cell r="SD148">
            <v>0</v>
          </cell>
          <cell r="SE148">
            <v>0</v>
          </cell>
          <cell r="SG148">
            <v>0</v>
          </cell>
          <cell r="SH148">
            <v>0</v>
          </cell>
          <cell r="SI148">
            <v>0</v>
          </cell>
          <cell r="SJ148">
            <v>0</v>
          </cell>
          <cell r="SK148">
            <v>0</v>
          </cell>
          <cell r="SM148">
            <v>0</v>
          </cell>
          <cell r="SN148">
            <v>0</v>
          </cell>
          <cell r="SO148">
            <v>0</v>
          </cell>
          <cell r="SP148">
            <v>0</v>
          </cell>
          <cell r="SQ148">
            <v>0</v>
          </cell>
          <cell r="SS148">
            <v>0</v>
          </cell>
          <cell r="ST148">
            <v>0</v>
          </cell>
          <cell r="SU148">
            <v>0</v>
          </cell>
          <cell r="SV148">
            <v>0</v>
          </cell>
          <cell r="SW148">
            <v>0</v>
          </cell>
          <cell r="SY148">
            <v>0</v>
          </cell>
          <cell r="SZ148">
            <v>0</v>
          </cell>
          <cell r="TA148">
            <v>0</v>
          </cell>
          <cell r="TB148">
            <v>0</v>
          </cell>
          <cell r="TC148">
            <v>0</v>
          </cell>
          <cell r="TE148">
            <v>0</v>
          </cell>
          <cell r="TF148">
            <v>0</v>
          </cell>
          <cell r="TG148">
            <v>0</v>
          </cell>
          <cell r="TH148">
            <v>0</v>
          </cell>
          <cell r="TI148">
            <v>0</v>
          </cell>
          <cell r="TK148">
            <v>0</v>
          </cell>
          <cell r="TL148">
            <v>0</v>
          </cell>
          <cell r="TM148">
            <v>0</v>
          </cell>
          <cell r="TN148">
            <v>0</v>
          </cell>
          <cell r="TO148">
            <v>0</v>
          </cell>
          <cell r="TQ148">
            <v>0</v>
          </cell>
          <cell r="TR148">
            <v>0</v>
          </cell>
          <cell r="TS148">
            <v>0</v>
          </cell>
          <cell r="TT148">
            <v>0</v>
          </cell>
          <cell r="TU148">
            <v>0</v>
          </cell>
          <cell r="TW148">
            <v>0</v>
          </cell>
          <cell r="TX148">
            <v>0</v>
          </cell>
          <cell r="TY148">
            <v>0</v>
          </cell>
          <cell r="TZ148">
            <v>0</v>
          </cell>
          <cell r="UA148">
            <v>0</v>
          </cell>
          <cell r="UC148">
            <v>0</v>
          </cell>
          <cell r="UD148">
            <v>0</v>
          </cell>
          <cell r="UE148">
            <v>0</v>
          </cell>
          <cell r="UF148">
            <v>0</v>
          </cell>
          <cell r="UG148">
            <v>0</v>
          </cell>
          <cell r="UI148">
            <v>0</v>
          </cell>
          <cell r="UJ148">
            <v>0</v>
          </cell>
          <cell r="UK148">
            <v>0</v>
          </cell>
          <cell r="UL148">
            <v>0</v>
          </cell>
          <cell r="UM148">
            <v>0</v>
          </cell>
          <cell r="UO148">
            <v>0</v>
          </cell>
          <cell r="UP148">
            <v>0</v>
          </cell>
          <cell r="UQ148">
            <v>0</v>
          </cell>
          <cell r="UR148">
            <v>0</v>
          </cell>
          <cell r="US148">
            <v>0</v>
          </cell>
          <cell r="UU148">
            <v>0</v>
          </cell>
          <cell r="UV148">
            <v>0</v>
          </cell>
          <cell r="UW148">
            <v>0</v>
          </cell>
          <cell r="UX148">
            <v>0</v>
          </cell>
          <cell r="UY148">
            <v>0</v>
          </cell>
          <cell r="VA148">
            <v>0</v>
          </cell>
          <cell r="VB148">
            <v>0</v>
          </cell>
          <cell r="VC148">
            <v>0</v>
          </cell>
          <cell r="VD148">
            <v>0</v>
          </cell>
          <cell r="VE148">
            <v>0</v>
          </cell>
          <cell r="VG148">
            <v>0</v>
          </cell>
          <cell r="VH148">
            <v>0</v>
          </cell>
          <cell r="VI148">
            <v>0</v>
          </cell>
          <cell r="VJ148">
            <v>0</v>
          </cell>
          <cell r="VK148">
            <v>0</v>
          </cell>
          <cell r="VM148">
            <v>0</v>
          </cell>
          <cell r="VN148">
            <v>0</v>
          </cell>
          <cell r="VO148">
            <v>0</v>
          </cell>
          <cell r="VP148">
            <v>0</v>
          </cell>
          <cell r="VQ148">
            <v>0</v>
          </cell>
          <cell r="VS148">
            <v>0</v>
          </cell>
          <cell r="VT148">
            <v>0</v>
          </cell>
          <cell r="VU148">
            <v>0</v>
          </cell>
          <cell r="VV148">
            <v>0</v>
          </cell>
          <cell r="VW148">
            <v>0</v>
          </cell>
          <cell r="VY148">
            <v>0</v>
          </cell>
          <cell r="VZ148">
            <v>0</v>
          </cell>
          <cell r="WA148">
            <v>0</v>
          </cell>
          <cell r="WB148">
            <v>0</v>
          </cell>
          <cell r="WC148">
            <v>0</v>
          </cell>
          <cell r="WE148">
            <v>0</v>
          </cell>
          <cell r="WF148">
            <v>0</v>
          </cell>
          <cell r="WG148">
            <v>0</v>
          </cell>
          <cell r="WH148">
            <v>0</v>
          </cell>
          <cell r="WI148">
            <v>0</v>
          </cell>
          <cell r="WK148">
            <v>0</v>
          </cell>
          <cell r="WL148">
            <v>0</v>
          </cell>
          <cell r="WM148">
            <v>0</v>
          </cell>
          <cell r="WN148">
            <v>0</v>
          </cell>
          <cell r="WO148">
            <v>0</v>
          </cell>
          <cell r="WQ148">
            <v>0</v>
          </cell>
          <cell r="WR148">
            <v>0</v>
          </cell>
          <cell r="WS148">
            <v>0</v>
          </cell>
          <cell r="WT148">
            <v>0</v>
          </cell>
          <cell r="WU148">
            <v>0</v>
          </cell>
          <cell r="WW148">
            <v>1.5313677599999999E-2</v>
          </cell>
          <cell r="WX148">
            <v>1.5313677599999999E-2</v>
          </cell>
          <cell r="WY148">
            <v>1.5313677599999999E-2</v>
          </cell>
          <cell r="WZ148">
            <v>0</v>
          </cell>
          <cell r="XA148">
            <v>0</v>
          </cell>
          <cell r="XC148">
            <v>0</v>
          </cell>
          <cell r="XD148">
            <v>0</v>
          </cell>
          <cell r="XE148">
            <v>0</v>
          </cell>
          <cell r="XF148">
            <v>0</v>
          </cell>
          <cell r="XG148">
            <v>0</v>
          </cell>
          <cell r="XI148">
            <v>0</v>
          </cell>
          <cell r="XJ148">
            <v>0</v>
          </cell>
          <cell r="XK148">
            <v>0</v>
          </cell>
          <cell r="XL148">
            <v>0</v>
          </cell>
          <cell r="XM148">
            <v>0</v>
          </cell>
          <cell r="XO148">
            <v>0</v>
          </cell>
          <cell r="XP148">
            <v>0</v>
          </cell>
          <cell r="XQ148">
            <v>0</v>
          </cell>
          <cell r="XR148">
            <v>0</v>
          </cell>
          <cell r="XS148">
            <v>0</v>
          </cell>
          <cell r="XU148">
            <v>0</v>
          </cell>
          <cell r="XV148">
            <v>0</v>
          </cell>
          <cell r="XW148">
            <v>0</v>
          </cell>
          <cell r="XX148">
            <v>0</v>
          </cell>
          <cell r="XY148">
            <v>0</v>
          </cell>
          <cell r="YA148">
            <v>0</v>
          </cell>
          <cell r="YB148">
            <v>0</v>
          </cell>
          <cell r="YC148">
            <v>0</v>
          </cell>
          <cell r="YD148">
            <v>0</v>
          </cell>
          <cell r="YE148">
            <v>0</v>
          </cell>
          <cell r="YG148">
            <v>0</v>
          </cell>
          <cell r="YH148">
            <v>0</v>
          </cell>
          <cell r="YI148">
            <v>0</v>
          </cell>
          <cell r="YJ148">
            <v>0</v>
          </cell>
          <cell r="YK148">
            <v>0</v>
          </cell>
          <cell r="YM148">
            <v>0</v>
          </cell>
          <cell r="YN148">
            <v>0</v>
          </cell>
          <cell r="YO148">
            <v>0</v>
          </cell>
          <cell r="YP148">
            <v>0</v>
          </cell>
          <cell r="YQ148">
            <v>0</v>
          </cell>
          <cell r="YS148">
            <v>0</v>
          </cell>
          <cell r="YT148">
            <v>0</v>
          </cell>
          <cell r="YU148">
            <v>0</v>
          </cell>
          <cell r="YV148">
            <v>0</v>
          </cell>
          <cell r="YW148">
            <v>0</v>
          </cell>
          <cell r="YY148">
            <v>0</v>
          </cell>
          <cell r="YZ148">
            <v>0</v>
          </cell>
          <cell r="ZA148">
            <v>0</v>
          </cell>
          <cell r="ZB148">
            <v>0</v>
          </cell>
          <cell r="ZC148">
            <v>0</v>
          </cell>
        </row>
        <row r="149">
          <cell r="B149">
            <v>1990</v>
          </cell>
          <cell r="C149">
            <v>0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Y149">
            <v>0</v>
          </cell>
          <cell r="AZ149">
            <v>0</v>
          </cell>
          <cell r="BA149">
            <v>0</v>
          </cell>
          <cell r="BB149">
            <v>0</v>
          </cell>
          <cell r="BC149">
            <v>0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K149">
            <v>1.7725632000000002E-2</v>
          </cell>
          <cell r="BL149">
            <v>1.7725632000000002E-2</v>
          </cell>
          <cell r="BM149">
            <v>1.7725632000000002E-2</v>
          </cell>
          <cell r="BN149">
            <v>0</v>
          </cell>
          <cell r="BO149">
            <v>0</v>
          </cell>
          <cell r="BQ149">
            <v>1.7725632000000002E-2</v>
          </cell>
          <cell r="BR149">
            <v>1.7725632000000002E-2</v>
          </cell>
          <cell r="BS149">
            <v>1.7725632000000002E-2</v>
          </cell>
          <cell r="BT149">
            <v>0</v>
          </cell>
          <cell r="BU149">
            <v>0</v>
          </cell>
          <cell r="BW149">
            <v>1.7725632000000002E-2</v>
          </cell>
          <cell r="BX149">
            <v>1.7725632000000002E-2</v>
          </cell>
          <cell r="BY149">
            <v>1.7725632000000002E-2</v>
          </cell>
          <cell r="BZ149">
            <v>0</v>
          </cell>
          <cell r="CA149">
            <v>0</v>
          </cell>
          <cell r="CC149">
            <v>1.7725632000000002E-2</v>
          </cell>
          <cell r="CD149">
            <v>1.7725632000000002E-2</v>
          </cell>
          <cell r="CE149">
            <v>1.7725632000000002E-2</v>
          </cell>
          <cell r="CF149">
            <v>0</v>
          </cell>
          <cell r="CG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0</v>
          </cell>
          <cell r="CO149">
            <v>0</v>
          </cell>
          <cell r="CP149">
            <v>0</v>
          </cell>
          <cell r="CQ149">
            <v>0</v>
          </cell>
          <cell r="CR149">
            <v>0</v>
          </cell>
          <cell r="CS149">
            <v>0</v>
          </cell>
          <cell r="CU149">
            <v>0</v>
          </cell>
          <cell r="CV149">
            <v>0</v>
          </cell>
          <cell r="CW149">
            <v>0</v>
          </cell>
          <cell r="CX149">
            <v>0</v>
          </cell>
          <cell r="CY149">
            <v>0</v>
          </cell>
          <cell r="DA149">
            <v>0</v>
          </cell>
          <cell r="DB149">
            <v>0</v>
          </cell>
          <cell r="DC149">
            <v>0</v>
          </cell>
          <cell r="DD149">
            <v>0</v>
          </cell>
          <cell r="DE149">
            <v>0</v>
          </cell>
          <cell r="DG149">
            <v>0</v>
          </cell>
          <cell r="DH149">
            <v>0</v>
          </cell>
          <cell r="DI149">
            <v>0</v>
          </cell>
          <cell r="DJ149">
            <v>0</v>
          </cell>
          <cell r="DK149">
            <v>0</v>
          </cell>
          <cell r="DM149">
            <v>0</v>
          </cell>
          <cell r="DN149">
            <v>0</v>
          </cell>
          <cell r="DO149">
            <v>0</v>
          </cell>
          <cell r="DP149">
            <v>0</v>
          </cell>
          <cell r="DQ149">
            <v>0</v>
          </cell>
          <cell r="DS149">
            <v>0</v>
          </cell>
          <cell r="DT149">
            <v>0</v>
          </cell>
          <cell r="DU149">
            <v>0</v>
          </cell>
          <cell r="DV149">
            <v>0</v>
          </cell>
          <cell r="DW149">
            <v>0</v>
          </cell>
          <cell r="DY149">
            <v>0</v>
          </cell>
          <cell r="DZ149">
            <v>0</v>
          </cell>
          <cell r="EA149">
            <v>0</v>
          </cell>
          <cell r="EB149">
            <v>0</v>
          </cell>
          <cell r="EC149">
            <v>0</v>
          </cell>
          <cell r="EE149">
            <v>0</v>
          </cell>
          <cell r="EF149">
            <v>0</v>
          </cell>
          <cell r="EG149">
            <v>0</v>
          </cell>
          <cell r="EH149">
            <v>0</v>
          </cell>
          <cell r="EI149">
            <v>0</v>
          </cell>
          <cell r="EK149">
            <v>0</v>
          </cell>
          <cell r="EL149">
            <v>0</v>
          </cell>
          <cell r="EM149">
            <v>0</v>
          </cell>
          <cell r="EN149">
            <v>0</v>
          </cell>
          <cell r="EO149">
            <v>0</v>
          </cell>
          <cell r="EQ149">
            <v>0</v>
          </cell>
          <cell r="ER149">
            <v>0</v>
          </cell>
          <cell r="ES149">
            <v>0</v>
          </cell>
          <cell r="ET149">
            <v>0</v>
          </cell>
          <cell r="EU149">
            <v>0</v>
          </cell>
          <cell r="EW149">
            <v>0</v>
          </cell>
          <cell r="EX149">
            <v>0</v>
          </cell>
          <cell r="EY149">
            <v>0</v>
          </cell>
          <cell r="EZ149">
            <v>0</v>
          </cell>
          <cell r="FA149">
            <v>0</v>
          </cell>
          <cell r="FC149">
            <v>1.58994784E-2</v>
          </cell>
          <cell r="FD149">
            <v>1.58994784E-2</v>
          </cell>
          <cell r="FE149">
            <v>1.58994784E-2</v>
          </cell>
          <cell r="FF149">
            <v>0</v>
          </cell>
          <cell r="FG149">
            <v>0</v>
          </cell>
          <cell r="FI149">
            <v>1.58994784E-2</v>
          </cell>
          <cell r="FJ149">
            <v>1.58994784E-2</v>
          </cell>
          <cell r="FK149">
            <v>1.58994784E-2</v>
          </cell>
          <cell r="FL149">
            <v>0</v>
          </cell>
          <cell r="FM149">
            <v>0</v>
          </cell>
          <cell r="FO149">
            <v>0</v>
          </cell>
          <cell r="FP149">
            <v>0</v>
          </cell>
          <cell r="FQ149">
            <v>0</v>
          </cell>
          <cell r="FR149">
            <v>0</v>
          </cell>
          <cell r="FS149">
            <v>0</v>
          </cell>
          <cell r="FU149">
            <v>0</v>
          </cell>
          <cell r="FV149">
            <v>0</v>
          </cell>
          <cell r="FW149">
            <v>0</v>
          </cell>
          <cell r="FX149">
            <v>0</v>
          </cell>
          <cell r="FY149">
            <v>0</v>
          </cell>
          <cell r="GA149">
            <v>0</v>
          </cell>
          <cell r="GB149">
            <v>0</v>
          </cell>
          <cell r="GC149">
            <v>0</v>
          </cell>
          <cell r="GD149">
            <v>0</v>
          </cell>
          <cell r="GE149">
            <v>0</v>
          </cell>
          <cell r="GG149">
            <v>0</v>
          </cell>
          <cell r="GH149">
            <v>0</v>
          </cell>
          <cell r="GI149">
            <v>0</v>
          </cell>
          <cell r="GJ149">
            <v>0</v>
          </cell>
          <cell r="GK149">
            <v>0</v>
          </cell>
          <cell r="GM149">
            <v>0</v>
          </cell>
          <cell r="GN149">
            <v>0</v>
          </cell>
          <cell r="GO149">
            <v>0</v>
          </cell>
          <cell r="GP149">
            <v>0</v>
          </cell>
          <cell r="GQ149">
            <v>0</v>
          </cell>
          <cell r="GS149">
            <v>0</v>
          </cell>
          <cell r="GT149">
            <v>0</v>
          </cell>
          <cell r="GU149">
            <v>0</v>
          </cell>
          <cell r="GV149">
            <v>0</v>
          </cell>
          <cell r="GW149">
            <v>0</v>
          </cell>
          <cell r="GY149">
            <v>0</v>
          </cell>
          <cell r="GZ149">
            <v>0</v>
          </cell>
          <cell r="HA149">
            <v>0</v>
          </cell>
          <cell r="HB149">
            <v>0</v>
          </cell>
          <cell r="HC149">
            <v>0</v>
          </cell>
          <cell r="HE149">
            <v>0</v>
          </cell>
          <cell r="HF149">
            <v>0</v>
          </cell>
          <cell r="HG149">
            <v>0</v>
          </cell>
          <cell r="HH149">
            <v>0</v>
          </cell>
          <cell r="HI149">
            <v>0</v>
          </cell>
          <cell r="HK149">
            <v>0</v>
          </cell>
          <cell r="HL149">
            <v>0</v>
          </cell>
          <cell r="HM149">
            <v>0</v>
          </cell>
          <cell r="HN149">
            <v>0</v>
          </cell>
          <cell r="HO149">
            <v>0</v>
          </cell>
          <cell r="HQ149">
            <v>0</v>
          </cell>
          <cell r="HR149">
            <v>0</v>
          </cell>
          <cell r="HS149">
            <v>0</v>
          </cell>
          <cell r="HT149">
            <v>0</v>
          </cell>
          <cell r="HU149">
            <v>0</v>
          </cell>
          <cell r="HW149">
            <v>0</v>
          </cell>
          <cell r="HX149">
            <v>0</v>
          </cell>
          <cell r="HY149">
            <v>0</v>
          </cell>
          <cell r="HZ149">
            <v>0</v>
          </cell>
          <cell r="IA149">
            <v>0</v>
          </cell>
          <cell r="IC149">
            <v>0</v>
          </cell>
          <cell r="ID149">
            <v>0</v>
          </cell>
          <cell r="IE149">
            <v>0</v>
          </cell>
          <cell r="IF149">
            <v>0</v>
          </cell>
          <cell r="IG149">
            <v>0</v>
          </cell>
          <cell r="II149">
            <v>0</v>
          </cell>
          <cell r="IJ149">
            <v>0</v>
          </cell>
          <cell r="IK149">
            <v>0</v>
          </cell>
          <cell r="IL149">
            <v>0</v>
          </cell>
          <cell r="IM149">
            <v>0</v>
          </cell>
          <cell r="IO149">
            <v>0</v>
          </cell>
          <cell r="IP149">
            <v>0</v>
          </cell>
          <cell r="IQ149">
            <v>0</v>
          </cell>
          <cell r="IR149">
            <v>0</v>
          </cell>
          <cell r="IS149">
            <v>0</v>
          </cell>
          <cell r="IU149">
            <v>0</v>
          </cell>
          <cell r="IV149">
            <v>0</v>
          </cell>
          <cell r="IW149">
            <v>0</v>
          </cell>
          <cell r="IX149">
            <v>0</v>
          </cell>
          <cell r="IY149">
            <v>0</v>
          </cell>
          <cell r="JA149">
            <v>0</v>
          </cell>
          <cell r="JB149">
            <v>0</v>
          </cell>
          <cell r="JC149">
            <v>0</v>
          </cell>
          <cell r="JD149">
            <v>0</v>
          </cell>
          <cell r="JE149">
            <v>0</v>
          </cell>
          <cell r="JG149">
            <v>0</v>
          </cell>
          <cell r="JH149">
            <v>0</v>
          </cell>
          <cell r="JI149">
            <v>0</v>
          </cell>
          <cell r="JJ149">
            <v>0</v>
          </cell>
          <cell r="JK149">
            <v>0</v>
          </cell>
          <cell r="JM149">
            <v>0</v>
          </cell>
          <cell r="JN149">
            <v>0</v>
          </cell>
          <cell r="JO149">
            <v>0</v>
          </cell>
          <cell r="JP149">
            <v>0</v>
          </cell>
          <cell r="JQ149">
            <v>0</v>
          </cell>
          <cell r="JS149">
            <v>0</v>
          </cell>
          <cell r="JT149">
            <v>0</v>
          </cell>
          <cell r="JU149">
            <v>0</v>
          </cell>
          <cell r="JV149">
            <v>0</v>
          </cell>
          <cell r="JW149">
            <v>0</v>
          </cell>
          <cell r="JY149">
            <v>0</v>
          </cell>
          <cell r="JZ149">
            <v>0</v>
          </cell>
          <cell r="KA149">
            <v>0</v>
          </cell>
          <cell r="KB149">
            <v>0</v>
          </cell>
          <cell r="KC149">
            <v>0</v>
          </cell>
          <cell r="KE149">
            <v>0</v>
          </cell>
          <cell r="KF149">
            <v>0</v>
          </cell>
          <cell r="KG149">
            <v>0</v>
          </cell>
          <cell r="KH149">
            <v>0</v>
          </cell>
          <cell r="KI149">
            <v>0</v>
          </cell>
          <cell r="KK149">
            <v>0</v>
          </cell>
          <cell r="KL149">
            <v>0</v>
          </cell>
          <cell r="KM149">
            <v>0</v>
          </cell>
          <cell r="KN149">
            <v>0</v>
          </cell>
          <cell r="KO149">
            <v>0</v>
          </cell>
          <cell r="KQ149">
            <v>0</v>
          </cell>
          <cell r="KR149">
            <v>0</v>
          </cell>
          <cell r="KS149">
            <v>0</v>
          </cell>
          <cell r="KT149">
            <v>0</v>
          </cell>
          <cell r="KU149">
            <v>0</v>
          </cell>
          <cell r="KW149">
            <v>0</v>
          </cell>
          <cell r="KX149">
            <v>0</v>
          </cell>
          <cell r="KY149">
            <v>0</v>
          </cell>
          <cell r="KZ149">
            <v>0</v>
          </cell>
          <cell r="LA149">
            <v>0</v>
          </cell>
          <cell r="LC149">
            <v>0</v>
          </cell>
          <cell r="LD149">
            <v>0</v>
          </cell>
          <cell r="LE149">
            <v>0</v>
          </cell>
          <cell r="LF149">
            <v>0</v>
          </cell>
          <cell r="LG149">
            <v>0</v>
          </cell>
          <cell r="LI149">
            <v>0</v>
          </cell>
          <cell r="LJ149">
            <v>0</v>
          </cell>
          <cell r="LK149">
            <v>0</v>
          </cell>
          <cell r="LL149">
            <v>0</v>
          </cell>
          <cell r="LM149">
            <v>0</v>
          </cell>
          <cell r="LO149">
            <v>0</v>
          </cell>
          <cell r="LP149">
            <v>0</v>
          </cell>
          <cell r="LQ149">
            <v>0</v>
          </cell>
          <cell r="LR149">
            <v>0</v>
          </cell>
          <cell r="LS149">
            <v>0</v>
          </cell>
          <cell r="LU149">
            <v>0</v>
          </cell>
          <cell r="LV149">
            <v>0</v>
          </cell>
          <cell r="LW149">
            <v>0</v>
          </cell>
          <cell r="LX149">
            <v>0</v>
          </cell>
          <cell r="LY149">
            <v>0</v>
          </cell>
          <cell r="MA149">
            <v>0</v>
          </cell>
          <cell r="MB149">
            <v>0</v>
          </cell>
          <cell r="MC149">
            <v>0</v>
          </cell>
          <cell r="MD149">
            <v>0</v>
          </cell>
          <cell r="ME149">
            <v>0</v>
          </cell>
          <cell r="MG149">
            <v>0</v>
          </cell>
          <cell r="MH149">
            <v>0</v>
          </cell>
          <cell r="MI149">
            <v>0</v>
          </cell>
          <cell r="MJ149">
            <v>0</v>
          </cell>
          <cell r="MK149">
            <v>0</v>
          </cell>
          <cell r="MM149">
            <v>0</v>
          </cell>
          <cell r="MN149">
            <v>0</v>
          </cell>
          <cell r="MO149">
            <v>0</v>
          </cell>
          <cell r="MP149">
            <v>0</v>
          </cell>
          <cell r="MQ149">
            <v>0</v>
          </cell>
          <cell r="MS149">
            <v>0</v>
          </cell>
          <cell r="MT149">
            <v>0</v>
          </cell>
          <cell r="MU149">
            <v>0</v>
          </cell>
          <cell r="MV149">
            <v>0</v>
          </cell>
          <cell r="MW149">
            <v>0</v>
          </cell>
          <cell r="MY149">
            <v>0</v>
          </cell>
          <cell r="MZ149">
            <v>0</v>
          </cell>
          <cell r="NA149">
            <v>0</v>
          </cell>
          <cell r="NB149">
            <v>0</v>
          </cell>
          <cell r="NC149">
            <v>0</v>
          </cell>
          <cell r="NE149">
            <v>0</v>
          </cell>
          <cell r="NF149">
            <v>0</v>
          </cell>
          <cell r="NG149">
            <v>0</v>
          </cell>
          <cell r="NH149">
            <v>0</v>
          </cell>
          <cell r="NI149">
            <v>0</v>
          </cell>
          <cell r="NK149">
            <v>0</v>
          </cell>
          <cell r="NL149">
            <v>0</v>
          </cell>
          <cell r="NM149">
            <v>0</v>
          </cell>
          <cell r="NN149">
            <v>0</v>
          </cell>
          <cell r="NO149">
            <v>0</v>
          </cell>
          <cell r="NQ149">
            <v>0</v>
          </cell>
          <cell r="NR149">
            <v>0</v>
          </cell>
          <cell r="NS149">
            <v>0</v>
          </cell>
          <cell r="NT149">
            <v>0</v>
          </cell>
          <cell r="NU149">
            <v>0</v>
          </cell>
          <cell r="NW149">
            <v>0</v>
          </cell>
          <cell r="NX149">
            <v>0</v>
          </cell>
          <cell r="NY149">
            <v>0</v>
          </cell>
          <cell r="NZ149">
            <v>0</v>
          </cell>
          <cell r="OA149">
            <v>0</v>
          </cell>
          <cell r="OC149">
            <v>0</v>
          </cell>
          <cell r="OD149">
            <v>0</v>
          </cell>
          <cell r="OE149">
            <v>0</v>
          </cell>
          <cell r="OF149">
            <v>0</v>
          </cell>
          <cell r="OG149">
            <v>0</v>
          </cell>
          <cell r="OI149">
            <v>0</v>
          </cell>
          <cell r="OJ149">
            <v>0</v>
          </cell>
          <cell r="OK149">
            <v>0</v>
          </cell>
          <cell r="OL149">
            <v>0</v>
          </cell>
          <cell r="OM149">
            <v>0</v>
          </cell>
          <cell r="OO149">
            <v>0</v>
          </cell>
          <cell r="OP149">
            <v>0</v>
          </cell>
          <cell r="OQ149">
            <v>0</v>
          </cell>
          <cell r="OR149">
            <v>0</v>
          </cell>
          <cell r="OS149">
            <v>0</v>
          </cell>
          <cell r="OU149">
            <v>0</v>
          </cell>
          <cell r="OV149">
            <v>0</v>
          </cell>
          <cell r="OW149">
            <v>0</v>
          </cell>
          <cell r="OX149">
            <v>0</v>
          </cell>
          <cell r="OY149">
            <v>0</v>
          </cell>
          <cell r="PA149">
            <v>0</v>
          </cell>
          <cell r="PB149">
            <v>0</v>
          </cell>
          <cell r="PC149">
            <v>0</v>
          </cell>
          <cell r="PD149">
            <v>0</v>
          </cell>
          <cell r="PE149">
            <v>0</v>
          </cell>
          <cell r="PG149">
            <v>1.58994784E-2</v>
          </cell>
          <cell r="PH149">
            <v>1.58994784E-2</v>
          </cell>
          <cell r="PI149">
            <v>1.58994784E-2</v>
          </cell>
          <cell r="PJ149">
            <v>0</v>
          </cell>
          <cell r="PK149">
            <v>0</v>
          </cell>
          <cell r="PM149">
            <v>0</v>
          </cell>
          <cell r="PN149">
            <v>0</v>
          </cell>
          <cell r="PO149">
            <v>0</v>
          </cell>
          <cell r="PP149">
            <v>0</v>
          </cell>
          <cell r="PQ149">
            <v>0</v>
          </cell>
          <cell r="PS149">
            <v>0</v>
          </cell>
          <cell r="PT149">
            <v>0</v>
          </cell>
          <cell r="PU149">
            <v>0</v>
          </cell>
          <cell r="PV149">
            <v>0</v>
          </cell>
          <cell r="PW149">
            <v>0</v>
          </cell>
          <cell r="PY149">
            <v>0</v>
          </cell>
          <cell r="PZ149">
            <v>0</v>
          </cell>
          <cell r="QA149">
            <v>0</v>
          </cell>
          <cell r="QB149">
            <v>0</v>
          </cell>
          <cell r="QC149">
            <v>0</v>
          </cell>
          <cell r="QE149">
            <v>0</v>
          </cell>
          <cell r="QF149">
            <v>0</v>
          </cell>
          <cell r="QG149">
            <v>0</v>
          </cell>
          <cell r="QH149">
            <v>0</v>
          </cell>
          <cell r="QI149">
            <v>0</v>
          </cell>
          <cell r="QK149">
            <v>0</v>
          </cell>
          <cell r="QL149">
            <v>0</v>
          </cell>
          <cell r="QM149">
            <v>0</v>
          </cell>
          <cell r="QN149">
            <v>0</v>
          </cell>
          <cell r="QO149">
            <v>0</v>
          </cell>
          <cell r="QQ149">
            <v>0</v>
          </cell>
          <cell r="QR149">
            <v>0</v>
          </cell>
          <cell r="QS149">
            <v>0</v>
          </cell>
          <cell r="QT149">
            <v>0</v>
          </cell>
          <cell r="QU149">
            <v>0</v>
          </cell>
          <cell r="QW149">
            <v>0</v>
          </cell>
          <cell r="QX149">
            <v>0</v>
          </cell>
          <cell r="QY149">
            <v>0</v>
          </cell>
          <cell r="QZ149">
            <v>0</v>
          </cell>
          <cell r="RA149">
            <v>0</v>
          </cell>
          <cell r="RC149">
            <v>0</v>
          </cell>
          <cell r="RD149">
            <v>0</v>
          </cell>
          <cell r="RE149">
            <v>0</v>
          </cell>
          <cell r="RF149">
            <v>0</v>
          </cell>
          <cell r="RG149">
            <v>0</v>
          </cell>
          <cell r="RI149">
            <v>0</v>
          </cell>
          <cell r="RJ149">
            <v>0</v>
          </cell>
          <cell r="RK149">
            <v>0</v>
          </cell>
          <cell r="RL149">
            <v>0</v>
          </cell>
          <cell r="RM149">
            <v>0</v>
          </cell>
          <cell r="RO149">
            <v>0</v>
          </cell>
          <cell r="RP149">
            <v>0</v>
          </cell>
          <cell r="RQ149">
            <v>0</v>
          </cell>
          <cell r="RR149">
            <v>0</v>
          </cell>
          <cell r="RS149">
            <v>0</v>
          </cell>
          <cell r="RU149">
            <v>0</v>
          </cell>
          <cell r="RV149">
            <v>0</v>
          </cell>
          <cell r="RW149">
            <v>0</v>
          </cell>
          <cell r="RX149">
            <v>0</v>
          </cell>
          <cell r="RY149">
            <v>0</v>
          </cell>
          <cell r="SA149">
            <v>1.7725632000000002E-2</v>
          </cell>
          <cell r="SB149">
            <v>1.7725632000000002E-2</v>
          </cell>
          <cell r="SC149">
            <v>1.7725632000000002E-2</v>
          </cell>
          <cell r="SD149">
            <v>0</v>
          </cell>
          <cell r="SE149">
            <v>0</v>
          </cell>
          <cell r="SG149">
            <v>0</v>
          </cell>
          <cell r="SH149">
            <v>0</v>
          </cell>
          <cell r="SI149">
            <v>0</v>
          </cell>
          <cell r="SJ149">
            <v>0</v>
          </cell>
          <cell r="SK149">
            <v>0</v>
          </cell>
          <cell r="SM149">
            <v>0</v>
          </cell>
          <cell r="SN149">
            <v>0</v>
          </cell>
          <cell r="SO149">
            <v>0</v>
          </cell>
          <cell r="SP149">
            <v>0</v>
          </cell>
          <cell r="SQ149">
            <v>0</v>
          </cell>
          <cell r="SS149">
            <v>0</v>
          </cell>
          <cell r="ST149">
            <v>0</v>
          </cell>
          <cell r="SU149">
            <v>0</v>
          </cell>
          <cell r="SV149">
            <v>0</v>
          </cell>
          <cell r="SW149">
            <v>0</v>
          </cell>
          <cell r="SY149">
            <v>0</v>
          </cell>
          <cell r="SZ149">
            <v>0</v>
          </cell>
          <cell r="TA149">
            <v>0</v>
          </cell>
          <cell r="TB149">
            <v>0</v>
          </cell>
          <cell r="TC149">
            <v>0</v>
          </cell>
          <cell r="TE149">
            <v>0</v>
          </cell>
          <cell r="TF149">
            <v>0</v>
          </cell>
          <cell r="TG149">
            <v>0</v>
          </cell>
          <cell r="TH149">
            <v>0</v>
          </cell>
          <cell r="TI149">
            <v>0</v>
          </cell>
          <cell r="TK149">
            <v>0</v>
          </cell>
          <cell r="TL149">
            <v>0</v>
          </cell>
          <cell r="TM149">
            <v>0</v>
          </cell>
          <cell r="TN149">
            <v>0</v>
          </cell>
          <cell r="TO149">
            <v>0</v>
          </cell>
          <cell r="TQ149">
            <v>0</v>
          </cell>
          <cell r="TR149">
            <v>0</v>
          </cell>
          <cell r="TS149">
            <v>0</v>
          </cell>
          <cell r="TT149">
            <v>0</v>
          </cell>
          <cell r="TU149">
            <v>0</v>
          </cell>
          <cell r="TW149">
            <v>0</v>
          </cell>
          <cell r="TX149">
            <v>0</v>
          </cell>
          <cell r="TY149">
            <v>0</v>
          </cell>
          <cell r="TZ149">
            <v>0</v>
          </cell>
          <cell r="UA149">
            <v>0</v>
          </cell>
          <cell r="UC149">
            <v>0</v>
          </cell>
          <cell r="UD149">
            <v>0</v>
          </cell>
          <cell r="UE149">
            <v>0</v>
          </cell>
          <cell r="UF149">
            <v>0</v>
          </cell>
          <cell r="UG149">
            <v>0</v>
          </cell>
          <cell r="UI149">
            <v>0</v>
          </cell>
          <cell r="UJ149">
            <v>0</v>
          </cell>
          <cell r="UK149">
            <v>0</v>
          </cell>
          <cell r="UL149">
            <v>0</v>
          </cell>
          <cell r="UM149">
            <v>0</v>
          </cell>
          <cell r="UO149">
            <v>0</v>
          </cell>
          <cell r="UP149">
            <v>0</v>
          </cell>
          <cell r="UQ149">
            <v>0</v>
          </cell>
          <cell r="UR149">
            <v>0</v>
          </cell>
          <cell r="US149">
            <v>0</v>
          </cell>
          <cell r="UU149">
            <v>0</v>
          </cell>
          <cell r="UV149">
            <v>0</v>
          </cell>
          <cell r="UW149">
            <v>0</v>
          </cell>
          <cell r="UX149">
            <v>0</v>
          </cell>
          <cell r="UY149">
            <v>0</v>
          </cell>
          <cell r="VA149">
            <v>0</v>
          </cell>
          <cell r="VB149">
            <v>0</v>
          </cell>
          <cell r="VC149">
            <v>0</v>
          </cell>
          <cell r="VD149">
            <v>0</v>
          </cell>
          <cell r="VE149">
            <v>0</v>
          </cell>
          <cell r="VG149">
            <v>0</v>
          </cell>
          <cell r="VH149">
            <v>0</v>
          </cell>
          <cell r="VI149">
            <v>0</v>
          </cell>
          <cell r="VJ149">
            <v>0</v>
          </cell>
          <cell r="VK149">
            <v>0</v>
          </cell>
          <cell r="VM149">
            <v>0</v>
          </cell>
          <cell r="VN149">
            <v>0</v>
          </cell>
          <cell r="VO149">
            <v>0</v>
          </cell>
          <cell r="VP149">
            <v>0</v>
          </cell>
          <cell r="VQ149">
            <v>0</v>
          </cell>
          <cell r="VS149">
            <v>0</v>
          </cell>
          <cell r="VT149">
            <v>0</v>
          </cell>
          <cell r="VU149">
            <v>0</v>
          </cell>
          <cell r="VV149">
            <v>0</v>
          </cell>
          <cell r="VW149">
            <v>0</v>
          </cell>
          <cell r="VY149">
            <v>0</v>
          </cell>
          <cell r="VZ149">
            <v>0</v>
          </cell>
          <cell r="WA149">
            <v>0</v>
          </cell>
          <cell r="WB149">
            <v>0</v>
          </cell>
          <cell r="WC149">
            <v>0</v>
          </cell>
          <cell r="WE149">
            <v>0</v>
          </cell>
          <cell r="WF149">
            <v>0</v>
          </cell>
          <cell r="WG149">
            <v>0</v>
          </cell>
          <cell r="WH149">
            <v>0</v>
          </cell>
          <cell r="WI149">
            <v>0</v>
          </cell>
          <cell r="WK149">
            <v>0</v>
          </cell>
          <cell r="WL149">
            <v>0</v>
          </cell>
          <cell r="WM149">
            <v>0</v>
          </cell>
          <cell r="WN149">
            <v>0</v>
          </cell>
          <cell r="WO149">
            <v>0</v>
          </cell>
          <cell r="WQ149">
            <v>0</v>
          </cell>
          <cell r="WR149">
            <v>0</v>
          </cell>
          <cell r="WS149">
            <v>0</v>
          </cell>
          <cell r="WT149">
            <v>0</v>
          </cell>
          <cell r="WU149">
            <v>0</v>
          </cell>
          <cell r="WW149">
            <v>1.58994784E-2</v>
          </cell>
          <cell r="WX149">
            <v>1.58994784E-2</v>
          </cell>
          <cell r="WY149">
            <v>1.58994784E-2</v>
          </cell>
          <cell r="WZ149">
            <v>0</v>
          </cell>
          <cell r="XA149">
            <v>0</v>
          </cell>
          <cell r="XC149">
            <v>0</v>
          </cell>
          <cell r="XD149">
            <v>0</v>
          </cell>
          <cell r="XE149">
            <v>0</v>
          </cell>
          <cell r="XF149">
            <v>0</v>
          </cell>
          <cell r="XG149">
            <v>0</v>
          </cell>
          <cell r="XI149">
            <v>0</v>
          </cell>
          <cell r="XJ149">
            <v>0</v>
          </cell>
          <cell r="XK149">
            <v>0</v>
          </cell>
          <cell r="XL149">
            <v>0</v>
          </cell>
          <cell r="XM149">
            <v>0</v>
          </cell>
          <cell r="XO149">
            <v>0</v>
          </cell>
          <cell r="XP149">
            <v>0</v>
          </cell>
          <cell r="XQ149">
            <v>0</v>
          </cell>
          <cell r="XR149">
            <v>0</v>
          </cell>
          <cell r="XS149">
            <v>0</v>
          </cell>
          <cell r="XU149">
            <v>0</v>
          </cell>
          <cell r="XV149">
            <v>0</v>
          </cell>
          <cell r="XW149">
            <v>0</v>
          </cell>
          <cell r="XX149">
            <v>0</v>
          </cell>
          <cell r="XY149">
            <v>0</v>
          </cell>
          <cell r="YA149">
            <v>0</v>
          </cell>
          <cell r="YB149">
            <v>0</v>
          </cell>
          <cell r="YC149">
            <v>0</v>
          </cell>
          <cell r="YD149">
            <v>0</v>
          </cell>
          <cell r="YE149">
            <v>0</v>
          </cell>
          <cell r="YG149">
            <v>0</v>
          </cell>
          <cell r="YH149">
            <v>0</v>
          </cell>
          <cell r="YI149">
            <v>0</v>
          </cell>
          <cell r="YJ149">
            <v>0</v>
          </cell>
          <cell r="YK149">
            <v>0</v>
          </cell>
          <cell r="YM149">
            <v>0</v>
          </cell>
          <cell r="YN149">
            <v>0</v>
          </cell>
          <cell r="YO149">
            <v>0</v>
          </cell>
          <cell r="YP149">
            <v>0</v>
          </cell>
          <cell r="YQ149">
            <v>0</v>
          </cell>
          <cell r="YS149">
            <v>0</v>
          </cell>
          <cell r="YT149">
            <v>0</v>
          </cell>
          <cell r="YU149">
            <v>0</v>
          </cell>
          <cell r="YV149">
            <v>0</v>
          </cell>
          <cell r="YW149">
            <v>0</v>
          </cell>
          <cell r="YY149">
            <v>0</v>
          </cell>
          <cell r="YZ149">
            <v>0</v>
          </cell>
          <cell r="ZA149">
            <v>0</v>
          </cell>
          <cell r="ZB149">
            <v>0</v>
          </cell>
          <cell r="ZC149">
            <v>0</v>
          </cell>
        </row>
        <row r="150">
          <cell r="B150">
            <v>1991</v>
          </cell>
          <cell r="C150">
            <v>0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Y150">
            <v>0</v>
          </cell>
          <cell r="AZ150">
            <v>0</v>
          </cell>
          <cell r="BA150">
            <v>0</v>
          </cell>
          <cell r="BB150">
            <v>0</v>
          </cell>
          <cell r="BC150">
            <v>0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K150">
            <v>3.6431664000000002E-2</v>
          </cell>
          <cell r="BL150">
            <v>3.6431664000000002E-2</v>
          </cell>
          <cell r="BM150">
            <v>3.6431664000000002E-2</v>
          </cell>
          <cell r="BN150">
            <v>0</v>
          </cell>
          <cell r="BO150">
            <v>0</v>
          </cell>
          <cell r="BQ150">
            <v>3.6431664000000002E-2</v>
          </cell>
          <cell r="BR150">
            <v>3.6431664000000002E-2</v>
          </cell>
          <cell r="BS150">
            <v>3.6431664000000002E-2</v>
          </cell>
          <cell r="BT150">
            <v>0</v>
          </cell>
          <cell r="BU150">
            <v>0</v>
          </cell>
          <cell r="BW150">
            <v>3.6431664000000002E-2</v>
          </cell>
          <cell r="BX150">
            <v>3.6431664000000002E-2</v>
          </cell>
          <cell r="BY150">
            <v>3.6431664000000002E-2</v>
          </cell>
          <cell r="BZ150">
            <v>0</v>
          </cell>
          <cell r="CA150">
            <v>0</v>
          </cell>
          <cell r="CC150">
            <v>3.6431664000000002E-2</v>
          </cell>
          <cell r="CD150">
            <v>3.6431664000000002E-2</v>
          </cell>
          <cell r="CE150">
            <v>3.6431664000000002E-2</v>
          </cell>
          <cell r="CF150">
            <v>0</v>
          </cell>
          <cell r="CG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0</v>
          </cell>
          <cell r="CO150">
            <v>0</v>
          </cell>
          <cell r="CP150">
            <v>0</v>
          </cell>
          <cell r="CQ150">
            <v>0</v>
          </cell>
          <cell r="CR150">
            <v>0</v>
          </cell>
          <cell r="CS150">
            <v>0</v>
          </cell>
          <cell r="CU150">
            <v>0</v>
          </cell>
          <cell r="CV150">
            <v>0</v>
          </cell>
          <cell r="CW150">
            <v>0</v>
          </cell>
          <cell r="CX150">
            <v>0</v>
          </cell>
          <cell r="CY150">
            <v>0</v>
          </cell>
          <cell r="DA150">
            <v>0</v>
          </cell>
          <cell r="DB150">
            <v>0</v>
          </cell>
          <cell r="DC150">
            <v>0</v>
          </cell>
          <cell r="DD150">
            <v>0</v>
          </cell>
          <cell r="DE150">
            <v>0</v>
          </cell>
          <cell r="DG150">
            <v>0</v>
          </cell>
          <cell r="DH150">
            <v>0</v>
          </cell>
          <cell r="DI150">
            <v>0</v>
          </cell>
          <cell r="DJ150">
            <v>0</v>
          </cell>
          <cell r="DK150">
            <v>0</v>
          </cell>
          <cell r="DM150">
            <v>0</v>
          </cell>
          <cell r="DN150">
            <v>0</v>
          </cell>
          <cell r="DO150">
            <v>0</v>
          </cell>
          <cell r="DP150">
            <v>0</v>
          </cell>
          <cell r="DQ150">
            <v>0</v>
          </cell>
          <cell r="DS150">
            <v>0</v>
          </cell>
          <cell r="DT150">
            <v>0</v>
          </cell>
          <cell r="DU150">
            <v>0</v>
          </cell>
          <cell r="DV150">
            <v>0</v>
          </cell>
          <cell r="DW150">
            <v>0</v>
          </cell>
          <cell r="DY150">
            <v>0</v>
          </cell>
          <cell r="DZ150">
            <v>0</v>
          </cell>
          <cell r="EA150">
            <v>0</v>
          </cell>
          <cell r="EB150">
            <v>0</v>
          </cell>
          <cell r="EC150">
            <v>0</v>
          </cell>
          <cell r="EE150">
            <v>0</v>
          </cell>
          <cell r="EF150">
            <v>0</v>
          </cell>
          <cell r="EG150">
            <v>0</v>
          </cell>
          <cell r="EH150">
            <v>0</v>
          </cell>
          <cell r="EI150">
            <v>0</v>
          </cell>
          <cell r="EK150">
            <v>0</v>
          </cell>
          <cell r="EL150">
            <v>0</v>
          </cell>
          <cell r="EM150">
            <v>0</v>
          </cell>
          <cell r="EN150">
            <v>0</v>
          </cell>
          <cell r="EO150">
            <v>0</v>
          </cell>
          <cell r="EQ150">
            <v>0</v>
          </cell>
          <cell r="ER150">
            <v>0</v>
          </cell>
          <cell r="ES150">
            <v>0</v>
          </cell>
          <cell r="ET150">
            <v>0</v>
          </cell>
          <cell r="EU150">
            <v>0</v>
          </cell>
          <cell r="EW150">
            <v>0</v>
          </cell>
          <cell r="EX150">
            <v>0</v>
          </cell>
          <cell r="EY150">
            <v>0</v>
          </cell>
          <cell r="EZ150">
            <v>0</v>
          </cell>
          <cell r="FA150">
            <v>0</v>
          </cell>
          <cell r="FC150">
            <v>1.62850688E-2</v>
          </cell>
          <cell r="FD150">
            <v>1.62850688E-2</v>
          </cell>
          <cell r="FE150">
            <v>1.62850688E-2</v>
          </cell>
          <cell r="FF150">
            <v>0</v>
          </cell>
          <cell r="FG150">
            <v>0</v>
          </cell>
          <cell r="FI150">
            <v>1.62850688E-2</v>
          </cell>
          <cell r="FJ150">
            <v>1.62850688E-2</v>
          </cell>
          <cell r="FK150">
            <v>1.62850688E-2</v>
          </cell>
          <cell r="FL150">
            <v>0</v>
          </cell>
          <cell r="FM150">
            <v>0</v>
          </cell>
          <cell r="FO150">
            <v>0</v>
          </cell>
          <cell r="FP150">
            <v>0</v>
          </cell>
          <cell r="FQ150">
            <v>0</v>
          </cell>
          <cell r="FR150">
            <v>0</v>
          </cell>
          <cell r="FS150">
            <v>0</v>
          </cell>
          <cell r="FU150">
            <v>0</v>
          </cell>
          <cell r="FV150">
            <v>0</v>
          </cell>
          <cell r="FW150">
            <v>0</v>
          </cell>
          <cell r="FX150">
            <v>0</v>
          </cell>
          <cell r="FY150">
            <v>0</v>
          </cell>
          <cell r="GA150">
            <v>0</v>
          </cell>
          <cell r="GB150">
            <v>0</v>
          </cell>
          <cell r="GC150">
            <v>0</v>
          </cell>
          <cell r="GD150">
            <v>0</v>
          </cell>
          <cell r="GE150">
            <v>0</v>
          </cell>
          <cell r="GG150">
            <v>0</v>
          </cell>
          <cell r="GH150">
            <v>0</v>
          </cell>
          <cell r="GI150">
            <v>0</v>
          </cell>
          <cell r="GJ150">
            <v>0</v>
          </cell>
          <cell r="GK150">
            <v>0</v>
          </cell>
          <cell r="GM150">
            <v>0</v>
          </cell>
          <cell r="GN150">
            <v>0</v>
          </cell>
          <cell r="GO150">
            <v>0</v>
          </cell>
          <cell r="GP150">
            <v>0</v>
          </cell>
          <cell r="GQ150">
            <v>0</v>
          </cell>
          <cell r="GS150">
            <v>0</v>
          </cell>
          <cell r="GT150">
            <v>0</v>
          </cell>
          <cell r="GU150">
            <v>0</v>
          </cell>
          <cell r="GV150">
            <v>0</v>
          </cell>
          <cell r="GW150">
            <v>0</v>
          </cell>
          <cell r="GY150">
            <v>0</v>
          </cell>
          <cell r="GZ150">
            <v>0</v>
          </cell>
          <cell r="HA150">
            <v>0</v>
          </cell>
          <cell r="HB150">
            <v>0</v>
          </cell>
          <cell r="HC150">
            <v>0</v>
          </cell>
          <cell r="HE150">
            <v>0</v>
          </cell>
          <cell r="HF150">
            <v>0</v>
          </cell>
          <cell r="HG150">
            <v>0</v>
          </cell>
          <cell r="HH150">
            <v>0</v>
          </cell>
          <cell r="HI150">
            <v>0</v>
          </cell>
          <cell r="HK150">
            <v>0</v>
          </cell>
          <cell r="HL150">
            <v>0</v>
          </cell>
          <cell r="HM150">
            <v>0</v>
          </cell>
          <cell r="HN150">
            <v>0</v>
          </cell>
          <cell r="HO150">
            <v>0</v>
          </cell>
          <cell r="HQ150">
            <v>0</v>
          </cell>
          <cell r="HR150">
            <v>0</v>
          </cell>
          <cell r="HS150">
            <v>0</v>
          </cell>
          <cell r="HT150">
            <v>0</v>
          </cell>
          <cell r="HU150">
            <v>0</v>
          </cell>
          <cell r="HW150">
            <v>0</v>
          </cell>
          <cell r="HX150">
            <v>0</v>
          </cell>
          <cell r="HY150">
            <v>0</v>
          </cell>
          <cell r="HZ150">
            <v>0</v>
          </cell>
          <cell r="IA150">
            <v>0</v>
          </cell>
          <cell r="IC150">
            <v>0</v>
          </cell>
          <cell r="ID150">
            <v>0</v>
          </cell>
          <cell r="IE150">
            <v>0</v>
          </cell>
          <cell r="IF150">
            <v>0</v>
          </cell>
          <cell r="IG150">
            <v>0</v>
          </cell>
          <cell r="II150">
            <v>0</v>
          </cell>
          <cell r="IJ150">
            <v>0</v>
          </cell>
          <cell r="IK150">
            <v>0</v>
          </cell>
          <cell r="IL150">
            <v>0</v>
          </cell>
          <cell r="IM150">
            <v>0</v>
          </cell>
          <cell r="IO150">
            <v>0</v>
          </cell>
          <cell r="IP150">
            <v>0</v>
          </cell>
          <cell r="IQ150">
            <v>0</v>
          </cell>
          <cell r="IR150">
            <v>0</v>
          </cell>
          <cell r="IS150">
            <v>0</v>
          </cell>
          <cell r="IU150">
            <v>0</v>
          </cell>
          <cell r="IV150">
            <v>0</v>
          </cell>
          <cell r="IW150">
            <v>0</v>
          </cell>
          <cell r="IX150">
            <v>0</v>
          </cell>
          <cell r="IY150">
            <v>0</v>
          </cell>
          <cell r="JA150">
            <v>0</v>
          </cell>
          <cell r="JB150">
            <v>0</v>
          </cell>
          <cell r="JC150">
            <v>0</v>
          </cell>
          <cell r="JD150">
            <v>0</v>
          </cell>
          <cell r="JE150">
            <v>0</v>
          </cell>
          <cell r="JG150">
            <v>0</v>
          </cell>
          <cell r="JH150">
            <v>0</v>
          </cell>
          <cell r="JI150">
            <v>0</v>
          </cell>
          <cell r="JJ150">
            <v>0</v>
          </cell>
          <cell r="JK150">
            <v>0</v>
          </cell>
          <cell r="JM150">
            <v>0</v>
          </cell>
          <cell r="JN150">
            <v>0</v>
          </cell>
          <cell r="JO150">
            <v>0</v>
          </cell>
          <cell r="JP150">
            <v>0</v>
          </cell>
          <cell r="JQ150">
            <v>0</v>
          </cell>
          <cell r="JS150">
            <v>0</v>
          </cell>
          <cell r="JT150">
            <v>0</v>
          </cell>
          <cell r="JU150">
            <v>0</v>
          </cell>
          <cell r="JV150">
            <v>0</v>
          </cell>
          <cell r="JW150">
            <v>0</v>
          </cell>
          <cell r="JY150">
            <v>0</v>
          </cell>
          <cell r="JZ150">
            <v>0</v>
          </cell>
          <cell r="KA150">
            <v>0</v>
          </cell>
          <cell r="KB150">
            <v>0</v>
          </cell>
          <cell r="KC150">
            <v>0</v>
          </cell>
          <cell r="KE150">
            <v>0</v>
          </cell>
          <cell r="KF150">
            <v>0</v>
          </cell>
          <cell r="KG150">
            <v>0</v>
          </cell>
          <cell r="KH150">
            <v>0</v>
          </cell>
          <cell r="KI150">
            <v>0</v>
          </cell>
          <cell r="KK150">
            <v>0</v>
          </cell>
          <cell r="KL150">
            <v>0</v>
          </cell>
          <cell r="KM150">
            <v>0</v>
          </cell>
          <cell r="KN150">
            <v>0</v>
          </cell>
          <cell r="KO150">
            <v>0</v>
          </cell>
          <cell r="KQ150">
            <v>0</v>
          </cell>
          <cell r="KR150">
            <v>0</v>
          </cell>
          <cell r="KS150">
            <v>0</v>
          </cell>
          <cell r="KT150">
            <v>0</v>
          </cell>
          <cell r="KU150">
            <v>0</v>
          </cell>
          <cell r="KW150">
            <v>0</v>
          </cell>
          <cell r="KX150">
            <v>0</v>
          </cell>
          <cell r="KY150">
            <v>0</v>
          </cell>
          <cell r="KZ150">
            <v>0</v>
          </cell>
          <cell r="LA150">
            <v>0</v>
          </cell>
          <cell r="LC150">
            <v>0</v>
          </cell>
          <cell r="LD150">
            <v>0</v>
          </cell>
          <cell r="LE150">
            <v>0</v>
          </cell>
          <cell r="LF150">
            <v>0</v>
          </cell>
          <cell r="LG150">
            <v>0</v>
          </cell>
          <cell r="LI150">
            <v>0</v>
          </cell>
          <cell r="LJ150">
            <v>0</v>
          </cell>
          <cell r="LK150">
            <v>0</v>
          </cell>
          <cell r="LL150">
            <v>0</v>
          </cell>
          <cell r="LM150">
            <v>0</v>
          </cell>
          <cell r="LO150">
            <v>0</v>
          </cell>
          <cell r="LP150">
            <v>0</v>
          </cell>
          <cell r="LQ150">
            <v>0</v>
          </cell>
          <cell r="LR150">
            <v>0</v>
          </cell>
          <cell r="LS150">
            <v>0</v>
          </cell>
          <cell r="LU150">
            <v>0</v>
          </cell>
          <cell r="LV150">
            <v>0</v>
          </cell>
          <cell r="LW150">
            <v>0</v>
          </cell>
          <cell r="LX150">
            <v>0</v>
          </cell>
          <cell r="LY150">
            <v>0</v>
          </cell>
          <cell r="MA150">
            <v>0</v>
          </cell>
          <cell r="MB150">
            <v>0</v>
          </cell>
          <cell r="MC150">
            <v>0</v>
          </cell>
          <cell r="MD150">
            <v>0</v>
          </cell>
          <cell r="ME150">
            <v>0</v>
          </cell>
          <cell r="MG150">
            <v>0</v>
          </cell>
          <cell r="MH150">
            <v>0</v>
          </cell>
          <cell r="MI150">
            <v>0</v>
          </cell>
          <cell r="MJ150">
            <v>0</v>
          </cell>
          <cell r="MK150">
            <v>0</v>
          </cell>
          <cell r="MM150">
            <v>0</v>
          </cell>
          <cell r="MN150">
            <v>0</v>
          </cell>
          <cell r="MO150">
            <v>0</v>
          </cell>
          <cell r="MP150">
            <v>0</v>
          </cell>
          <cell r="MQ150">
            <v>0</v>
          </cell>
          <cell r="MS150">
            <v>0</v>
          </cell>
          <cell r="MT150">
            <v>0</v>
          </cell>
          <cell r="MU150">
            <v>0</v>
          </cell>
          <cell r="MV150">
            <v>0</v>
          </cell>
          <cell r="MW150">
            <v>0</v>
          </cell>
          <cell r="MY150">
            <v>0</v>
          </cell>
          <cell r="MZ150">
            <v>0</v>
          </cell>
          <cell r="NA150">
            <v>0</v>
          </cell>
          <cell r="NB150">
            <v>0</v>
          </cell>
          <cell r="NC150">
            <v>0</v>
          </cell>
          <cell r="NE150">
            <v>0</v>
          </cell>
          <cell r="NF150">
            <v>0</v>
          </cell>
          <cell r="NG150">
            <v>0</v>
          </cell>
          <cell r="NH150">
            <v>0</v>
          </cell>
          <cell r="NI150">
            <v>0</v>
          </cell>
          <cell r="NK150">
            <v>0</v>
          </cell>
          <cell r="NL150">
            <v>0</v>
          </cell>
          <cell r="NM150">
            <v>0</v>
          </cell>
          <cell r="NN150">
            <v>0</v>
          </cell>
          <cell r="NO150">
            <v>0</v>
          </cell>
          <cell r="NQ150">
            <v>0</v>
          </cell>
          <cell r="NR150">
            <v>0</v>
          </cell>
          <cell r="NS150">
            <v>0</v>
          </cell>
          <cell r="NT150">
            <v>0</v>
          </cell>
          <cell r="NU150">
            <v>0</v>
          </cell>
          <cell r="NW150">
            <v>0</v>
          </cell>
          <cell r="NX150">
            <v>0</v>
          </cell>
          <cell r="NY150">
            <v>0</v>
          </cell>
          <cell r="NZ150">
            <v>0</v>
          </cell>
          <cell r="OA150">
            <v>0</v>
          </cell>
          <cell r="OC150">
            <v>0</v>
          </cell>
          <cell r="OD150">
            <v>0</v>
          </cell>
          <cell r="OE150">
            <v>0</v>
          </cell>
          <cell r="OF150">
            <v>0</v>
          </cell>
          <cell r="OG150">
            <v>0</v>
          </cell>
          <cell r="OI150">
            <v>0</v>
          </cell>
          <cell r="OJ150">
            <v>0</v>
          </cell>
          <cell r="OK150">
            <v>0</v>
          </cell>
          <cell r="OL150">
            <v>0</v>
          </cell>
          <cell r="OM150">
            <v>0</v>
          </cell>
          <cell r="OO150">
            <v>0</v>
          </cell>
          <cell r="OP150">
            <v>0</v>
          </cell>
          <cell r="OQ150">
            <v>0</v>
          </cell>
          <cell r="OR150">
            <v>0</v>
          </cell>
          <cell r="OS150">
            <v>0</v>
          </cell>
          <cell r="OU150">
            <v>0</v>
          </cell>
          <cell r="OV150">
            <v>0</v>
          </cell>
          <cell r="OW150">
            <v>0</v>
          </cell>
          <cell r="OX150">
            <v>0</v>
          </cell>
          <cell r="OY150">
            <v>0</v>
          </cell>
          <cell r="PA150">
            <v>0</v>
          </cell>
          <cell r="PB150">
            <v>0</v>
          </cell>
          <cell r="PC150">
            <v>0</v>
          </cell>
          <cell r="PD150">
            <v>0</v>
          </cell>
          <cell r="PE150">
            <v>0</v>
          </cell>
          <cell r="PG150">
            <v>1.62850688E-2</v>
          </cell>
          <cell r="PH150">
            <v>1.62850688E-2</v>
          </cell>
          <cell r="PI150">
            <v>1.62850688E-2</v>
          </cell>
          <cell r="PJ150">
            <v>0</v>
          </cell>
          <cell r="PK150">
            <v>0</v>
          </cell>
          <cell r="PM150">
            <v>0</v>
          </cell>
          <cell r="PN150">
            <v>0</v>
          </cell>
          <cell r="PO150">
            <v>0</v>
          </cell>
          <cell r="PP150">
            <v>0</v>
          </cell>
          <cell r="PQ150">
            <v>0</v>
          </cell>
          <cell r="PS150">
            <v>0</v>
          </cell>
          <cell r="PT150">
            <v>0</v>
          </cell>
          <cell r="PU150">
            <v>0</v>
          </cell>
          <cell r="PV150">
            <v>0</v>
          </cell>
          <cell r="PW150">
            <v>0</v>
          </cell>
          <cell r="PY150">
            <v>0</v>
          </cell>
          <cell r="PZ150">
            <v>0</v>
          </cell>
          <cell r="QA150">
            <v>0</v>
          </cell>
          <cell r="QB150">
            <v>0</v>
          </cell>
          <cell r="QC150">
            <v>0</v>
          </cell>
          <cell r="QE150">
            <v>0</v>
          </cell>
          <cell r="QF150">
            <v>0</v>
          </cell>
          <cell r="QG150">
            <v>0</v>
          </cell>
          <cell r="QH150">
            <v>0</v>
          </cell>
          <cell r="QI150">
            <v>0</v>
          </cell>
          <cell r="QK150">
            <v>0</v>
          </cell>
          <cell r="QL150">
            <v>0</v>
          </cell>
          <cell r="QM150">
            <v>0</v>
          </cell>
          <cell r="QN150">
            <v>0</v>
          </cell>
          <cell r="QO150">
            <v>0</v>
          </cell>
          <cell r="QQ150">
            <v>0</v>
          </cell>
          <cell r="QR150">
            <v>0</v>
          </cell>
          <cell r="QS150">
            <v>0</v>
          </cell>
          <cell r="QT150">
            <v>0</v>
          </cell>
          <cell r="QU150">
            <v>0</v>
          </cell>
          <cell r="QW150">
            <v>0</v>
          </cell>
          <cell r="QX150">
            <v>0</v>
          </cell>
          <cell r="QY150">
            <v>0</v>
          </cell>
          <cell r="QZ150">
            <v>0</v>
          </cell>
          <cell r="RA150">
            <v>0</v>
          </cell>
          <cell r="RC150">
            <v>0</v>
          </cell>
          <cell r="RD150">
            <v>0</v>
          </cell>
          <cell r="RE150">
            <v>0</v>
          </cell>
          <cell r="RF150">
            <v>0</v>
          </cell>
          <cell r="RG150">
            <v>0</v>
          </cell>
          <cell r="RI150">
            <v>0</v>
          </cell>
          <cell r="RJ150">
            <v>0</v>
          </cell>
          <cell r="RK150">
            <v>0</v>
          </cell>
          <cell r="RL150">
            <v>0</v>
          </cell>
          <cell r="RM150">
            <v>0</v>
          </cell>
          <cell r="RO150">
            <v>0</v>
          </cell>
          <cell r="RP150">
            <v>0</v>
          </cell>
          <cell r="RQ150">
            <v>0</v>
          </cell>
          <cell r="RR150">
            <v>0</v>
          </cell>
          <cell r="RS150">
            <v>0</v>
          </cell>
          <cell r="RU150">
            <v>0</v>
          </cell>
          <cell r="RV150">
            <v>0</v>
          </cell>
          <cell r="RW150">
            <v>0</v>
          </cell>
          <cell r="RX150">
            <v>0</v>
          </cell>
          <cell r="RY150">
            <v>0</v>
          </cell>
          <cell r="SA150">
            <v>3.6431664000000002E-2</v>
          </cell>
          <cell r="SB150">
            <v>3.6431664000000002E-2</v>
          </cell>
          <cell r="SC150">
            <v>3.6431664000000002E-2</v>
          </cell>
          <cell r="SD150">
            <v>0</v>
          </cell>
          <cell r="SE150">
            <v>0</v>
          </cell>
          <cell r="SG150">
            <v>0</v>
          </cell>
          <cell r="SH150">
            <v>0</v>
          </cell>
          <cell r="SI150">
            <v>0</v>
          </cell>
          <cell r="SJ150">
            <v>0</v>
          </cell>
          <cell r="SK150">
            <v>0</v>
          </cell>
          <cell r="SM150">
            <v>0</v>
          </cell>
          <cell r="SN150">
            <v>0</v>
          </cell>
          <cell r="SO150">
            <v>0</v>
          </cell>
          <cell r="SP150">
            <v>0</v>
          </cell>
          <cell r="SQ150">
            <v>0</v>
          </cell>
          <cell r="SS150">
            <v>0</v>
          </cell>
          <cell r="ST150">
            <v>0</v>
          </cell>
          <cell r="SU150">
            <v>0</v>
          </cell>
          <cell r="SV150">
            <v>0</v>
          </cell>
          <cell r="SW150">
            <v>0</v>
          </cell>
          <cell r="SY150">
            <v>0</v>
          </cell>
          <cell r="SZ150">
            <v>0</v>
          </cell>
          <cell r="TA150">
            <v>0</v>
          </cell>
          <cell r="TB150">
            <v>0</v>
          </cell>
          <cell r="TC150">
            <v>0</v>
          </cell>
          <cell r="TE150">
            <v>0</v>
          </cell>
          <cell r="TF150">
            <v>0</v>
          </cell>
          <cell r="TG150">
            <v>0</v>
          </cell>
          <cell r="TH150">
            <v>0</v>
          </cell>
          <cell r="TI150">
            <v>0</v>
          </cell>
          <cell r="TK150">
            <v>0</v>
          </cell>
          <cell r="TL150">
            <v>0</v>
          </cell>
          <cell r="TM150">
            <v>0</v>
          </cell>
          <cell r="TN150">
            <v>0</v>
          </cell>
          <cell r="TO150">
            <v>0</v>
          </cell>
          <cell r="TQ150">
            <v>0</v>
          </cell>
          <cell r="TR150">
            <v>0</v>
          </cell>
          <cell r="TS150">
            <v>0</v>
          </cell>
          <cell r="TT150">
            <v>0</v>
          </cell>
          <cell r="TU150">
            <v>0</v>
          </cell>
          <cell r="TW150">
            <v>0</v>
          </cell>
          <cell r="TX150">
            <v>0</v>
          </cell>
          <cell r="TY150">
            <v>0</v>
          </cell>
          <cell r="TZ150">
            <v>0</v>
          </cell>
          <cell r="UA150">
            <v>0</v>
          </cell>
          <cell r="UC150">
            <v>0</v>
          </cell>
          <cell r="UD150">
            <v>0</v>
          </cell>
          <cell r="UE150">
            <v>0</v>
          </cell>
          <cell r="UF150">
            <v>0</v>
          </cell>
          <cell r="UG150">
            <v>0</v>
          </cell>
          <cell r="UI150">
            <v>0</v>
          </cell>
          <cell r="UJ150">
            <v>0</v>
          </cell>
          <cell r="UK150">
            <v>0</v>
          </cell>
          <cell r="UL150">
            <v>0</v>
          </cell>
          <cell r="UM150">
            <v>0</v>
          </cell>
          <cell r="UO150">
            <v>0</v>
          </cell>
          <cell r="UP150">
            <v>0</v>
          </cell>
          <cell r="UQ150">
            <v>0</v>
          </cell>
          <cell r="UR150">
            <v>0</v>
          </cell>
          <cell r="US150">
            <v>0</v>
          </cell>
          <cell r="UU150">
            <v>0</v>
          </cell>
          <cell r="UV150">
            <v>0</v>
          </cell>
          <cell r="UW150">
            <v>0</v>
          </cell>
          <cell r="UX150">
            <v>0</v>
          </cell>
          <cell r="UY150">
            <v>0</v>
          </cell>
          <cell r="VA150">
            <v>0</v>
          </cell>
          <cell r="VB150">
            <v>0</v>
          </cell>
          <cell r="VC150">
            <v>0</v>
          </cell>
          <cell r="VD150">
            <v>0</v>
          </cell>
          <cell r="VE150">
            <v>0</v>
          </cell>
          <cell r="VG150">
            <v>0</v>
          </cell>
          <cell r="VH150">
            <v>0</v>
          </cell>
          <cell r="VI150">
            <v>0</v>
          </cell>
          <cell r="VJ150">
            <v>0</v>
          </cell>
          <cell r="VK150">
            <v>0</v>
          </cell>
          <cell r="VM150">
            <v>0</v>
          </cell>
          <cell r="VN150">
            <v>0</v>
          </cell>
          <cell r="VO150">
            <v>0</v>
          </cell>
          <cell r="VP150">
            <v>0</v>
          </cell>
          <cell r="VQ150">
            <v>0</v>
          </cell>
          <cell r="VS150">
            <v>0</v>
          </cell>
          <cell r="VT150">
            <v>0</v>
          </cell>
          <cell r="VU150">
            <v>0</v>
          </cell>
          <cell r="VV150">
            <v>0</v>
          </cell>
          <cell r="VW150">
            <v>0</v>
          </cell>
          <cell r="VY150">
            <v>0</v>
          </cell>
          <cell r="VZ150">
            <v>0</v>
          </cell>
          <cell r="WA150">
            <v>0</v>
          </cell>
          <cell r="WB150">
            <v>0</v>
          </cell>
          <cell r="WC150">
            <v>0</v>
          </cell>
          <cell r="WE150">
            <v>0</v>
          </cell>
          <cell r="WF150">
            <v>0</v>
          </cell>
          <cell r="WG150">
            <v>0</v>
          </cell>
          <cell r="WH150">
            <v>0</v>
          </cell>
          <cell r="WI150">
            <v>0</v>
          </cell>
          <cell r="WK150">
            <v>0</v>
          </cell>
          <cell r="WL150">
            <v>0</v>
          </cell>
          <cell r="WM150">
            <v>0</v>
          </cell>
          <cell r="WN150">
            <v>0</v>
          </cell>
          <cell r="WO150">
            <v>0</v>
          </cell>
          <cell r="WQ150">
            <v>0</v>
          </cell>
          <cell r="WR150">
            <v>0</v>
          </cell>
          <cell r="WS150">
            <v>0</v>
          </cell>
          <cell r="WT150">
            <v>0</v>
          </cell>
          <cell r="WU150">
            <v>0</v>
          </cell>
          <cell r="WW150">
            <v>1.62850688E-2</v>
          </cell>
          <cell r="WX150">
            <v>1.62850688E-2</v>
          </cell>
          <cell r="WY150">
            <v>1.62850688E-2</v>
          </cell>
          <cell r="WZ150">
            <v>0</v>
          </cell>
          <cell r="XA150">
            <v>0</v>
          </cell>
          <cell r="XC150">
            <v>0</v>
          </cell>
          <cell r="XD150">
            <v>0</v>
          </cell>
          <cell r="XE150">
            <v>0</v>
          </cell>
          <cell r="XF150">
            <v>0</v>
          </cell>
          <cell r="XG150">
            <v>0</v>
          </cell>
          <cell r="XI150">
            <v>0</v>
          </cell>
          <cell r="XJ150">
            <v>0</v>
          </cell>
          <cell r="XK150">
            <v>0</v>
          </cell>
          <cell r="XL150">
            <v>0</v>
          </cell>
          <cell r="XM150">
            <v>0</v>
          </cell>
          <cell r="XO150">
            <v>0</v>
          </cell>
          <cell r="XP150">
            <v>0</v>
          </cell>
          <cell r="XQ150">
            <v>0</v>
          </cell>
          <cell r="XR150">
            <v>0</v>
          </cell>
          <cell r="XS150">
            <v>0</v>
          </cell>
          <cell r="XU150">
            <v>0</v>
          </cell>
          <cell r="XV150">
            <v>0</v>
          </cell>
          <cell r="XW150">
            <v>0</v>
          </cell>
          <cell r="XX150">
            <v>0</v>
          </cell>
          <cell r="XY150">
            <v>0</v>
          </cell>
          <cell r="YA150">
            <v>0</v>
          </cell>
          <cell r="YB150">
            <v>0</v>
          </cell>
          <cell r="YC150">
            <v>0</v>
          </cell>
          <cell r="YD150">
            <v>0</v>
          </cell>
          <cell r="YE150">
            <v>0</v>
          </cell>
          <cell r="YG150">
            <v>0</v>
          </cell>
          <cell r="YH150">
            <v>0</v>
          </cell>
          <cell r="YI150">
            <v>0</v>
          </cell>
          <cell r="YJ150">
            <v>0</v>
          </cell>
          <cell r="YK150">
            <v>0</v>
          </cell>
          <cell r="YM150">
            <v>0</v>
          </cell>
          <cell r="YN150">
            <v>0</v>
          </cell>
          <cell r="YO150">
            <v>0</v>
          </cell>
          <cell r="YP150">
            <v>0</v>
          </cell>
          <cell r="YQ150">
            <v>0</v>
          </cell>
          <cell r="YS150">
            <v>0</v>
          </cell>
          <cell r="YT150">
            <v>0</v>
          </cell>
          <cell r="YU150">
            <v>0</v>
          </cell>
          <cell r="YV150">
            <v>0</v>
          </cell>
          <cell r="YW150">
            <v>0</v>
          </cell>
          <cell r="YY150">
            <v>0</v>
          </cell>
          <cell r="YZ150">
            <v>0</v>
          </cell>
          <cell r="ZA150">
            <v>0</v>
          </cell>
          <cell r="ZB150">
            <v>0</v>
          </cell>
          <cell r="ZC150">
            <v>0</v>
          </cell>
        </row>
        <row r="151">
          <cell r="B151">
            <v>1992</v>
          </cell>
          <cell r="C151">
            <v>0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G151">
            <v>0</v>
          </cell>
          <cell r="AH151">
            <v>0</v>
          </cell>
          <cell r="AI151">
            <v>0</v>
          </cell>
          <cell r="AJ151">
            <v>0</v>
          </cell>
          <cell r="AK151">
            <v>0</v>
          </cell>
          <cell r="AM151">
            <v>0</v>
          </cell>
          <cell r="AN151">
            <v>0</v>
          </cell>
          <cell r="AO151">
            <v>0</v>
          </cell>
          <cell r="AP151">
            <v>0</v>
          </cell>
          <cell r="AQ151">
            <v>0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Y151">
            <v>0</v>
          </cell>
          <cell r="AZ151">
            <v>0</v>
          </cell>
          <cell r="BA151">
            <v>0</v>
          </cell>
          <cell r="BB151">
            <v>0</v>
          </cell>
          <cell r="BC151">
            <v>0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0</v>
          </cell>
          <cell r="BK151">
            <v>5.6118095999999999E-2</v>
          </cell>
          <cell r="BL151">
            <v>5.6118095999999999E-2</v>
          </cell>
          <cell r="BM151">
            <v>5.6118095999999999E-2</v>
          </cell>
          <cell r="BN151">
            <v>0</v>
          </cell>
          <cell r="BO151">
            <v>0</v>
          </cell>
          <cell r="BQ151">
            <v>5.6118095999999999E-2</v>
          </cell>
          <cell r="BR151">
            <v>5.6118095999999999E-2</v>
          </cell>
          <cell r="BS151">
            <v>5.6118095999999999E-2</v>
          </cell>
          <cell r="BT151">
            <v>0</v>
          </cell>
          <cell r="BU151">
            <v>0</v>
          </cell>
          <cell r="BW151">
            <v>5.6118095999999999E-2</v>
          </cell>
          <cell r="BX151">
            <v>5.6118095999999999E-2</v>
          </cell>
          <cell r="BY151">
            <v>5.6118095999999999E-2</v>
          </cell>
          <cell r="BZ151">
            <v>0</v>
          </cell>
          <cell r="CA151">
            <v>0</v>
          </cell>
          <cell r="CC151">
            <v>5.6118095999999999E-2</v>
          </cell>
          <cell r="CD151">
            <v>5.6118095999999999E-2</v>
          </cell>
          <cell r="CE151">
            <v>5.6118095999999999E-2</v>
          </cell>
          <cell r="CF151">
            <v>0</v>
          </cell>
          <cell r="CG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</v>
          </cell>
          <cell r="CM151">
            <v>0</v>
          </cell>
          <cell r="CO151">
            <v>0</v>
          </cell>
          <cell r="CP151">
            <v>0</v>
          </cell>
          <cell r="CQ151">
            <v>0</v>
          </cell>
          <cell r="CR151">
            <v>0</v>
          </cell>
          <cell r="CS151">
            <v>0</v>
          </cell>
          <cell r="CU151">
            <v>0</v>
          </cell>
          <cell r="CV151">
            <v>0</v>
          </cell>
          <cell r="CW151">
            <v>0</v>
          </cell>
          <cell r="CX151">
            <v>0</v>
          </cell>
          <cell r="CY151">
            <v>0</v>
          </cell>
          <cell r="DA151">
            <v>0</v>
          </cell>
          <cell r="DB151">
            <v>0</v>
          </cell>
          <cell r="DC151">
            <v>0</v>
          </cell>
          <cell r="DD151">
            <v>0</v>
          </cell>
          <cell r="DE151">
            <v>0</v>
          </cell>
          <cell r="DG151">
            <v>0</v>
          </cell>
          <cell r="DH151">
            <v>0</v>
          </cell>
          <cell r="DI151">
            <v>0</v>
          </cell>
          <cell r="DJ151">
            <v>0</v>
          </cell>
          <cell r="DK151">
            <v>0</v>
          </cell>
          <cell r="DM151">
            <v>0</v>
          </cell>
          <cell r="DN151">
            <v>0</v>
          </cell>
          <cell r="DO151">
            <v>0</v>
          </cell>
          <cell r="DP151">
            <v>0</v>
          </cell>
          <cell r="DQ151">
            <v>0</v>
          </cell>
          <cell r="DS151">
            <v>0</v>
          </cell>
          <cell r="DT151">
            <v>0</v>
          </cell>
          <cell r="DU151">
            <v>0</v>
          </cell>
          <cell r="DV151">
            <v>0</v>
          </cell>
          <cell r="DW151">
            <v>0</v>
          </cell>
          <cell r="DY151">
            <v>0</v>
          </cell>
          <cell r="DZ151">
            <v>0</v>
          </cell>
          <cell r="EA151">
            <v>0</v>
          </cell>
          <cell r="EB151">
            <v>0</v>
          </cell>
          <cell r="EC151">
            <v>0</v>
          </cell>
          <cell r="EE151">
            <v>0.72385169999999988</v>
          </cell>
          <cell r="EF151">
            <v>0.72385169999999988</v>
          </cell>
          <cell r="EG151">
            <v>0.72385169999999988</v>
          </cell>
          <cell r="EH151">
            <v>0</v>
          </cell>
          <cell r="EI151">
            <v>0</v>
          </cell>
          <cell r="EK151">
            <v>0.72385169999999988</v>
          </cell>
          <cell r="EL151">
            <v>0.72385169999999988</v>
          </cell>
          <cell r="EM151">
            <v>0.72385169999999988</v>
          </cell>
          <cell r="EN151">
            <v>0</v>
          </cell>
          <cell r="EO151">
            <v>0</v>
          </cell>
          <cell r="EQ151">
            <v>7.5046399999999985E-2</v>
          </cell>
          <cell r="ER151">
            <v>7.5046399999999985E-2</v>
          </cell>
          <cell r="ES151">
            <v>7.5046399999999985E-2</v>
          </cell>
          <cell r="ET151">
            <v>0</v>
          </cell>
          <cell r="EU151">
            <v>0</v>
          </cell>
          <cell r="EW151">
            <v>7.5046399999999985E-2</v>
          </cell>
          <cell r="EX151">
            <v>7.5046399999999985E-2</v>
          </cell>
          <cell r="EY151">
            <v>7.5046399999999985E-2</v>
          </cell>
          <cell r="EZ151">
            <v>0</v>
          </cell>
          <cell r="FA151">
            <v>0</v>
          </cell>
          <cell r="FC151">
            <v>6.3742078399999999E-2</v>
          </cell>
          <cell r="FD151">
            <v>6.3742078399999999E-2</v>
          </cell>
          <cell r="FE151">
            <v>6.3742078399999999E-2</v>
          </cell>
          <cell r="FF151">
            <v>0</v>
          </cell>
          <cell r="FG151">
            <v>0</v>
          </cell>
          <cell r="FI151">
            <v>6.3742078399999999E-2</v>
          </cell>
          <cell r="FJ151">
            <v>6.3742078399999999E-2</v>
          </cell>
          <cell r="FK151">
            <v>6.3742078399999999E-2</v>
          </cell>
          <cell r="FL151">
            <v>0</v>
          </cell>
          <cell r="FM151">
            <v>0</v>
          </cell>
          <cell r="FO151">
            <v>0</v>
          </cell>
          <cell r="FP151">
            <v>0</v>
          </cell>
          <cell r="FQ151">
            <v>0</v>
          </cell>
          <cell r="FR151">
            <v>0</v>
          </cell>
          <cell r="FS151">
            <v>0</v>
          </cell>
          <cell r="FU151">
            <v>0</v>
          </cell>
          <cell r="FV151">
            <v>0</v>
          </cell>
          <cell r="FW151">
            <v>0</v>
          </cell>
          <cell r="FX151">
            <v>0</v>
          </cell>
          <cell r="FY151">
            <v>0</v>
          </cell>
          <cell r="GA151">
            <v>0</v>
          </cell>
          <cell r="GB151">
            <v>0</v>
          </cell>
          <cell r="GC151">
            <v>0</v>
          </cell>
          <cell r="GD151">
            <v>0</v>
          </cell>
          <cell r="GE151">
            <v>0</v>
          </cell>
          <cell r="GG151">
            <v>0</v>
          </cell>
          <cell r="GH151">
            <v>0</v>
          </cell>
          <cell r="GI151">
            <v>0</v>
          </cell>
          <cell r="GJ151">
            <v>0</v>
          </cell>
          <cell r="GK151">
            <v>0</v>
          </cell>
          <cell r="GM151">
            <v>0</v>
          </cell>
          <cell r="GN151">
            <v>0</v>
          </cell>
          <cell r="GO151">
            <v>0</v>
          </cell>
          <cell r="GP151">
            <v>0</v>
          </cell>
          <cell r="GQ151">
            <v>0</v>
          </cell>
          <cell r="GS151">
            <v>0</v>
          </cell>
          <cell r="GT151">
            <v>0</v>
          </cell>
          <cell r="GU151">
            <v>0</v>
          </cell>
          <cell r="GV151">
            <v>0</v>
          </cell>
          <cell r="GW151">
            <v>0</v>
          </cell>
          <cell r="GY151">
            <v>0</v>
          </cell>
          <cell r="GZ151">
            <v>0</v>
          </cell>
          <cell r="HA151">
            <v>0</v>
          </cell>
          <cell r="HB151">
            <v>0</v>
          </cell>
          <cell r="HC151">
            <v>0</v>
          </cell>
          <cell r="HE151">
            <v>0</v>
          </cell>
          <cell r="HF151">
            <v>0</v>
          </cell>
          <cell r="HG151">
            <v>0</v>
          </cell>
          <cell r="HH151">
            <v>0</v>
          </cell>
          <cell r="HI151">
            <v>0</v>
          </cell>
          <cell r="HK151">
            <v>0</v>
          </cell>
          <cell r="HL151">
            <v>0</v>
          </cell>
          <cell r="HM151">
            <v>0</v>
          </cell>
          <cell r="HN151">
            <v>0</v>
          </cell>
          <cell r="HO151">
            <v>0</v>
          </cell>
          <cell r="HQ151">
            <v>0</v>
          </cell>
          <cell r="HR151">
            <v>0</v>
          </cell>
          <cell r="HS151">
            <v>0</v>
          </cell>
          <cell r="HT151">
            <v>0</v>
          </cell>
          <cell r="HU151">
            <v>0</v>
          </cell>
          <cell r="HW151">
            <v>0</v>
          </cell>
          <cell r="HX151">
            <v>0</v>
          </cell>
          <cell r="HY151">
            <v>0</v>
          </cell>
          <cell r="HZ151">
            <v>0</v>
          </cell>
          <cell r="IA151">
            <v>0</v>
          </cell>
          <cell r="IC151">
            <v>0</v>
          </cell>
          <cell r="ID151">
            <v>0</v>
          </cell>
          <cell r="IE151">
            <v>0</v>
          </cell>
          <cell r="IF151">
            <v>0</v>
          </cell>
          <cell r="IG151">
            <v>0</v>
          </cell>
          <cell r="II151">
            <v>0</v>
          </cell>
          <cell r="IJ151">
            <v>0</v>
          </cell>
          <cell r="IK151">
            <v>0</v>
          </cell>
          <cell r="IL151">
            <v>0</v>
          </cell>
          <cell r="IM151">
            <v>0</v>
          </cell>
          <cell r="IO151">
            <v>0</v>
          </cell>
          <cell r="IP151">
            <v>0</v>
          </cell>
          <cell r="IQ151">
            <v>0</v>
          </cell>
          <cell r="IR151">
            <v>0</v>
          </cell>
          <cell r="IS151">
            <v>0</v>
          </cell>
          <cell r="IU151">
            <v>0</v>
          </cell>
          <cell r="IV151">
            <v>0</v>
          </cell>
          <cell r="IW151">
            <v>0</v>
          </cell>
          <cell r="IX151">
            <v>0</v>
          </cell>
          <cell r="IY151">
            <v>0</v>
          </cell>
          <cell r="JA151">
            <v>0</v>
          </cell>
          <cell r="JB151">
            <v>0</v>
          </cell>
          <cell r="JC151">
            <v>0</v>
          </cell>
          <cell r="JD151">
            <v>0</v>
          </cell>
          <cell r="JE151">
            <v>0</v>
          </cell>
          <cell r="JG151">
            <v>0</v>
          </cell>
          <cell r="JH151">
            <v>0</v>
          </cell>
          <cell r="JI151">
            <v>0</v>
          </cell>
          <cell r="JJ151">
            <v>0</v>
          </cell>
          <cell r="JK151">
            <v>0</v>
          </cell>
          <cell r="JM151">
            <v>0</v>
          </cell>
          <cell r="JN151">
            <v>0</v>
          </cell>
          <cell r="JO151">
            <v>0</v>
          </cell>
          <cell r="JP151">
            <v>0</v>
          </cell>
          <cell r="JQ151">
            <v>0</v>
          </cell>
          <cell r="JS151">
            <v>0</v>
          </cell>
          <cell r="JT151">
            <v>0</v>
          </cell>
          <cell r="JU151">
            <v>0</v>
          </cell>
          <cell r="JV151">
            <v>0</v>
          </cell>
          <cell r="JW151">
            <v>0</v>
          </cell>
          <cell r="JY151">
            <v>0</v>
          </cell>
          <cell r="JZ151">
            <v>0</v>
          </cell>
          <cell r="KA151">
            <v>0</v>
          </cell>
          <cell r="KB151">
            <v>0</v>
          </cell>
          <cell r="KC151">
            <v>0</v>
          </cell>
          <cell r="KE151">
            <v>0</v>
          </cell>
          <cell r="KF151">
            <v>0</v>
          </cell>
          <cell r="KG151">
            <v>0</v>
          </cell>
          <cell r="KH151">
            <v>0</v>
          </cell>
          <cell r="KI151">
            <v>0</v>
          </cell>
          <cell r="KK151">
            <v>0</v>
          </cell>
          <cell r="KL151">
            <v>0</v>
          </cell>
          <cell r="KM151">
            <v>0</v>
          </cell>
          <cell r="KN151">
            <v>0</v>
          </cell>
          <cell r="KO151">
            <v>0</v>
          </cell>
          <cell r="KQ151">
            <v>0</v>
          </cell>
          <cell r="KR151">
            <v>0</v>
          </cell>
          <cell r="KS151">
            <v>0</v>
          </cell>
          <cell r="KT151">
            <v>0</v>
          </cell>
          <cell r="KU151">
            <v>0</v>
          </cell>
          <cell r="KW151">
            <v>0</v>
          </cell>
          <cell r="KX151">
            <v>0</v>
          </cell>
          <cell r="KY151">
            <v>0</v>
          </cell>
          <cell r="KZ151">
            <v>0</v>
          </cell>
          <cell r="LA151">
            <v>0</v>
          </cell>
          <cell r="LC151">
            <v>0</v>
          </cell>
          <cell r="LD151">
            <v>0</v>
          </cell>
          <cell r="LE151">
            <v>0</v>
          </cell>
          <cell r="LF151">
            <v>0</v>
          </cell>
          <cell r="LG151">
            <v>0</v>
          </cell>
          <cell r="LI151">
            <v>4.6188999999999996E-3</v>
          </cell>
          <cell r="LJ151">
            <v>4.6188999999999996E-3</v>
          </cell>
          <cell r="LK151">
            <v>4.6188999999999996E-3</v>
          </cell>
          <cell r="LL151">
            <v>0</v>
          </cell>
          <cell r="LM151">
            <v>0</v>
          </cell>
          <cell r="LO151">
            <v>0.25229489999999999</v>
          </cell>
          <cell r="LP151">
            <v>0.25229489999999999</v>
          </cell>
          <cell r="LQ151">
            <v>0.25229489999999999</v>
          </cell>
          <cell r="LR151">
            <v>0</v>
          </cell>
          <cell r="LS151">
            <v>0</v>
          </cell>
          <cell r="LU151">
            <v>0</v>
          </cell>
          <cell r="LV151">
            <v>0</v>
          </cell>
          <cell r="LW151">
            <v>0</v>
          </cell>
          <cell r="LX151">
            <v>0</v>
          </cell>
          <cell r="LY151">
            <v>0</v>
          </cell>
          <cell r="MA151">
            <v>0</v>
          </cell>
          <cell r="MB151">
            <v>0</v>
          </cell>
          <cell r="MC151">
            <v>0</v>
          </cell>
          <cell r="MD151">
            <v>0</v>
          </cell>
          <cell r="ME151">
            <v>0</v>
          </cell>
          <cell r="MG151">
            <v>0</v>
          </cell>
          <cell r="MH151">
            <v>0</v>
          </cell>
          <cell r="MI151">
            <v>0</v>
          </cell>
          <cell r="MJ151">
            <v>0</v>
          </cell>
          <cell r="MK151">
            <v>0</v>
          </cell>
          <cell r="MM151">
            <v>0</v>
          </cell>
          <cell r="MN151">
            <v>0</v>
          </cell>
          <cell r="MO151">
            <v>0</v>
          </cell>
          <cell r="MP151">
            <v>0</v>
          </cell>
          <cell r="MQ151">
            <v>0</v>
          </cell>
          <cell r="MS151">
            <v>0</v>
          </cell>
          <cell r="MT151">
            <v>0</v>
          </cell>
          <cell r="MU151">
            <v>0</v>
          </cell>
          <cell r="MV151">
            <v>0</v>
          </cell>
          <cell r="MW151">
            <v>0</v>
          </cell>
          <cell r="MY151">
            <v>0</v>
          </cell>
          <cell r="MZ151">
            <v>0</v>
          </cell>
          <cell r="NA151">
            <v>0</v>
          </cell>
          <cell r="NB151">
            <v>0</v>
          </cell>
          <cell r="NC151">
            <v>0</v>
          </cell>
          <cell r="NE151">
            <v>0</v>
          </cell>
          <cell r="NF151">
            <v>0</v>
          </cell>
          <cell r="NG151">
            <v>0</v>
          </cell>
          <cell r="NH151">
            <v>0</v>
          </cell>
          <cell r="NI151">
            <v>0</v>
          </cell>
          <cell r="NK151">
            <v>0</v>
          </cell>
          <cell r="NL151">
            <v>0</v>
          </cell>
          <cell r="NM151">
            <v>0</v>
          </cell>
          <cell r="NN151">
            <v>0</v>
          </cell>
          <cell r="NO151">
            <v>0</v>
          </cell>
          <cell r="NQ151">
            <v>4.6188999999999996E-3</v>
          </cell>
          <cell r="NR151">
            <v>4.6188999999999996E-3</v>
          </cell>
          <cell r="NS151">
            <v>4.6188999999999996E-3</v>
          </cell>
          <cell r="NT151">
            <v>0</v>
          </cell>
          <cell r="NU151">
            <v>0</v>
          </cell>
          <cell r="NW151">
            <v>0.25229489999999999</v>
          </cell>
          <cell r="NX151">
            <v>0.25229489999999999</v>
          </cell>
          <cell r="NY151">
            <v>0.25229489999999999</v>
          </cell>
          <cell r="NZ151">
            <v>0</v>
          </cell>
          <cell r="OA151">
            <v>0</v>
          </cell>
          <cell r="OC151">
            <v>0</v>
          </cell>
          <cell r="OD151">
            <v>0</v>
          </cell>
          <cell r="OE151">
            <v>0</v>
          </cell>
          <cell r="OF151">
            <v>0</v>
          </cell>
          <cell r="OG151">
            <v>0</v>
          </cell>
          <cell r="OI151">
            <v>0</v>
          </cell>
          <cell r="OJ151">
            <v>0</v>
          </cell>
          <cell r="OK151">
            <v>0</v>
          </cell>
          <cell r="OL151">
            <v>0</v>
          </cell>
          <cell r="OM151">
            <v>0</v>
          </cell>
          <cell r="OO151">
            <v>0</v>
          </cell>
          <cell r="OP151">
            <v>0</v>
          </cell>
          <cell r="OQ151">
            <v>0</v>
          </cell>
          <cell r="OR151">
            <v>0</v>
          </cell>
          <cell r="OS151">
            <v>0</v>
          </cell>
          <cell r="OU151">
            <v>0.72385169999999988</v>
          </cell>
          <cell r="OV151">
            <v>0.72385169999999988</v>
          </cell>
          <cell r="OW151">
            <v>0.72385169999999988</v>
          </cell>
          <cell r="OX151">
            <v>0</v>
          </cell>
          <cell r="OY151">
            <v>0</v>
          </cell>
          <cell r="PA151">
            <v>7.5046399999999985E-2</v>
          </cell>
          <cell r="PB151">
            <v>7.5046399999999985E-2</v>
          </cell>
          <cell r="PC151">
            <v>7.5046399999999985E-2</v>
          </cell>
          <cell r="PD151">
            <v>0</v>
          </cell>
          <cell r="PE151">
            <v>0</v>
          </cell>
          <cell r="PG151">
            <v>6.3742078399999999E-2</v>
          </cell>
          <cell r="PH151">
            <v>6.3742078399999999E-2</v>
          </cell>
          <cell r="PI151">
            <v>6.3742078399999999E-2</v>
          </cell>
          <cell r="PJ151">
            <v>0</v>
          </cell>
          <cell r="PK151">
            <v>0</v>
          </cell>
          <cell r="PM151">
            <v>0</v>
          </cell>
          <cell r="PN151">
            <v>0</v>
          </cell>
          <cell r="PO151">
            <v>0</v>
          </cell>
          <cell r="PP151">
            <v>0</v>
          </cell>
          <cell r="PQ151">
            <v>0</v>
          </cell>
          <cell r="PS151">
            <v>0</v>
          </cell>
          <cell r="PT151">
            <v>0</v>
          </cell>
          <cell r="PU151">
            <v>0</v>
          </cell>
          <cell r="PV151">
            <v>0</v>
          </cell>
          <cell r="PW151">
            <v>0</v>
          </cell>
          <cell r="PY151">
            <v>4.2862676999999998</v>
          </cell>
          <cell r="PZ151">
            <v>4.2862676999999998</v>
          </cell>
          <cell r="QA151">
            <v>4.2862676999999998</v>
          </cell>
          <cell r="QB151">
            <v>0</v>
          </cell>
          <cell r="QC151">
            <v>0</v>
          </cell>
          <cell r="QE151">
            <v>0</v>
          </cell>
          <cell r="QF151">
            <v>0</v>
          </cell>
          <cell r="QG151">
            <v>0</v>
          </cell>
          <cell r="QH151">
            <v>0</v>
          </cell>
          <cell r="QI151">
            <v>0</v>
          </cell>
          <cell r="QK151">
            <v>0</v>
          </cell>
          <cell r="QL151">
            <v>0</v>
          </cell>
          <cell r="QM151">
            <v>0</v>
          </cell>
          <cell r="QN151">
            <v>0</v>
          </cell>
          <cell r="QO151">
            <v>0</v>
          </cell>
          <cell r="QQ151">
            <v>0</v>
          </cell>
          <cell r="QR151">
            <v>0</v>
          </cell>
          <cell r="QS151">
            <v>0</v>
          </cell>
          <cell r="QT151">
            <v>0</v>
          </cell>
          <cell r="QU151">
            <v>0</v>
          </cell>
          <cell r="QW151">
            <v>0</v>
          </cell>
          <cell r="QX151">
            <v>0</v>
          </cell>
          <cell r="QY151">
            <v>0</v>
          </cell>
          <cell r="QZ151">
            <v>0</v>
          </cell>
          <cell r="RA151">
            <v>0</v>
          </cell>
          <cell r="RC151">
            <v>0</v>
          </cell>
          <cell r="RD151">
            <v>0</v>
          </cell>
          <cell r="RE151">
            <v>0</v>
          </cell>
          <cell r="RF151">
            <v>0</v>
          </cell>
          <cell r="RG151">
            <v>0</v>
          </cell>
          <cell r="RI151">
            <v>0</v>
          </cell>
          <cell r="RJ151">
            <v>0</v>
          </cell>
          <cell r="RK151">
            <v>0</v>
          </cell>
          <cell r="RL151">
            <v>0</v>
          </cell>
          <cell r="RM151">
            <v>0</v>
          </cell>
          <cell r="RO151">
            <v>0</v>
          </cell>
          <cell r="RP151">
            <v>0</v>
          </cell>
          <cell r="RQ151">
            <v>0</v>
          </cell>
          <cell r="RR151">
            <v>0</v>
          </cell>
          <cell r="RS151">
            <v>0</v>
          </cell>
          <cell r="RU151">
            <v>0</v>
          </cell>
          <cell r="RV151">
            <v>0</v>
          </cell>
          <cell r="RW151">
            <v>0</v>
          </cell>
          <cell r="RX151">
            <v>0</v>
          </cell>
          <cell r="RY151">
            <v>0</v>
          </cell>
          <cell r="SA151">
            <v>5.6118095999999999E-2</v>
          </cell>
          <cell r="SB151">
            <v>5.6118095999999999E-2</v>
          </cell>
          <cell r="SC151">
            <v>5.6118095999999999E-2</v>
          </cell>
          <cell r="SD151">
            <v>0</v>
          </cell>
          <cell r="SE151">
            <v>0</v>
          </cell>
          <cell r="SG151">
            <v>0</v>
          </cell>
          <cell r="SH151">
            <v>0</v>
          </cell>
          <cell r="SI151">
            <v>0</v>
          </cell>
          <cell r="SJ151">
            <v>0</v>
          </cell>
          <cell r="SK151">
            <v>0</v>
          </cell>
          <cell r="SM151">
            <v>4.2862676999999998</v>
          </cell>
          <cell r="SN151">
            <v>4.2862676999999998</v>
          </cell>
          <cell r="SO151">
            <v>4.2862676999999998</v>
          </cell>
          <cell r="SP151">
            <v>0</v>
          </cell>
          <cell r="SQ151">
            <v>0</v>
          </cell>
          <cell r="SS151">
            <v>0</v>
          </cell>
          <cell r="ST151">
            <v>0</v>
          </cell>
          <cell r="SU151">
            <v>0</v>
          </cell>
          <cell r="SV151">
            <v>0</v>
          </cell>
          <cell r="SW151">
            <v>0</v>
          </cell>
          <cell r="SY151">
            <v>0</v>
          </cell>
          <cell r="SZ151">
            <v>0</v>
          </cell>
          <cell r="TA151">
            <v>0</v>
          </cell>
          <cell r="TB151">
            <v>0</v>
          </cell>
          <cell r="TC151">
            <v>0</v>
          </cell>
          <cell r="TE151">
            <v>0</v>
          </cell>
          <cell r="TF151">
            <v>0</v>
          </cell>
          <cell r="TG151">
            <v>0</v>
          </cell>
          <cell r="TH151">
            <v>0</v>
          </cell>
          <cell r="TI151">
            <v>0</v>
          </cell>
          <cell r="TK151">
            <v>0</v>
          </cell>
          <cell r="TL151">
            <v>0</v>
          </cell>
          <cell r="TM151">
            <v>0</v>
          </cell>
          <cell r="TN151">
            <v>0</v>
          </cell>
          <cell r="TO151">
            <v>0</v>
          </cell>
          <cell r="TQ151">
            <v>0</v>
          </cell>
          <cell r="TR151">
            <v>0</v>
          </cell>
          <cell r="TS151">
            <v>0</v>
          </cell>
          <cell r="TT151">
            <v>0</v>
          </cell>
          <cell r="TU151">
            <v>0</v>
          </cell>
          <cell r="TW151">
            <v>0</v>
          </cell>
          <cell r="TX151">
            <v>0</v>
          </cell>
          <cell r="TY151">
            <v>0</v>
          </cell>
          <cell r="TZ151">
            <v>0</v>
          </cell>
          <cell r="UA151">
            <v>0</v>
          </cell>
          <cell r="UC151">
            <v>0</v>
          </cell>
          <cell r="UD151">
            <v>0</v>
          </cell>
          <cell r="UE151">
            <v>0</v>
          </cell>
          <cell r="UF151">
            <v>0</v>
          </cell>
          <cell r="UG151">
            <v>0</v>
          </cell>
          <cell r="UI151">
            <v>0</v>
          </cell>
          <cell r="UJ151">
            <v>0</v>
          </cell>
          <cell r="UK151">
            <v>0</v>
          </cell>
          <cell r="UL151">
            <v>0</v>
          </cell>
          <cell r="UM151">
            <v>0</v>
          </cell>
          <cell r="UO151">
            <v>0</v>
          </cell>
          <cell r="UP151">
            <v>0</v>
          </cell>
          <cell r="UQ151">
            <v>0</v>
          </cell>
          <cell r="UR151">
            <v>0</v>
          </cell>
          <cell r="US151">
            <v>0</v>
          </cell>
          <cell r="UU151">
            <v>0</v>
          </cell>
          <cell r="UV151">
            <v>0</v>
          </cell>
          <cell r="UW151">
            <v>0</v>
          </cell>
          <cell r="UX151">
            <v>0</v>
          </cell>
          <cell r="UY151">
            <v>0</v>
          </cell>
          <cell r="VA151">
            <v>0</v>
          </cell>
          <cell r="VB151">
            <v>0</v>
          </cell>
          <cell r="VC151">
            <v>0</v>
          </cell>
          <cell r="VD151">
            <v>0</v>
          </cell>
          <cell r="VE151">
            <v>0</v>
          </cell>
          <cell r="VG151">
            <v>4.6188999999999996E-3</v>
          </cell>
          <cell r="VH151">
            <v>4.6188999999999996E-3</v>
          </cell>
          <cell r="VI151">
            <v>4.6188999999999996E-3</v>
          </cell>
          <cell r="VJ151">
            <v>0</v>
          </cell>
          <cell r="VK151">
            <v>0</v>
          </cell>
          <cell r="VM151">
            <v>0.25229489999999999</v>
          </cell>
          <cell r="VN151">
            <v>0.25229489999999999</v>
          </cell>
          <cell r="VO151">
            <v>0.25229489999999999</v>
          </cell>
          <cell r="VP151">
            <v>0</v>
          </cell>
          <cell r="VQ151">
            <v>0</v>
          </cell>
          <cell r="VS151">
            <v>0</v>
          </cell>
          <cell r="VT151">
            <v>0</v>
          </cell>
          <cell r="VU151">
            <v>0</v>
          </cell>
          <cell r="VV151">
            <v>0</v>
          </cell>
          <cell r="VW151">
            <v>0</v>
          </cell>
          <cell r="VY151">
            <v>0</v>
          </cell>
          <cell r="VZ151">
            <v>0</v>
          </cell>
          <cell r="WA151">
            <v>0</v>
          </cell>
          <cell r="WB151">
            <v>0</v>
          </cell>
          <cell r="WC151">
            <v>0</v>
          </cell>
          <cell r="WE151">
            <v>0</v>
          </cell>
          <cell r="WF151">
            <v>0</v>
          </cell>
          <cell r="WG151">
            <v>0</v>
          </cell>
          <cell r="WH151">
            <v>0</v>
          </cell>
          <cell r="WI151">
            <v>0</v>
          </cell>
          <cell r="WK151">
            <v>0.72385169999999988</v>
          </cell>
          <cell r="WL151">
            <v>0.72385169999999988</v>
          </cell>
          <cell r="WM151">
            <v>0.72385169999999988</v>
          </cell>
          <cell r="WN151">
            <v>0</v>
          </cell>
          <cell r="WO151">
            <v>0</v>
          </cell>
          <cell r="WQ151">
            <v>7.5046399999999985E-2</v>
          </cell>
          <cell r="WR151">
            <v>7.5046399999999985E-2</v>
          </cell>
          <cell r="WS151">
            <v>7.5046399999999985E-2</v>
          </cell>
          <cell r="WT151">
            <v>0</v>
          </cell>
          <cell r="WU151">
            <v>0</v>
          </cell>
          <cell r="WW151">
            <v>6.3742078399999999E-2</v>
          </cell>
          <cell r="WX151">
            <v>6.3742078399999999E-2</v>
          </cell>
          <cell r="WY151">
            <v>6.3742078399999999E-2</v>
          </cell>
          <cell r="WZ151">
            <v>0</v>
          </cell>
          <cell r="XA151">
            <v>0</v>
          </cell>
          <cell r="XC151">
            <v>0</v>
          </cell>
          <cell r="XD151">
            <v>0</v>
          </cell>
          <cell r="XE151">
            <v>0</v>
          </cell>
          <cell r="XF151">
            <v>0</v>
          </cell>
          <cell r="XG151">
            <v>0</v>
          </cell>
          <cell r="XI151">
            <v>0</v>
          </cell>
          <cell r="XJ151">
            <v>0</v>
          </cell>
          <cell r="XK151">
            <v>0</v>
          </cell>
          <cell r="XL151">
            <v>0</v>
          </cell>
          <cell r="XM151">
            <v>0</v>
          </cell>
          <cell r="XO151">
            <v>0</v>
          </cell>
          <cell r="XP151">
            <v>0</v>
          </cell>
          <cell r="XQ151">
            <v>0</v>
          </cell>
          <cell r="XR151">
            <v>0</v>
          </cell>
          <cell r="XS151">
            <v>0</v>
          </cell>
          <cell r="XU151">
            <v>0</v>
          </cell>
          <cell r="XV151">
            <v>0</v>
          </cell>
          <cell r="XW151">
            <v>0</v>
          </cell>
          <cell r="XX151">
            <v>0</v>
          </cell>
          <cell r="XY151">
            <v>0</v>
          </cell>
          <cell r="YA151">
            <v>0</v>
          </cell>
          <cell r="YB151">
            <v>0</v>
          </cell>
          <cell r="YC151">
            <v>0</v>
          </cell>
          <cell r="YD151">
            <v>0</v>
          </cell>
          <cell r="YE151">
            <v>0</v>
          </cell>
          <cell r="YG151">
            <v>0</v>
          </cell>
          <cell r="YH151">
            <v>0</v>
          </cell>
          <cell r="YI151">
            <v>0</v>
          </cell>
          <cell r="YJ151">
            <v>0</v>
          </cell>
          <cell r="YK151">
            <v>0</v>
          </cell>
          <cell r="YM151">
            <v>0</v>
          </cell>
          <cell r="YN151">
            <v>0</v>
          </cell>
          <cell r="YO151">
            <v>0</v>
          </cell>
          <cell r="YP151">
            <v>0</v>
          </cell>
          <cell r="YQ151">
            <v>0</v>
          </cell>
          <cell r="YS151">
            <v>0</v>
          </cell>
          <cell r="YT151">
            <v>0</v>
          </cell>
          <cell r="YU151">
            <v>0</v>
          </cell>
          <cell r="YV151">
            <v>0</v>
          </cell>
          <cell r="YW151">
            <v>0</v>
          </cell>
          <cell r="YY151">
            <v>0</v>
          </cell>
          <cell r="YZ151">
            <v>0</v>
          </cell>
          <cell r="ZA151">
            <v>0</v>
          </cell>
          <cell r="ZB151">
            <v>0</v>
          </cell>
          <cell r="ZC151">
            <v>0</v>
          </cell>
        </row>
        <row r="152">
          <cell r="B152">
            <v>1993</v>
          </cell>
          <cell r="C152">
            <v>0.24983991120000001</v>
          </cell>
          <cell r="D152">
            <v>0.24983991120000001</v>
          </cell>
          <cell r="E152">
            <v>0.24983991120000001</v>
          </cell>
          <cell r="F152">
            <v>0</v>
          </cell>
          <cell r="G152">
            <v>0</v>
          </cell>
          <cell r="I152">
            <v>0.40847576639999994</v>
          </cell>
          <cell r="J152">
            <v>0.40847576639999994</v>
          </cell>
          <cell r="K152">
            <v>0.40847576639999994</v>
          </cell>
          <cell r="L152">
            <v>0</v>
          </cell>
          <cell r="M152">
            <v>0</v>
          </cell>
          <cell r="O152">
            <v>0.24983991120000001</v>
          </cell>
          <cell r="P152">
            <v>0.24983991120000001</v>
          </cell>
          <cell r="Q152">
            <v>0.24983991120000001</v>
          </cell>
          <cell r="R152">
            <v>0</v>
          </cell>
          <cell r="S152">
            <v>0</v>
          </cell>
          <cell r="U152">
            <v>0.40847576639999994</v>
          </cell>
          <cell r="V152">
            <v>0.40847576639999994</v>
          </cell>
          <cell r="W152">
            <v>0.40847576639999994</v>
          </cell>
          <cell r="X152">
            <v>0</v>
          </cell>
          <cell r="Y152">
            <v>0</v>
          </cell>
          <cell r="AA152">
            <v>0.24983991120000001</v>
          </cell>
          <cell r="AB152">
            <v>0.24983991120000001</v>
          </cell>
          <cell r="AC152">
            <v>0.24983991120000001</v>
          </cell>
          <cell r="AD152">
            <v>0</v>
          </cell>
          <cell r="AE152">
            <v>0</v>
          </cell>
          <cell r="AG152">
            <v>0.40847576639999994</v>
          </cell>
          <cell r="AH152">
            <v>0.40847576639999994</v>
          </cell>
          <cell r="AI152">
            <v>0.40847576639999994</v>
          </cell>
          <cell r="AJ152">
            <v>0</v>
          </cell>
          <cell r="AK152">
            <v>0</v>
          </cell>
          <cell r="AM152">
            <v>0</v>
          </cell>
          <cell r="AN152">
            <v>0</v>
          </cell>
          <cell r="AO152">
            <v>0</v>
          </cell>
          <cell r="AP152">
            <v>0</v>
          </cell>
          <cell r="AQ152">
            <v>0</v>
          </cell>
          <cell r="AS152">
            <v>7.2500999999999998E-3</v>
          </cell>
          <cell r="AT152">
            <v>7.2500999999999998E-3</v>
          </cell>
          <cell r="AU152">
            <v>7.2500999999999998E-3</v>
          </cell>
          <cell r="AV152">
            <v>0</v>
          </cell>
          <cell r="AW152">
            <v>0</v>
          </cell>
          <cell r="AY152">
            <v>0</v>
          </cell>
          <cell r="AZ152">
            <v>0</v>
          </cell>
          <cell r="BA152">
            <v>0</v>
          </cell>
          <cell r="BB152">
            <v>0</v>
          </cell>
          <cell r="BC152">
            <v>0</v>
          </cell>
          <cell r="BE152">
            <v>7.2500999999999998E-3</v>
          </cell>
          <cell r="BF152">
            <v>7.2500999999999998E-3</v>
          </cell>
          <cell r="BG152">
            <v>7.2500999999999998E-3</v>
          </cell>
          <cell r="BH152">
            <v>0</v>
          </cell>
          <cell r="BI152">
            <v>0</v>
          </cell>
          <cell r="BK152">
            <v>0.14866041199999999</v>
          </cell>
          <cell r="BL152">
            <v>0.14866041199999999</v>
          </cell>
          <cell r="BM152">
            <v>0.14866041199999999</v>
          </cell>
          <cell r="BN152">
            <v>0</v>
          </cell>
          <cell r="BO152">
            <v>0</v>
          </cell>
          <cell r="BQ152">
            <v>0.14866041199999999</v>
          </cell>
          <cell r="BR152">
            <v>0.14866041199999999</v>
          </cell>
          <cell r="BS152">
            <v>0.14866041199999999</v>
          </cell>
          <cell r="BT152">
            <v>0</v>
          </cell>
          <cell r="BU152">
            <v>0</v>
          </cell>
          <cell r="BW152">
            <v>0.14866041199999999</v>
          </cell>
          <cell r="BX152">
            <v>0.14866041199999999</v>
          </cell>
          <cell r="BY152">
            <v>0.14866041199999999</v>
          </cell>
          <cell r="BZ152">
            <v>0</v>
          </cell>
          <cell r="CA152">
            <v>0</v>
          </cell>
          <cell r="CC152">
            <v>0.14866041199999999</v>
          </cell>
          <cell r="CD152">
            <v>0.14866041199999999</v>
          </cell>
          <cell r="CE152">
            <v>0.14866041199999999</v>
          </cell>
          <cell r="CF152">
            <v>0</v>
          </cell>
          <cell r="CG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0</v>
          </cell>
          <cell r="CO152">
            <v>0</v>
          </cell>
          <cell r="CP152">
            <v>0</v>
          </cell>
          <cell r="CQ152">
            <v>0</v>
          </cell>
          <cell r="CR152">
            <v>0</v>
          </cell>
          <cell r="CS152">
            <v>0</v>
          </cell>
          <cell r="CU152">
            <v>0</v>
          </cell>
          <cell r="CV152">
            <v>0</v>
          </cell>
          <cell r="CW152">
            <v>0</v>
          </cell>
          <cell r="CX152">
            <v>0</v>
          </cell>
          <cell r="CY152">
            <v>0</v>
          </cell>
          <cell r="DA152">
            <v>0</v>
          </cell>
          <cell r="DB152">
            <v>0</v>
          </cell>
          <cell r="DC152">
            <v>0</v>
          </cell>
          <cell r="DD152">
            <v>0</v>
          </cell>
          <cell r="DE152">
            <v>0</v>
          </cell>
          <cell r="DG152">
            <v>0</v>
          </cell>
          <cell r="DH152">
            <v>0</v>
          </cell>
          <cell r="DI152">
            <v>0</v>
          </cell>
          <cell r="DJ152">
            <v>0</v>
          </cell>
          <cell r="DK152">
            <v>0</v>
          </cell>
          <cell r="DM152">
            <v>0</v>
          </cell>
          <cell r="DN152">
            <v>0</v>
          </cell>
          <cell r="DO152">
            <v>0</v>
          </cell>
          <cell r="DP152">
            <v>0</v>
          </cell>
          <cell r="DQ152">
            <v>0</v>
          </cell>
          <cell r="DS152">
            <v>1.8943119999999997E-2</v>
          </cell>
          <cell r="DT152">
            <v>1.8943119999999997E-2</v>
          </cell>
          <cell r="DU152">
            <v>1.8943119999999997E-2</v>
          </cell>
          <cell r="DV152">
            <v>0</v>
          </cell>
          <cell r="DW152">
            <v>0</v>
          </cell>
          <cell r="DY152">
            <v>0</v>
          </cell>
          <cell r="DZ152">
            <v>0</v>
          </cell>
          <cell r="EA152">
            <v>0</v>
          </cell>
          <cell r="EB152">
            <v>0</v>
          </cell>
          <cell r="EC152">
            <v>0</v>
          </cell>
          <cell r="EE152">
            <v>1.4975818000000001</v>
          </cell>
          <cell r="EF152">
            <v>1.4975818000000001</v>
          </cell>
          <cell r="EG152">
            <v>1.4975818000000001</v>
          </cell>
          <cell r="EH152">
            <v>0</v>
          </cell>
          <cell r="EI152">
            <v>0</v>
          </cell>
          <cell r="EK152">
            <v>1.4975818000000001</v>
          </cell>
          <cell r="EL152">
            <v>1.4975818000000001</v>
          </cell>
          <cell r="EM152">
            <v>1.4975818000000001</v>
          </cell>
          <cell r="EN152">
            <v>0</v>
          </cell>
          <cell r="EO152">
            <v>0</v>
          </cell>
          <cell r="EQ152">
            <v>0.32392360000000003</v>
          </cell>
          <cell r="ER152">
            <v>0.32392360000000003</v>
          </cell>
          <cell r="ES152">
            <v>0.32392360000000003</v>
          </cell>
          <cell r="ET152">
            <v>0</v>
          </cell>
          <cell r="EU152">
            <v>0</v>
          </cell>
          <cell r="EW152">
            <v>0.32392360000000003</v>
          </cell>
          <cell r="EX152">
            <v>0.32392360000000003</v>
          </cell>
          <cell r="EY152">
            <v>0.32392360000000003</v>
          </cell>
          <cell r="EZ152">
            <v>0</v>
          </cell>
          <cell r="FA152">
            <v>0</v>
          </cell>
          <cell r="FC152">
            <v>0.11314683120000001</v>
          </cell>
          <cell r="FD152">
            <v>0.11314683120000001</v>
          </cell>
          <cell r="FE152">
            <v>0.11314683120000001</v>
          </cell>
          <cell r="FF152">
            <v>0</v>
          </cell>
          <cell r="FG152">
            <v>0</v>
          </cell>
          <cell r="FI152">
            <v>0.11314683120000001</v>
          </cell>
          <cell r="FJ152">
            <v>0.11314683120000001</v>
          </cell>
          <cell r="FK152">
            <v>0.11314683120000001</v>
          </cell>
          <cell r="FL152">
            <v>0</v>
          </cell>
          <cell r="FM152">
            <v>0</v>
          </cell>
          <cell r="FO152">
            <v>0.92567159999999993</v>
          </cell>
          <cell r="FP152">
            <v>0.92567159999999993</v>
          </cell>
          <cell r="FQ152">
            <v>0.92567159999999993</v>
          </cell>
          <cell r="FR152">
            <v>0</v>
          </cell>
          <cell r="FS152">
            <v>0</v>
          </cell>
          <cell r="FU152">
            <v>0</v>
          </cell>
          <cell r="FV152">
            <v>0</v>
          </cell>
          <cell r="FW152">
            <v>0</v>
          </cell>
          <cell r="FX152">
            <v>0</v>
          </cell>
          <cell r="FY152">
            <v>0</v>
          </cell>
          <cell r="GA152">
            <v>0</v>
          </cell>
          <cell r="GB152">
            <v>0</v>
          </cell>
          <cell r="GC152">
            <v>0</v>
          </cell>
          <cell r="GD152">
            <v>0</v>
          </cell>
          <cell r="GE152">
            <v>0</v>
          </cell>
          <cell r="GG152">
            <v>0</v>
          </cell>
          <cell r="GH152">
            <v>0</v>
          </cell>
          <cell r="GI152">
            <v>0</v>
          </cell>
          <cell r="GJ152">
            <v>0</v>
          </cell>
          <cell r="GK152">
            <v>0</v>
          </cell>
          <cell r="GM152">
            <v>0</v>
          </cell>
          <cell r="GN152">
            <v>0</v>
          </cell>
          <cell r="GO152">
            <v>0</v>
          </cell>
          <cell r="GP152">
            <v>0</v>
          </cell>
          <cell r="GQ152">
            <v>0</v>
          </cell>
          <cell r="GS152">
            <v>0</v>
          </cell>
          <cell r="GT152">
            <v>0</v>
          </cell>
          <cell r="GU152">
            <v>0</v>
          </cell>
          <cell r="GV152">
            <v>0</v>
          </cell>
          <cell r="GW152">
            <v>0</v>
          </cell>
          <cell r="GY152">
            <v>0</v>
          </cell>
          <cell r="GZ152">
            <v>0</v>
          </cell>
          <cell r="HA152">
            <v>0</v>
          </cell>
          <cell r="HB152">
            <v>0</v>
          </cell>
          <cell r="HC152">
            <v>0</v>
          </cell>
          <cell r="HE152">
            <v>0</v>
          </cell>
          <cell r="HF152">
            <v>0</v>
          </cell>
          <cell r="HG152">
            <v>0</v>
          </cell>
          <cell r="HH152">
            <v>0</v>
          </cell>
          <cell r="HI152">
            <v>0</v>
          </cell>
          <cell r="HK152">
            <v>5.7000620000000009E-2</v>
          </cell>
          <cell r="HL152">
            <v>5.7000620000000009E-2</v>
          </cell>
          <cell r="HM152">
            <v>5.7000620000000009E-2</v>
          </cell>
          <cell r="HN152">
            <v>0</v>
          </cell>
          <cell r="HO152">
            <v>0</v>
          </cell>
          <cell r="HQ152">
            <v>2.4904888E-2</v>
          </cell>
          <cell r="HR152">
            <v>2.4904888E-2</v>
          </cell>
          <cell r="HS152">
            <v>2.4904888E-2</v>
          </cell>
          <cell r="HT152">
            <v>0</v>
          </cell>
          <cell r="HU152">
            <v>0</v>
          </cell>
          <cell r="HW152">
            <v>0</v>
          </cell>
          <cell r="HX152">
            <v>0</v>
          </cell>
          <cell r="HY152">
            <v>0</v>
          </cell>
          <cell r="HZ152">
            <v>0</v>
          </cell>
          <cell r="IA152">
            <v>0</v>
          </cell>
          <cell r="IC152">
            <v>0</v>
          </cell>
          <cell r="ID152">
            <v>0</v>
          </cell>
          <cell r="IE152">
            <v>0</v>
          </cell>
          <cell r="IF152">
            <v>0</v>
          </cell>
          <cell r="IG152">
            <v>0</v>
          </cell>
          <cell r="II152">
            <v>0.34636349999999999</v>
          </cell>
          <cell r="IJ152">
            <v>0.34636349999999999</v>
          </cell>
          <cell r="IK152">
            <v>0.34636349999999999</v>
          </cell>
          <cell r="IL152">
            <v>0</v>
          </cell>
          <cell r="IM152">
            <v>0</v>
          </cell>
          <cell r="IO152">
            <v>0</v>
          </cell>
          <cell r="IP152">
            <v>0</v>
          </cell>
          <cell r="IQ152">
            <v>0</v>
          </cell>
          <cell r="IR152">
            <v>0</v>
          </cell>
          <cell r="IS152">
            <v>0</v>
          </cell>
          <cell r="IU152">
            <v>0</v>
          </cell>
          <cell r="IV152">
            <v>0</v>
          </cell>
          <cell r="IW152">
            <v>0</v>
          </cell>
          <cell r="IX152">
            <v>0</v>
          </cell>
          <cell r="IY152">
            <v>0</v>
          </cell>
          <cell r="JA152">
            <v>0</v>
          </cell>
          <cell r="JB152">
            <v>0</v>
          </cell>
          <cell r="JC152">
            <v>0</v>
          </cell>
          <cell r="JD152">
            <v>0</v>
          </cell>
          <cell r="JE152">
            <v>0</v>
          </cell>
          <cell r="JG152">
            <v>0</v>
          </cell>
          <cell r="JH152">
            <v>0</v>
          </cell>
          <cell r="JI152">
            <v>0</v>
          </cell>
          <cell r="JJ152">
            <v>0</v>
          </cell>
          <cell r="JK152">
            <v>0</v>
          </cell>
          <cell r="JM152">
            <v>0</v>
          </cell>
          <cell r="JN152">
            <v>0</v>
          </cell>
          <cell r="JO152">
            <v>0</v>
          </cell>
          <cell r="JP152">
            <v>0</v>
          </cell>
          <cell r="JQ152">
            <v>0</v>
          </cell>
          <cell r="JS152">
            <v>0</v>
          </cell>
          <cell r="JT152">
            <v>0</v>
          </cell>
          <cell r="JU152">
            <v>0</v>
          </cell>
          <cell r="JV152">
            <v>0</v>
          </cell>
          <cell r="JW152">
            <v>0</v>
          </cell>
          <cell r="JY152">
            <v>0</v>
          </cell>
          <cell r="JZ152">
            <v>0</v>
          </cell>
          <cell r="KA152">
            <v>0</v>
          </cell>
          <cell r="KB152">
            <v>0</v>
          </cell>
          <cell r="KC152">
            <v>0</v>
          </cell>
          <cell r="KE152">
            <v>0</v>
          </cell>
          <cell r="KF152">
            <v>0</v>
          </cell>
          <cell r="KG152">
            <v>0</v>
          </cell>
          <cell r="KH152">
            <v>0</v>
          </cell>
          <cell r="KI152">
            <v>0</v>
          </cell>
          <cell r="KK152">
            <v>0</v>
          </cell>
          <cell r="KL152">
            <v>0</v>
          </cell>
          <cell r="KM152">
            <v>0</v>
          </cell>
          <cell r="KN152">
            <v>0</v>
          </cell>
          <cell r="KO152">
            <v>0</v>
          </cell>
          <cell r="KQ152">
            <v>0</v>
          </cell>
          <cell r="KR152">
            <v>0</v>
          </cell>
          <cell r="KS152">
            <v>0</v>
          </cell>
          <cell r="KT152">
            <v>0</v>
          </cell>
          <cell r="KU152">
            <v>0</v>
          </cell>
          <cell r="KW152">
            <v>0</v>
          </cell>
          <cell r="KX152">
            <v>0</v>
          </cell>
          <cell r="KY152">
            <v>0</v>
          </cell>
          <cell r="KZ152">
            <v>0</v>
          </cell>
          <cell r="LA152">
            <v>0</v>
          </cell>
          <cell r="LC152">
            <v>3.8117952000000004E-2</v>
          </cell>
          <cell r="LD152">
            <v>3.8117952000000004E-2</v>
          </cell>
          <cell r="LE152">
            <v>3.8117952000000004E-2</v>
          </cell>
          <cell r="LF152">
            <v>0</v>
          </cell>
          <cell r="LG152">
            <v>0</v>
          </cell>
          <cell r="LI152">
            <v>9.6668000000000014E-3</v>
          </cell>
          <cell r="LJ152">
            <v>9.6668000000000014E-3</v>
          </cell>
          <cell r="LK152">
            <v>9.6668000000000014E-3</v>
          </cell>
          <cell r="LL152">
            <v>0</v>
          </cell>
          <cell r="LM152">
            <v>0</v>
          </cell>
          <cell r="LO152">
            <v>0.52924300000000002</v>
          </cell>
          <cell r="LP152">
            <v>0.52924300000000002</v>
          </cell>
          <cell r="LQ152">
            <v>0.52924300000000002</v>
          </cell>
          <cell r="LR152">
            <v>0</v>
          </cell>
          <cell r="LS152">
            <v>0</v>
          </cell>
          <cell r="LU152">
            <v>0</v>
          </cell>
          <cell r="LV152">
            <v>0</v>
          </cell>
          <cell r="LW152">
            <v>0</v>
          </cell>
          <cell r="LX152">
            <v>0</v>
          </cell>
          <cell r="LY152">
            <v>0</v>
          </cell>
          <cell r="MA152">
            <v>0</v>
          </cell>
          <cell r="MB152">
            <v>0</v>
          </cell>
          <cell r="MC152">
            <v>0</v>
          </cell>
          <cell r="MD152">
            <v>0</v>
          </cell>
          <cell r="ME152">
            <v>0</v>
          </cell>
          <cell r="MG152">
            <v>0</v>
          </cell>
          <cell r="MH152">
            <v>0</v>
          </cell>
          <cell r="MI152">
            <v>0</v>
          </cell>
          <cell r="MJ152">
            <v>0</v>
          </cell>
          <cell r="MK152">
            <v>0</v>
          </cell>
          <cell r="MM152">
            <v>0.24983991120000001</v>
          </cell>
          <cell r="MN152">
            <v>0.24983991120000001</v>
          </cell>
          <cell r="MO152">
            <v>0.24983991120000001</v>
          </cell>
          <cell r="MP152">
            <v>0</v>
          </cell>
          <cell r="MQ152">
            <v>0</v>
          </cell>
          <cell r="MS152">
            <v>0.40847576639999994</v>
          </cell>
          <cell r="MT152">
            <v>0.40847576639999994</v>
          </cell>
          <cell r="MU152">
            <v>0.40847576639999994</v>
          </cell>
          <cell r="MV152">
            <v>0</v>
          </cell>
          <cell r="MW152">
            <v>0</v>
          </cell>
          <cell r="MY152">
            <v>0</v>
          </cell>
          <cell r="MZ152">
            <v>0</v>
          </cell>
          <cell r="NA152">
            <v>0</v>
          </cell>
          <cell r="NB152">
            <v>0</v>
          </cell>
          <cell r="NC152">
            <v>0</v>
          </cell>
          <cell r="NE152">
            <v>0</v>
          </cell>
          <cell r="NF152">
            <v>0</v>
          </cell>
          <cell r="NG152">
            <v>0</v>
          </cell>
          <cell r="NH152">
            <v>0</v>
          </cell>
          <cell r="NI152">
            <v>0</v>
          </cell>
          <cell r="NK152">
            <v>3.8117952000000004E-2</v>
          </cell>
          <cell r="NL152">
            <v>3.8117952000000004E-2</v>
          </cell>
          <cell r="NM152">
            <v>3.8117952000000004E-2</v>
          </cell>
          <cell r="NN152">
            <v>0</v>
          </cell>
          <cell r="NO152">
            <v>0</v>
          </cell>
          <cell r="NQ152">
            <v>9.6668000000000014E-3</v>
          </cell>
          <cell r="NR152">
            <v>9.6668000000000014E-3</v>
          </cell>
          <cell r="NS152">
            <v>9.6668000000000014E-3</v>
          </cell>
          <cell r="NT152">
            <v>0</v>
          </cell>
          <cell r="NU152">
            <v>0</v>
          </cell>
          <cell r="NW152">
            <v>0.52924300000000002</v>
          </cell>
          <cell r="NX152">
            <v>0.52924300000000002</v>
          </cell>
          <cell r="NY152">
            <v>0.52924300000000002</v>
          </cell>
          <cell r="NZ152">
            <v>0</v>
          </cell>
          <cell r="OA152">
            <v>0</v>
          </cell>
          <cell r="OC152">
            <v>0</v>
          </cell>
          <cell r="OD152">
            <v>0</v>
          </cell>
          <cell r="OE152">
            <v>0</v>
          </cell>
          <cell r="OF152">
            <v>0</v>
          </cell>
          <cell r="OG152">
            <v>0</v>
          </cell>
          <cell r="OI152">
            <v>0</v>
          </cell>
          <cell r="OJ152">
            <v>0</v>
          </cell>
          <cell r="OK152">
            <v>0</v>
          </cell>
          <cell r="OL152">
            <v>0</v>
          </cell>
          <cell r="OM152">
            <v>0</v>
          </cell>
          <cell r="OO152">
            <v>0</v>
          </cell>
          <cell r="OP152">
            <v>0</v>
          </cell>
          <cell r="OQ152">
            <v>0</v>
          </cell>
          <cell r="OR152">
            <v>0</v>
          </cell>
          <cell r="OS152">
            <v>0</v>
          </cell>
          <cell r="OU152">
            <v>1.4975818000000001</v>
          </cell>
          <cell r="OV152">
            <v>1.4975818000000001</v>
          </cell>
          <cell r="OW152">
            <v>1.4975818000000001</v>
          </cell>
          <cell r="OX152">
            <v>0</v>
          </cell>
          <cell r="OY152">
            <v>0</v>
          </cell>
          <cell r="PA152">
            <v>0.32392360000000003</v>
          </cell>
          <cell r="PB152">
            <v>0.32392360000000003</v>
          </cell>
          <cell r="PC152">
            <v>0.32392360000000003</v>
          </cell>
          <cell r="PD152">
            <v>0</v>
          </cell>
          <cell r="PE152">
            <v>0</v>
          </cell>
          <cell r="PG152">
            <v>0.11314683120000001</v>
          </cell>
          <cell r="PH152">
            <v>0.11314683120000001</v>
          </cell>
          <cell r="PI152">
            <v>0.11314683120000001</v>
          </cell>
          <cell r="PJ152">
            <v>0</v>
          </cell>
          <cell r="PK152">
            <v>0</v>
          </cell>
          <cell r="PM152">
            <v>0.92567159999999993</v>
          </cell>
          <cell r="PN152">
            <v>0.92567159999999993</v>
          </cell>
          <cell r="PO152">
            <v>0.92567159999999993</v>
          </cell>
          <cell r="PP152">
            <v>0</v>
          </cell>
          <cell r="PQ152">
            <v>0</v>
          </cell>
          <cell r="PS152">
            <v>0</v>
          </cell>
          <cell r="PT152">
            <v>0</v>
          </cell>
          <cell r="PU152">
            <v>0</v>
          </cell>
          <cell r="PV152">
            <v>0</v>
          </cell>
          <cell r="PW152">
            <v>0</v>
          </cell>
          <cell r="PY152">
            <v>10.055502599999999</v>
          </cell>
          <cell r="PZ152">
            <v>10.055502599999999</v>
          </cell>
          <cell r="QA152">
            <v>10.055502599999999</v>
          </cell>
          <cell r="QB152">
            <v>0</v>
          </cell>
          <cell r="QC152">
            <v>0</v>
          </cell>
          <cell r="QE152">
            <v>5.1423228999999999</v>
          </cell>
          <cell r="QF152">
            <v>5.1423228999999999</v>
          </cell>
          <cell r="QG152">
            <v>5.1423228999999999</v>
          </cell>
          <cell r="QH152">
            <v>0</v>
          </cell>
          <cell r="QI152">
            <v>0</v>
          </cell>
          <cell r="QK152">
            <v>0</v>
          </cell>
          <cell r="QL152">
            <v>0</v>
          </cell>
          <cell r="QM152">
            <v>0</v>
          </cell>
          <cell r="QN152">
            <v>0</v>
          </cell>
          <cell r="QO152">
            <v>0</v>
          </cell>
          <cell r="QQ152">
            <v>0</v>
          </cell>
          <cell r="QR152">
            <v>0</v>
          </cell>
          <cell r="QS152">
            <v>0</v>
          </cell>
          <cell r="QT152">
            <v>0</v>
          </cell>
          <cell r="QU152">
            <v>0</v>
          </cell>
          <cell r="QW152">
            <v>0</v>
          </cell>
          <cell r="QX152">
            <v>0</v>
          </cell>
          <cell r="QY152">
            <v>0</v>
          </cell>
          <cell r="QZ152">
            <v>0</v>
          </cell>
          <cell r="RA152">
            <v>0</v>
          </cell>
          <cell r="RC152">
            <v>0.24983991120000001</v>
          </cell>
          <cell r="RD152">
            <v>0.24983991120000001</v>
          </cell>
          <cell r="RE152">
            <v>0.24983991120000001</v>
          </cell>
          <cell r="RF152">
            <v>0</v>
          </cell>
          <cell r="RG152">
            <v>0</v>
          </cell>
          <cell r="RI152">
            <v>0.40847576639999994</v>
          </cell>
          <cell r="RJ152">
            <v>0.40847576639999994</v>
          </cell>
          <cell r="RK152">
            <v>0.40847576639999994</v>
          </cell>
          <cell r="RL152">
            <v>0</v>
          </cell>
          <cell r="RM152">
            <v>0</v>
          </cell>
          <cell r="RO152">
            <v>0</v>
          </cell>
          <cell r="RP152">
            <v>0</v>
          </cell>
          <cell r="RQ152">
            <v>0</v>
          </cell>
          <cell r="RR152">
            <v>0</v>
          </cell>
          <cell r="RS152">
            <v>0</v>
          </cell>
          <cell r="RU152">
            <v>7.2500999999999998E-3</v>
          </cell>
          <cell r="RV152">
            <v>7.2500999999999998E-3</v>
          </cell>
          <cell r="RW152">
            <v>7.2500999999999998E-3</v>
          </cell>
          <cell r="RX152">
            <v>0</v>
          </cell>
          <cell r="RY152">
            <v>0</v>
          </cell>
          <cell r="SA152">
            <v>0.14866041199999999</v>
          </cell>
          <cell r="SB152">
            <v>0.14866041199999999</v>
          </cell>
          <cell r="SC152">
            <v>0.14866041199999999</v>
          </cell>
          <cell r="SD152">
            <v>0</v>
          </cell>
          <cell r="SE152">
            <v>0</v>
          </cell>
          <cell r="SG152">
            <v>0</v>
          </cell>
          <cell r="SH152">
            <v>0</v>
          </cell>
          <cell r="SI152">
            <v>0</v>
          </cell>
          <cell r="SJ152">
            <v>0</v>
          </cell>
          <cell r="SK152">
            <v>0</v>
          </cell>
          <cell r="SM152">
            <v>10.055502599999999</v>
          </cell>
          <cell r="SN152">
            <v>10.055502599999999</v>
          </cell>
          <cell r="SO152">
            <v>10.055502599999999</v>
          </cell>
          <cell r="SP152">
            <v>0</v>
          </cell>
          <cell r="SQ152">
            <v>0</v>
          </cell>
          <cell r="SS152">
            <v>5.1423228999999999</v>
          </cell>
          <cell r="ST152">
            <v>5.1423228999999999</v>
          </cell>
          <cell r="SU152">
            <v>5.1423228999999999</v>
          </cell>
          <cell r="SV152">
            <v>0</v>
          </cell>
          <cell r="SW152">
            <v>0</v>
          </cell>
          <cell r="SY152">
            <v>0</v>
          </cell>
          <cell r="SZ152">
            <v>0</v>
          </cell>
          <cell r="TA152">
            <v>0</v>
          </cell>
          <cell r="TB152">
            <v>0</v>
          </cell>
          <cell r="TC152">
            <v>0</v>
          </cell>
          <cell r="TE152">
            <v>0</v>
          </cell>
          <cell r="TF152">
            <v>0</v>
          </cell>
          <cell r="TG152">
            <v>0</v>
          </cell>
          <cell r="TH152">
            <v>0</v>
          </cell>
          <cell r="TI152">
            <v>0</v>
          </cell>
          <cell r="TK152">
            <v>0</v>
          </cell>
          <cell r="TL152">
            <v>0</v>
          </cell>
          <cell r="TM152">
            <v>0</v>
          </cell>
          <cell r="TN152">
            <v>0</v>
          </cell>
          <cell r="TO152">
            <v>0</v>
          </cell>
          <cell r="TQ152">
            <v>0</v>
          </cell>
          <cell r="TR152">
            <v>0</v>
          </cell>
          <cell r="TS152">
            <v>0</v>
          </cell>
          <cell r="TT152">
            <v>0</v>
          </cell>
          <cell r="TU152">
            <v>0</v>
          </cell>
          <cell r="TW152">
            <v>0</v>
          </cell>
          <cell r="TX152">
            <v>0</v>
          </cell>
          <cell r="TY152">
            <v>0</v>
          </cell>
          <cell r="TZ152">
            <v>0</v>
          </cell>
          <cell r="UA152">
            <v>0</v>
          </cell>
          <cell r="UC152">
            <v>0</v>
          </cell>
          <cell r="UD152">
            <v>0</v>
          </cell>
          <cell r="UE152">
            <v>0</v>
          </cell>
          <cell r="UF152">
            <v>0</v>
          </cell>
          <cell r="UG152">
            <v>0</v>
          </cell>
          <cell r="UI152">
            <v>0</v>
          </cell>
          <cell r="UJ152">
            <v>0</v>
          </cell>
          <cell r="UK152">
            <v>0</v>
          </cell>
          <cell r="UL152">
            <v>0</v>
          </cell>
          <cell r="UM152">
            <v>0</v>
          </cell>
          <cell r="UO152">
            <v>0</v>
          </cell>
          <cell r="UP152">
            <v>0</v>
          </cell>
          <cell r="UQ152">
            <v>0</v>
          </cell>
          <cell r="UR152">
            <v>0</v>
          </cell>
          <cell r="US152">
            <v>0</v>
          </cell>
          <cell r="UU152">
            <v>0</v>
          </cell>
          <cell r="UV152">
            <v>0</v>
          </cell>
          <cell r="UW152">
            <v>0</v>
          </cell>
          <cell r="UX152">
            <v>0</v>
          </cell>
          <cell r="UY152">
            <v>0</v>
          </cell>
          <cell r="VA152">
            <v>3.8117952000000004E-2</v>
          </cell>
          <cell r="VB152">
            <v>3.8117952000000004E-2</v>
          </cell>
          <cell r="VC152">
            <v>3.8117952000000004E-2</v>
          </cell>
          <cell r="VD152">
            <v>0</v>
          </cell>
          <cell r="VE152">
            <v>0</v>
          </cell>
          <cell r="VG152">
            <v>9.6668000000000014E-3</v>
          </cell>
          <cell r="VH152">
            <v>9.6668000000000014E-3</v>
          </cell>
          <cell r="VI152">
            <v>9.6668000000000014E-3</v>
          </cell>
          <cell r="VJ152">
            <v>0</v>
          </cell>
          <cell r="VK152">
            <v>0</v>
          </cell>
          <cell r="VM152">
            <v>0.52924300000000002</v>
          </cell>
          <cell r="VN152">
            <v>0.52924300000000002</v>
          </cell>
          <cell r="VO152">
            <v>0.52924300000000002</v>
          </cell>
          <cell r="VP152">
            <v>0</v>
          </cell>
          <cell r="VQ152">
            <v>0</v>
          </cell>
          <cell r="VS152">
            <v>0</v>
          </cell>
          <cell r="VT152">
            <v>0</v>
          </cell>
          <cell r="VU152">
            <v>0</v>
          </cell>
          <cell r="VV152">
            <v>0</v>
          </cell>
          <cell r="VW152">
            <v>0</v>
          </cell>
          <cell r="VY152">
            <v>0</v>
          </cell>
          <cell r="VZ152">
            <v>0</v>
          </cell>
          <cell r="WA152">
            <v>0</v>
          </cell>
          <cell r="WB152">
            <v>0</v>
          </cell>
          <cell r="WC152">
            <v>0</v>
          </cell>
          <cell r="WE152">
            <v>0</v>
          </cell>
          <cell r="WF152">
            <v>0</v>
          </cell>
          <cell r="WG152">
            <v>0</v>
          </cell>
          <cell r="WH152">
            <v>0</v>
          </cell>
          <cell r="WI152">
            <v>0</v>
          </cell>
          <cell r="WK152">
            <v>1.4975818000000001</v>
          </cell>
          <cell r="WL152">
            <v>1.4975818000000001</v>
          </cell>
          <cell r="WM152">
            <v>1.4975818000000001</v>
          </cell>
          <cell r="WN152">
            <v>0</v>
          </cell>
          <cell r="WO152">
            <v>0</v>
          </cell>
          <cell r="WQ152">
            <v>0.32392360000000003</v>
          </cell>
          <cell r="WR152">
            <v>0.32392360000000003</v>
          </cell>
          <cell r="WS152">
            <v>0.32392360000000003</v>
          </cell>
          <cell r="WT152">
            <v>0</v>
          </cell>
          <cell r="WU152">
            <v>0</v>
          </cell>
          <cell r="WW152">
            <v>0.11314683120000001</v>
          </cell>
          <cell r="WX152">
            <v>0.11314683120000001</v>
          </cell>
          <cell r="WY152">
            <v>0.11314683120000001</v>
          </cell>
          <cell r="WZ152">
            <v>0</v>
          </cell>
          <cell r="XA152">
            <v>0</v>
          </cell>
          <cell r="XC152">
            <v>0.92567159999999993</v>
          </cell>
          <cell r="XD152">
            <v>0.92567159999999993</v>
          </cell>
          <cell r="XE152">
            <v>0.92567159999999993</v>
          </cell>
          <cell r="XF152">
            <v>0</v>
          </cell>
          <cell r="XG152">
            <v>0</v>
          </cell>
          <cell r="XI152">
            <v>0</v>
          </cell>
          <cell r="XJ152">
            <v>0</v>
          </cell>
          <cell r="XK152">
            <v>0</v>
          </cell>
          <cell r="XL152">
            <v>0</v>
          </cell>
          <cell r="XM152">
            <v>0</v>
          </cell>
          <cell r="XO152">
            <v>5.7000620000000009E-2</v>
          </cell>
          <cell r="XP152">
            <v>5.7000620000000009E-2</v>
          </cell>
          <cell r="XQ152">
            <v>5.7000620000000009E-2</v>
          </cell>
          <cell r="XR152">
            <v>0</v>
          </cell>
          <cell r="XS152">
            <v>0</v>
          </cell>
          <cell r="XU152">
            <v>2.4904888E-2</v>
          </cell>
          <cell r="XV152">
            <v>2.4904888E-2</v>
          </cell>
          <cell r="XW152">
            <v>2.4904888E-2</v>
          </cell>
          <cell r="XX152">
            <v>0</v>
          </cell>
          <cell r="XY152">
            <v>0</v>
          </cell>
          <cell r="YA152">
            <v>0</v>
          </cell>
          <cell r="YB152">
            <v>0</v>
          </cell>
          <cell r="YC152">
            <v>0</v>
          </cell>
          <cell r="YD152">
            <v>0</v>
          </cell>
          <cell r="YE152">
            <v>0</v>
          </cell>
          <cell r="YG152">
            <v>0.34636349999999999</v>
          </cell>
          <cell r="YH152">
            <v>0.34636349999999999</v>
          </cell>
          <cell r="YI152">
            <v>0.34636349999999999</v>
          </cell>
          <cell r="YJ152">
            <v>0</v>
          </cell>
          <cell r="YK152">
            <v>0</v>
          </cell>
          <cell r="YM152">
            <v>0</v>
          </cell>
          <cell r="YN152">
            <v>0</v>
          </cell>
          <cell r="YO152">
            <v>0</v>
          </cell>
          <cell r="YP152">
            <v>0</v>
          </cell>
          <cell r="YQ152">
            <v>0</v>
          </cell>
          <cell r="YS152">
            <v>0</v>
          </cell>
          <cell r="YT152">
            <v>0</v>
          </cell>
          <cell r="YU152">
            <v>0</v>
          </cell>
          <cell r="YV152">
            <v>0</v>
          </cell>
          <cell r="YW152">
            <v>0</v>
          </cell>
          <cell r="YY152">
            <v>0</v>
          </cell>
          <cell r="YZ152">
            <v>0</v>
          </cell>
          <cell r="ZA152">
            <v>0</v>
          </cell>
          <cell r="ZB152">
            <v>0</v>
          </cell>
          <cell r="ZC152">
            <v>0</v>
          </cell>
        </row>
        <row r="153">
          <cell r="B153">
            <v>1994</v>
          </cell>
          <cell r="C153">
            <v>0.31113204999999999</v>
          </cell>
          <cell r="D153">
            <v>0.31113204999999999</v>
          </cell>
          <cell r="E153">
            <v>0.31113204999999999</v>
          </cell>
          <cell r="F153">
            <v>0</v>
          </cell>
          <cell r="G153">
            <v>0</v>
          </cell>
          <cell r="I153">
            <v>0.72520580280000002</v>
          </cell>
          <cell r="J153">
            <v>0.72520580280000002</v>
          </cell>
          <cell r="K153">
            <v>0.72520580280000002</v>
          </cell>
          <cell r="L153">
            <v>0</v>
          </cell>
          <cell r="M153">
            <v>0</v>
          </cell>
          <cell r="O153">
            <v>0.31113204999999999</v>
          </cell>
          <cell r="P153">
            <v>0.31113204999999999</v>
          </cell>
          <cell r="Q153">
            <v>0.31113204999999999</v>
          </cell>
          <cell r="R153">
            <v>0</v>
          </cell>
          <cell r="S153">
            <v>0</v>
          </cell>
          <cell r="U153">
            <v>0.72520580280000002</v>
          </cell>
          <cell r="V153">
            <v>0.72520580280000002</v>
          </cell>
          <cell r="W153">
            <v>0.72520580280000002</v>
          </cell>
          <cell r="X153">
            <v>0</v>
          </cell>
          <cell r="Y153">
            <v>0</v>
          </cell>
          <cell r="AA153">
            <v>0.31113204999999999</v>
          </cell>
          <cell r="AB153">
            <v>0.31113204999999999</v>
          </cell>
          <cell r="AC153">
            <v>0.31113204999999999</v>
          </cell>
          <cell r="AD153">
            <v>0</v>
          </cell>
          <cell r="AE153">
            <v>0</v>
          </cell>
          <cell r="AG153">
            <v>0.72520580280000002</v>
          </cell>
          <cell r="AH153">
            <v>0.72520580280000002</v>
          </cell>
          <cell r="AI153">
            <v>0.72520580280000002</v>
          </cell>
          <cell r="AJ153">
            <v>0</v>
          </cell>
          <cell r="AK153">
            <v>0</v>
          </cell>
          <cell r="AM153">
            <v>0</v>
          </cell>
          <cell r="AN153">
            <v>0</v>
          </cell>
          <cell r="AO153">
            <v>0</v>
          </cell>
          <cell r="AP153">
            <v>0</v>
          </cell>
          <cell r="AQ153">
            <v>0</v>
          </cell>
          <cell r="AS153">
            <v>1.5100800000000001E-2</v>
          </cell>
          <cell r="AT153">
            <v>1.5100800000000001E-2</v>
          </cell>
          <cell r="AU153">
            <v>1.5100800000000001E-2</v>
          </cell>
          <cell r="AV153">
            <v>0</v>
          </cell>
          <cell r="AW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>
            <v>0</v>
          </cell>
          <cell r="BE153">
            <v>1.5100800000000001E-2</v>
          </cell>
          <cell r="BF153">
            <v>1.5100800000000001E-2</v>
          </cell>
          <cell r="BG153">
            <v>1.5100800000000001E-2</v>
          </cell>
          <cell r="BH153">
            <v>0</v>
          </cell>
          <cell r="BI153">
            <v>0</v>
          </cell>
          <cell r="BK153">
            <v>0.22674248799999996</v>
          </cell>
          <cell r="BL153">
            <v>0.22674248799999996</v>
          </cell>
          <cell r="BM153">
            <v>0.22674248799999996</v>
          </cell>
          <cell r="BN153">
            <v>0</v>
          </cell>
          <cell r="BO153">
            <v>0</v>
          </cell>
          <cell r="BQ153">
            <v>0.22674248799999996</v>
          </cell>
          <cell r="BR153">
            <v>0.22674248799999996</v>
          </cell>
          <cell r="BS153">
            <v>0.22674248799999996</v>
          </cell>
          <cell r="BT153">
            <v>0</v>
          </cell>
          <cell r="BU153">
            <v>0</v>
          </cell>
          <cell r="BW153">
            <v>0.22674248799999996</v>
          </cell>
          <cell r="BX153">
            <v>0.22674248799999996</v>
          </cell>
          <cell r="BY153">
            <v>0.22674248799999996</v>
          </cell>
          <cell r="BZ153">
            <v>0</v>
          </cell>
          <cell r="CA153">
            <v>0</v>
          </cell>
          <cell r="CC153">
            <v>0.22674248799999996</v>
          </cell>
          <cell r="CD153">
            <v>0.22674248799999996</v>
          </cell>
          <cell r="CE153">
            <v>0.22674248799999996</v>
          </cell>
          <cell r="CF153">
            <v>0</v>
          </cell>
          <cell r="CG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0</v>
          </cell>
          <cell r="CO153">
            <v>0</v>
          </cell>
          <cell r="CP153">
            <v>0</v>
          </cell>
          <cell r="CQ153">
            <v>0</v>
          </cell>
          <cell r="CR153">
            <v>0</v>
          </cell>
          <cell r="CS153">
            <v>0</v>
          </cell>
          <cell r="CU153">
            <v>0</v>
          </cell>
          <cell r="CV153">
            <v>0</v>
          </cell>
          <cell r="CW153">
            <v>0</v>
          </cell>
          <cell r="CX153">
            <v>0</v>
          </cell>
          <cell r="CY153">
            <v>0</v>
          </cell>
          <cell r="DA153">
            <v>0</v>
          </cell>
          <cell r="DB153">
            <v>0</v>
          </cell>
          <cell r="DC153">
            <v>0</v>
          </cell>
          <cell r="DD153">
            <v>0</v>
          </cell>
          <cell r="DE153">
            <v>0</v>
          </cell>
          <cell r="DG153">
            <v>0</v>
          </cell>
          <cell r="DH153">
            <v>0</v>
          </cell>
          <cell r="DI153">
            <v>0</v>
          </cell>
          <cell r="DJ153">
            <v>0</v>
          </cell>
          <cell r="DK153">
            <v>0</v>
          </cell>
          <cell r="DM153">
            <v>0</v>
          </cell>
          <cell r="DN153">
            <v>0</v>
          </cell>
          <cell r="DO153">
            <v>0</v>
          </cell>
          <cell r="DP153">
            <v>0</v>
          </cell>
          <cell r="DQ153">
            <v>0</v>
          </cell>
          <cell r="DS153">
            <v>6.4398029999999995E-2</v>
          </cell>
          <cell r="DT153">
            <v>6.4398029999999995E-2</v>
          </cell>
          <cell r="DU153">
            <v>6.4398029999999995E-2</v>
          </cell>
          <cell r="DV153">
            <v>0</v>
          </cell>
          <cell r="DW153">
            <v>0</v>
          </cell>
          <cell r="DY153">
            <v>0</v>
          </cell>
          <cell r="DZ153">
            <v>0</v>
          </cell>
          <cell r="EA153">
            <v>0</v>
          </cell>
          <cell r="EB153">
            <v>0</v>
          </cell>
          <cell r="EC153">
            <v>0</v>
          </cell>
          <cell r="EE153">
            <v>1.5629042000000002</v>
          </cell>
          <cell r="EF153">
            <v>1.5629042000000002</v>
          </cell>
          <cell r="EG153">
            <v>1.5629042000000002</v>
          </cell>
          <cell r="EH153">
            <v>0</v>
          </cell>
          <cell r="EI153">
            <v>0</v>
          </cell>
          <cell r="EK153">
            <v>1.5629042000000002</v>
          </cell>
          <cell r="EL153">
            <v>1.5629042000000002</v>
          </cell>
          <cell r="EM153">
            <v>1.5629042000000002</v>
          </cell>
          <cell r="EN153">
            <v>0</v>
          </cell>
          <cell r="EO153">
            <v>0</v>
          </cell>
          <cell r="EQ153">
            <v>0.4114968</v>
          </cell>
          <cell r="ER153">
            <v>0.4114968</v>
          </cell>
          <cell r="ES153">
            <v>0.4114968</v>
          </cell>
          <cell r="ET153">
            <v>0</v>
          </cell>
          <cell r="EU153">
            <v>0</v>
          </cell>
          <cell r="EW153">
            <v>0.4114968</v>
          </cell>
          <cell r="EX153">
            <v>0.4114968</v>
          </cell>
          <cell r="EY153">
            <v>0.4114968</v>
          </cell>
          <cell r="EZ153">
            <v>0</v>
          </cell>
          <cell r="FA153">
            <v>0</v>
          </cell>
          <cell r="FC153">
            <v>0.16564252639999999</v>
          </cell>
          <cell r="FD153">
            <v>0.16564252639999999</v>
          </cell>
          <cell r="FE153">
            <v>0.16564252639999999</v>
          </cell>
          <cell r="FF153">
            <v>0</v>
          </cell>
          <cell r="FG153">
            <v>0</v>
          </cell>
          <cell r="FI153">
            <v>0.16564252639999999</v>
          </cell>
          <cell r="FJ153">
            <v>0.16564252639999999</v>
          </cell>
          <cell r="FK153">
            <v>0.16564252639999999</v>
          </cell>
          <cell r="FL153">
            <v>0</v>
          </cell>
          <cell r="FM153">
            <v>0</v>
          </cell>
          <cell r="FO153">
            <v>1.9666106999999999</v>
          </cell>
          <cell r="FP153">
            <v>1.9666106999999999</v>
          </cell>
          <cell r="FQ153">
            <v>1.9666106999999999</v>
          </cell>
          <cell r="FR153">
            <v>0</v>
          </cell>
          <cell r="FS153">
            <v>0</v>
          </cell>
          <cell r="FU153">
            <v>0</v>
          </cell>
          <cell r="FV153">
            <v>0</v>
          </cell>
          <cell r="FW153">
            <v>0</v>
          </cell>
          <cell r="FX153">
            <v>0</v>
          </cell>
          <cell r="FY153">
            <v>0</v>
          </cell>
          <cell r="GA153">
            <v>0</v>
          </cell>
          <cell r="GB153">
            <v>0</v>
          </cell>
          <cell r="GC153">
            <v>0</v>
          </cell>
          <cell r="GD153">
            <v>0</v>
          </cell>
          <cell r="GE153">
            <v>0</v>
          </cell>
          <cell r="GG153">
            <v>0</v>
          </cell>
          <cell r="GH153">
            <v>0</v>
          </cell>
          <cell r="GI153">
            <v>0</v>
          </cell>
          <cell r="GJ153">
            <v>0</v>
          </cell>
          <cell r="GK153">
            <v>0</v>
          </cell>
          <cell r="GM153">
            <v>0.94101150000000011</v>
          </cell>
          <cell r="GN153">
            <v>0.94101150000000011</v>
          </cell>
          <cell r="GO153">
            <v>0.94101150000000011</v>
          </cell>
          <cell r="GP153">
            <v>0</v>
          </cell>
          <cell r="GQ153">
            <v>0</v>
          </cell>
          <cell r="GS153">
            <v>0</v>
          </cell>
          <cell r="GT153">
            <v>0</v>
          </cell>
          <cell r="GU153">
            <v>0</v>
          </cell>
          <cell r="GV153">
            <v>0</v>
          </cell>
          <cell r="GW153">
            <v>0</v>
          </cell>
          <cell r="GY153">
            <v>0</v>
          </cell>
          <cell r="GZ153">
            <v>0</v>
          </cell>
          <cell r="HA153">
            <v>0</v>
          </cell>
          <cell r="HB153">
            <v>0</v>
          </cell>
          <cell r="HC153">
            <v>0</v>
          </cell>
          <cell r="HE153">
            <v>0</v>
          </cell>
          <cell r="HF153">
            <v>0</v>
          </cell>
          <cell r="HG153">
            <v>0</v>
          </cell>
          <cell r="HH153">
            <v>0</v>
          </cell>
          <cell r="HI153">
            <v>0</v>
          </cell>
          <cell r="HK153">
            <v>0.13211471600000002</v>
          </cell>
          <cell r="HL153">
            <v>0.13211471600000002</v>
          </cell>
          <cell r="HM153">
            <v>0.13211471600000002</v>
          </cell>
          <cell r="HN153">
            <v>0</v>
          </cell>
          <cell r="HO153">
            <v>0</v>
          </cell>
          <cell r="HQ153">
            <v>3.4348707999999999E-2</v>
          </cell>
          <cell r="HR153">
            <v>3.4348707999999999E-2</v>
          </cell>
          <cell r="HS153">
            <v>3.4348707999999999E-2</v>
          </cell>
          <cell r="HT153">
            <v>0</v>
          </cell>
          <cell r="HU153">
            <v>0</v>
          </cell>
          <cell r="HW153">
            <v>0</v>
          </cell>
          <cell r="HX153">
            <v>0</v>
          </cell>
          <cell r="HY153">
            <v>0</v>
          </cell>
          <cell r="HZ153">
            <v>0</v>
          </cell>
          <cell r="IA153">
            <v>0</v>
          </cell>
          <cell r="IC153">
            <v>0</v>
          </cell>
          <cell r="ID153">
            <v>0</v>
          </cell>
          <cell r="IE153">
            <v>0</v>
          </cell>
          <cell r="IF153">
            <v>0</v>
          </cell>
          <cell r="IG153">
            <v>0</v>
          </cell>
          <cell r="II153">
            <v>0.72422335599999998</v>
          </cell>
          <cell r="IJ153">
            <v>0.72422335599999998</v>
          </cell>
          <cell r="IK153">
            <v>0.72422335599999998</v>
          </cell>
          <cell r="IL153">
            <v>0</v>
          </cell>
          <cell r="IM153">
            <v>0</v>
          </cell>
          <cell r="IO153">
            <v>0</v>
          </cell>
          <cell r="IP153">
            <v>0</v>
          </cell>
          <cell r="IQ153">
            <v>0</v>
          </cell>
          <cell r="IR153">
            <v>0</v>
          </cell>
          <cell r="IS153">
            <v>0</v>
          </cell>
          <cell r="IU153">
            <v>0</v>
          </cell>
          <cell r="IV153">
            <v>0</v>
          </cell>
          <cell r="IW153">
            <v>0</v>
          </cell>
          <cell r="IX153">
            <v>0</v>
          </cell>
          <cell r="IY153">
            <v>0</v>
          </cell>
          <cell r="JA153">
            <v>0</v>
          </cell>
          <cell r="JB153">
            <v>0</v>
          </cell>
          <cell r="JC153">
            <v>0</v>
          </cell>
          <cell r="JD153">
            <v>0</v>
          </cell>
          <cell r="JE153">
            <v>0</v>
          </cell>
          <cell r="JG153">
            <v>0</v>
          </cell>
          <cell r="JH153">
            <v>0</v>
          </cell>
          <cell r="JI153">
            <v>0</v>
          </cell>
          <cell r="JJ153">
            <v>0</v>
          </cell>
          <cell r="JK153">
            <v>0</v>
          </cell>
          <cell r="JM153">
            <v>0</v>
          </cell>
          <cell r="JN153">
            <v>0</v>
          </cell>
          <cell r="JO153">
            <v>0</v>
          </cell>
          <cell r="JP153">
            <v>0</v>
          </cell>
          <cell r="JQ153">
            <v>0</v>
          </cell>
          <cell r="JS153">
            <v>0</v>
          </cell>
          <cell r="JT153">
            <v>0</v>
          </cell>
          <cell r="JU153">
            <v>0</v>
          </cell>
          <cell r="JV153">
            <v>0</v>
          </cell>
          <cell r="JW153">
            <v>0</v>
          </cell>
          <cell r="JY153">
            <v>0</v>
          </cell>
          <cell r="JZ153">
            <v>0</v>
          </cell>
          <cell r="KA153">
            <v>0</v>
          </cell>
          <cell r="KB153">
            <v>0</v>
          </cell>
          <cell r="KC153">
            <v>0</v>
          </cell>
          <cell r="KE153">
            <v>0</v>
          </cell>
          <cell r="KF153">
            <v>0</v>
          </cell>
          <cell r="KG153">
            <v>0</v>
          </cell>
          <cell r="KH153">
            <v>0</v>
          </cell>
          <cell r="KI153">
            <v>0</v>
          </cell>
          <cell r="KK153">
            <v>0</v>
          </cell>
          <cell r="KL153">
            <v>0</v>
          </cell>
          <cell r="KM153">
            <v>0</v>
          </cell>
          <cell r="KN153">
            <v>0</v>
          </cell>
          <cell r="KO153">
            <v>0</v>
          </cell>
          <cell r="KQ153">
            <v>4.3508663999999996E-2</v>
          </cell>
          <cell r="KR153">
            <v>4.3508663999999996E-2</v>
          </cell>
          <cell r="KS153">
            <v>4.3508663999999996E-2</v>
          </cell>
          <cell r="KT153">
            <v>0</v>
          </cell>
          <cell r="KU153">
            <v>0</v>
          </cell>
          <cell r="KW153">
            <v>0</v>
          </cell>
          <cell r="KX153">
            <v>0</v>
          </cell>
          <cell r="KY153">
            <v>0</v>
          </cell>
          <cell r="KZ153">
            <v>0</v>
          </cell>
          <cell r="LA153">
            <v>0</v>
          </cell>
          <cell r="LC153">
            <v>0.10071303799999999</v>
          </cell>
          <cell r="LD153">
            <v>0.10071303799999999</v>
          </cell>
          <cell r="LE153">
            <v>0.10071303799999999</v>
          </cell>
          <cell r="LF153">
            <v>0</v>
          </cell>
          <cell r="LG153">
            <v>0</v>
          </cell>
          <cell r="LI153">
            <v>1.52295E-2</v>
          </cell>
          <cell r="LJ153">
            <v>1.52295E-2</v>
          </cell>
          <cell r="LK153">
            <v>1.52295E-2</v>
          </cell>
          <cell r="LL153">
            <v>0</v>
          </cell>
          <cell r="LM153">
            <v>0</v>
          </cell>
          <cell r="LO153">
            <v>0.83187389999999994</v>
          </cell>
          <cell r="LP153">
            <v>0.83187389999999994</v>
          </cell>
          <cell r="LQ153">
            <v>0.83187389999999994</v>
          </cell>
          <cell r="LR153">
            <v>0</v>
          </cell>
          <cell r="LS153">
            <v>0</v>
          </cell>
          <cell r="LU153">
            <v>0</v>
          </cell>
          <cell r="LV153">
            <v>0</v>
          </cell>
          <cell r="LW153">
            <v>0</v>
          </cell>
          <cell r="LX153">
            <v>0</v>
          </cell>
          <cell r="LY153">
            <v>0</v>
          </cell>
          <cell r="MA153">
            <v>0</v>
          </cell>
          <cell r="MB153">
            <v>0</v>
          </cell>
          <cell r="MC153">
            <v>0</v>
          </cell>
          <cell r="MD153">
            <v>0</v>
          </cell>
          <cell r="ME153">
            <v>0</v>
          </cell>
          <cell r="MG153">
            <v>0</v>
          </cell>
          <cell r="MH153">
            <v>0</v>
          </cell>
          <cell r="MI153">
            <v>0</v>
          </cell>
          <cell r="MJ153">
            <v>0</v>
          </cell>
          <cell r="MK153">
            <v>0</v>
          </cell>
          <cell r="MM153">
            <v>0.31113204999999999</v>
          </cell>
          <cell r="MN153">
            <v>0.31113204999999999</v>
          </cell>
          <cell r="MO153">
            <v>0.31113204999999999</v>
          </cell>
          <cell r="MP153">
            <v>0</v>
          </cell>
          <cell r="MQ153">
            <v>0</v>
          </cell>
          <cell r="MS153">
            <v>0.72520580280000002</v>
          </cell>
          <cell r="MT153">
            <v>0.72520580280000002</v>
          </cell>
          <cell r="MU153">
            <v>0.72520580280000002</v>
          </cell>
          <cell r="MV153">
            <v>0</v>
          </cell>
          <cell r="MW153">
            <v>0</v>
          </cell>
          <cell r="MY153">
            <v>4.3508663999999996E-2</v>
          </cell>
          <cell r="MZ153">
            <v>4.3508663999999996E-2</v>
          </cell>
          <cell r="NA153">
            <v>4.3508663999999996E-2</v>
          </cell>
          <cell r="NB153">
            <v>0</v>
          </cell>
          <cell r="NC153">
            <v>0</v>
          </cell>
          <cell r="NE153">
            <v>0</v>
          </cell>
          <cell r="NF153">
            <v>0</v>
          </cell>
          <cell r="NG153">
            <v>0</v>
          </cell>
          <cell r="NH153">
            <v>0</v>
          </cell>
          <cell r="NI153">
            <v>0</v>
          </cell>
          <cell r="NK153">
            <v>0.10071303799999999</v>
          </cell>
          <cell r="NL153">
            <v>0.10071303799999999</v>
          </cell>
          <cell r="NM153">
            <v>0.10071303799999999</v>
          </cell>
          <cell r="NN153">
            <v>0</v>
          </cell>
          <cell r="NO153">
            <v>0</v>
          </cell>
          <cell r="NQ153">
            <v>1.52295E-2</v>
          </cell>
          <cell r="NR153">
            <v>1.52295E-2</v>
          </cell>
          <cell r="NS153">
            <v>1.52295E-2</v>
          </cell>
          <cell r="NT153">
            <v>0</v>
          </cell>
          <cell r="NU153">
            <v>0</v>
          </cell>
          <cell r="NW153">
            <v>0.83187389999999994</v>
          </cell>
          <cell r="NX153">
            <v>0.83187389999999994</v>
          </cell>
          <cell r="NY153">
            <v>0.83187389999999994</v>
          </cell>
          <cell r="NZ153">
            <v>0</v>
          </cell>
          <cell r="OA153">
            <v>0</v>
          </cell>
          <cell r="OC153">
            <v>0</v>
          </cell>
          <cell r="OD153">
            <v>0</v>
          </cell>
          <cell r="OE153">
            <v>0</v>
          </cell>
          <cell r="OF153">
            <v>0</v>
          </cell>
          <cell r="OG153">
            <v>0</v>
          </cell>
          <cell r="OI153">
            <v>0</v>
          </cell>
          <cell r="OJ153">
            <v>0</v>
          </cell>
          <cell r="OK153">
            <v>0</v>
          </cell>
          <cell r="OL153">
            <v>0</v>
          </cell>
          <cell r="OM153">
            <v>0</v>
          </cell>
          <cell r="OO153">
            <v>0</v>
          </cell>
          <cell r="OP153">
            <v>0</v>
          </cell>
          <cell r="OQ153">
            <v>0</v>
          </cell>
          <cell r="OR153">
            <v>0</v>
          </cell>
          <cell r="OS153">
            <v>0</v>
          </cell>
          <cell r="OU153">
            <v>1.5629042000000002</v>
          </cell>
          <cell r="OV153">
            <v>1.5629042000000002</v>
          </cell>
          <cell r="OW153">
            <v>1.5629042000000002</v>
          </cell>
          <cell r="OX153">
            <v>0</v>
          </cell>
          <cell r="OY153">
            <v>0</v>
          </cell>
          <cell r="PA153">
            <v>0.4114968</v>
          </cell>
          <cell r="PB153">
            <v>0.4114968</v>
          </cell>
          <cell r="PC153">
            <v>0.4114968</v>
          </cell>
          <cell r="PD153">
            <v>0</v>
          </cell>
          <cell r="PE153">
            <v>0</v>
          </cell>
          <cell r="PG153">
            <v>0.16564252639999999</v>
          </cell>
          <cell r="PH153">
            <v>0.16564252639999999</v>
          </cell>
          <cell r="PI153">
            <v>0.16564252639999999</v>
          </cell>
          <cell r="PJ153">
            <v>0</v>
          </cell>
          <cell r="PK153">
            <v>0</v>
          </cell>
          <cell r="PM153">
            <v>1.9666106999999999</v>
          </cell>
          <cell r="PN153">
            <v>1.9666106999999999</v>
          </cell>
          <cell r="PO153">
            <v>1.9666106999999999</v>
          </cell>
          <cell r="PP153">
            <v>0</v>
          </cell>
          <cell r="PQ153">
            <v>0</v>
          </cell>
          <cell r="PS153">
            <v>0</v>
          </cell>
          <cell r="PT153">
            <v>0</v>
          </cell>
          <cell r="PU153">
            <v>0</v>
          </cell>
          <cell r="PV153">
            <v>0</v>
          </cell>
          <cell r="PW153">
            <v>0</v>
          </cell>
          <cell r="PY153">
            <v>17.7921315</v>
          </cell>
          <cell r="PZ153">
            <v>17.7921315</v>
          </cell>
          <cell r="QA153">
            <v>17.7921315</v>
          </cell>
          <cell r="QB153">
            <v>0</v>
          </cell>
          <cell r="QC153">
            <v>0</v>
          </cell>
          <cell r="QE153">
            <v>13.1331772</v>
          </cell>
          <cell r="QF153">
            <v>13.1331772</v>
          </cell>
          <cell r="QG153">
            <v>13.1331772</v>
          </cell>
          <cell r="QH153">
            <v>0</v>
          </cell>
          <cell r="QI153">
            <v>0</v>
          </cell>
          <cell r="QK153">
            <v>0</v>
          </cell>
          <cell r="QL153">
            <v>0</v>
          </cell>
          <cell r="QM153">
            <v>0</v>
          </cell>
          <cell r="QN153">
            <v>0</v>
          </cell>
          <cell r="QO153">
            <v>0</v>
          </cell>
          <cell r="QQ153">
            <v>0</v>
          </cell>
          <cell r="QR153">
            <v>0</v>
          </cell>
          <cell r="QS153">
            <v>0</v>
          </cell>
          <cell r="QT153">
            <v>0</v>
          </cell>
          <cell r="QU153">
            <v>0</v>
          </cell>
          <cell r="QW153">
            <v>0</v>
          </cell>
          <cell r="QX153">
            <v>0</v>
          </cell>
          <cell r="QY153">
            <v>0</v>
          </cell>
          <cell r="QZ153">
            <v>0</v>
          </cell>
          <cell r="RA153">
            <v>0</v>
          </cell>
          <cell r="RC153">
            <v>0.31113204999999999</v>
          </cell>
          <cell r="RD153">
            <v>0.31113204999999999</v>
          </cell>
          <cell r="RE153">
            <v>0.31113204999999999</v>
          </cell>
          <cell r="RF153">
            <v>0</v>
          </cell>
          <cell r="RG153">
            <v>0</v>
          </cell>
          <cell r="RI153">
            <v>0.72520580280000002</v>
          </cell>
          <cell r="RJ153">
            <v>0.72520580280000002</v>
          </cell>
          <cell r="RK153">
            <v>0.72520580280000002</v>
          </cell>
          <cell r="RL153">
            <v>0</v>
          </cell>
          <cell r="RM153">
            <v>0</v>
          </cell>
          <cell r="RO153">
            <v>0</v>
          </cell>
          <cell r="RP153">
            <v>0</v>
          </cell>
          <cell r="RQ153">
            <v>0</v>
          </cell>
          <cell r="RR153">
            <v>0</v>
          </cell>
          <cell r="RS153">
            <v>0</v>
          </cell>
          <cell r="RU153">
            <v>1.5100800000000001E-2</v>
          </cell>
          <cell r="RV153">
            <v>1.5100800000000001E-2</v>
          </cell>
          <cell r="RW153">
            <v>1.5100800000000001E-2</v>
          </cell>
          <cell r="RX153">
            <v>0</v>
          </cell>
          <cell r="RY153">
            <v>0</v>
          </cell>
          <cell r="SA153">
            <v>0.22674248799999996</v>
          </cell>
          <cell r="SB153">
            <v>0.22674248799999996</v>
          </cell>
          <cell r="SC153">
            <v>0.22674248799999996</v>
          </cell>
          <cell r="SD153">
            <v>0</v>
          </cell>
          <cell r="SE153">
            <v>0</v>
          </cell>
          <cell r="SG153">
            <v>0.94101150000000011</v>
          </cell>
          <cell r="SH153">
            <v>0.94101150000000011</v>
          </cell>
          <cell r="SI153">
            <v>0.94101150000000011</v>
          </cell>
          <cell r="SJ153">
            <v>0</v>
          </cell>
          <cell r="SK153">
            <v>0</v>
          </cell>
          <cell r="SM153">
            <v>17.7921315</v>
          </cell>
          <cell r="SN153">
            <v>17.7921315</v>
          </cell>
          <cell r="SO153">
            <v>17.7921315</v>
          </cell>
          <cell r="SP153">
            <v>0</v>
          </cell>
          <cell r="SQ153">
            <v>0</v>
          </cell>
          <cell r="SS153">
            <v>13.1331772</v>
          </cell>
          <cell r="ST153">
            <v>13.1331772</v>
          </cell>
          <cell r="SU153">
            <v>13.1331772</v>
          </cell>
          <cell r="SV153">
            <v>0</v>
          </cell>
          <cell r="SW153">
            <v>0</v>
          </cell>
          <cell r="SY153">
            <v>0</v>
          </cell>
          <cell r="SZ153">
            <v>0</v>
          </cell>
          <cell r="TA153">
            <v>0</v>
          </cell>
          <cell r="TB153">
            <v>0</v>
          </cell>
          <cell r="TC153">
            <v>0</v>
          </cell>
          <cell r="TE153">
            <v>0</v>
          </cell>
          <cell r="TF153">
            <v>0</v>
          </cell>
          <cell r="TG153">
            <v>0</v>
          </cell>
          <cell r="TH153">
            <v>0</v>
          </cell>
          <cell r="TI153">
            <v>0</v>
          </cell>
          <cell r="TK153">
            <v>0</v>
          </cell>
          <cell r="TL153">
            <v>0</v>
          </cell>
          <cell r="TM153">
            <v>0</v>
          </cell>
          <cell r="TN153">
            <v>0</v>
          </cell>
          <cell r="TO153">
            <v>0</v>
          </cell>
          <cell r="TQ153">
            <v>0</v>
          </cell>
          <cell r="TR153">
            <v>0</v>
          </cell>
          <cell r="TS153">
            <v>0</v>
          </cell>
          <cell r="TT153">
            <v>0</v>
          </cell>
          <cell r="TU153">
            <v>0</v>
          </cell>
          <cell r="TW153">
            <v>0</v>
          </cell>
          <cell r="TX153">
            <v>0</v>
          </cell>
          <cell r="TY153">
            <v>0</v>
          </cell>
          <cell r="TZ153">
            <v>0</v>
          </cell>
          <cell r="UA153">
            <v>0</v>
          </cell>
          <cell r="UC153">
            <v>0</v>
          </cell>
          <cell r="UD153">
            <v>0</v>
          </cell>
          <cell r="UE153">
            <v>0</v>
          </cell>
          <cell r="UF153">
            <v>0</v>
          </cell>
          <cell r="UG153">
            <v>0</v>
          </cell>
          <cell r="UI153">
            <v>0</v>
          </cell>
          <cell r="UJ153">
            <v>0</v>
          </cell>
          <cell r="UK153">
            <v>0</v>
          </cell>
          <cell r="UL153">
            <v>0</v>
          </cell>
          <cell r="UM153">
            <v>0</v>
          </cell>
          <cell r="UO153">
            <v>4.3508663999999996E-2</v>
          </cell>
          <cell r="UP153">
            <v>4.3508663999999996E-2</v>
          </cell>
          <cell r="UQ153">
            <v>4.3508663999999996E-2</v>
          </cell>
          <cell r="UR153">
            <v>0</v>
          </cell>
          <cell r="US153">
            <v>0</v>
          </cell>
          <cell r="UU153">
            <v>0</v>
          </cell>
          <cell r="UV153">
            <v>0</v>
          </cell>
          <cell r="UW153">
            <v>0</v>
          </cell>
          <cell r="UX153">
            <v>0</v>
          </cell>
          <cell r="UY153">
            <v>0</v>
          </cell>
          <cell r="VA153">
            <v>0.10071303799999999</v>
          </cell>
          <cell r="VB153">
            <v>0.10071303799999999</v>
          </cell>
          <cell r="VC153">
            <v>0.10071303799999999</v>
          </cell>
          <cell r="VD153">
            <v>0</v>
          </cell>
          <cell r="VE153">
            <v>0</v>
          </cell>
          <cell r="VG153">
            <v>1.52295E-2</v>
          </cell>
          <cell r="VH153">
            <v>1.52295E-2</v>
          </cell>
          <cell r="VI153">
            <v>1.52295E-2</v>
          </cell>
          <cell r="VJ153">
            <v>0</v>
          </cell>
          <cell r="VK153">
            <v>0</v>
          </cell>
          <cell r="VM153">
            <v>0.83187389999999994</v>
          </cell>
          <cell r="VN153">
            <v>0.83187389999999994</v>
          </cell>
          <cell r="VO153">
            <v>0.83187389999999994</v>
          </cell>
          <cell r="VP153">
            <v>0</v>
          </cell>
          <cell r="VQ153">
            <v>0</v>
          </cell>
          <cell r="VS153">
            <v>0</v>
          </cell>
          <cell r="VT153">
            <v>0</v>
          </cell>
          <cell r="VU153">
            <v>0</v>
          </cell>
          <cell r="VV153">
            <v>0</v>
          </cell>
          <cell r="VW153">
            <v>0</v>
          </cell>
          <cell r="VY153">
            <v>0</v>
          </cell>
          <cell r="VZ153">
            <v>0</v>
          </cell>
          <cell r="WA153">
            <v>0</v>
          </cell>
          <cell r="WB153">
            <v>0</v>
          </cell>
          <cell r="WC153">
            <v>0</v>
          </cell>
          <cell r="WE153">
            <v>0</v>
          </cell>
          <cell r="WF153">
            <v>0</v>
          </cell>
          <cell r="WG153">
            <v>0</v>
          </cell>
          <cell r="WH153">
            <v>0</v>
          </cell>
          <cell r="WI153">
            <v>0</v>
          </cell>
          <cell r="WK153">
            <v>1.5629042000000002</v>
          </cell>
          <cell r="WL153">
            <v>1.5629042000000002</v>
          </cell>
          <cell r="WM153">
            <v>1.5629042000000002</v>
          </cell>
          <cell r="WN153">
            <v>0</v>
          </cell>
          <cell r="WO153">
            <v>0</v>
          </cell>
          <cell r="WQ153">
            <v>0.4114968</v>
          </cell>
          <cell r="WR153">
            <v>0.4114968</v>
          </cell>
          <cell r="WS153">
            <v>0.4114968</v>
          </cell>
          <cell r="WT153">
            <v>0</v>
          </cell>
          <cell r="WU153">
            <v>0</v>
          </cell>
          <cell r="WW153">
            <v>0.16564252639999999</v>
          </cell>
          <cell r="WX153">
            <v>0.16564252639999999</v>
          </cell>
          <cell r="WY153">
            <v>0.16564252639999999</v>
          </cell>
          <cell r="WZ153">
            <v>0</v>
          </cell>
          <cell r="XA153">
            <v>0</v>
          </cell>
          <cell r="XC153">
            <v>1.9666106999999999</v>
          </cell>
          <cell r="XD153">
            <v>1.9666106999999999</v>
          </cell>
          <cell r="XE153">
            <v>1.9666106999999999</v>
          </cell>
          <cell r="XF153">
            <v>0</v>
          </cell>
          <cell r="XG153">
            <v>0</v>
          </cell>
          <cell r="XI153">
            <v>0</v>
          </cell>
          <cell r="XJ153">
            <v>0</v>
          </cell>
          <cell r="XK153">
            <v>0</v>
          </cell>
          <cell r="XL153">
            <v>0</v>
          </cell>
          <cell r="XM153">
            <v>0</v>
          </cell>
          <cell r="XO153">
            <v>0.13211471600000002</v>
          </cell>
          <cell r="XP153">
            <v>0.13211471600000002</v>
          </cell>
          <cell r="XQ153">
            <v>0.13211471600000002</v>
          </cell>
          <cell r="XR153">
            <v>0</v>
          </cell>
          <cell r="XS153">
            <v>0</v>
          </cell>
          <cell r="XU153">
            <v>3.4348707999999999E-2</v>
          </cell>
          <cell r="XV153">
            <v>3.4348707999999999E-2</v>
          </cell>
          <cell r="XW153">
            <v>3.4348707999999999E-2</v>
          </cell>
          <cell r="XX153">
            <v>0</v>
          </cell>
          <cell r="XY153">
            <v>0</v>
          </cell>
          <cell r="YA153">
            <v>0</v>
          </cell>
          <cell r="YB153">
            <v>0</v>
          </cell>
          <cell r="YC153">
            <v>0</v>
          </cell>
          <cell r="YD153">
            <v>0</v>
          </cell>
          <cell r="YE153">
            <v>0</v>
          </cell>
          <cell r="YG153">
            <v>0.72422335599999998</v>
          </cell>
          <cell r="YH153">
            <v>0.72422335599999998</v>
          </cell>
          <cell r="YI153">
            <v>0.72422335599999998</v>
          </cell>
          <cell r="YJ153">
            <v>0</v>
          </cell>
          <cell r="YK153">
            <v>0</v>
          </cell>
          <cell r="YM153">
            <v>5.6116800000000001E-2</v>
          </cell>
          <cell r="YN153">
            <v>5.6116800000000001E-2</v>
          </cell>
          <cell r="YO153">
            <v>5.6116800000000001E-2</v>
          </cell>
          <cell r="YP153">
            <v>0</v>
          </cell>
          <cell r="YQ153">
            <v>0</v>
          </cell>
          <cell r="YS153">
            <v>5.6116800000000001E-2</v>
          </cell>
          <cell r="YT153">
            <v>5.6116800000000001E-2</v>
          </cell>
          <cell r="YU153">
            <v>5.6116800000000001E-2</v>
          </cell>
          <cell r="YV153">
            <v>0</v>
          </cell>
          <cell r="YW153">
            <v>0</v>
          </cell>
          <cell r="YY153">
            <v>5.6116800000000001E-2</v>
          </cell>
          <cell r="YZ153">
            <v>5.6116800000000001E-2</v>
          </cell>
          <cell r="ZA153">
            <v>5.6116800000000001E-2</v>
          </cell>
          <cell r="ZB153">
            <v>0</v>
          </cell>
          <cell r="ZC153">
            <v>0</v>
          </cell>
        </row>
        <row r="154">
          <cell r="B154">
            <v>1995</v>
          </cell>
          <cell r="C154">
            <v>0.58231431239999998</v>
          </cell>
          <cell r="D154">
            <v>0.58231431239999998</v>
          </cell>
          <cell r="E154">
            <v>0.58231431239999998</v>
          </cell>
          <cell r="F154">
            <v>0</v>
          </cell>
          <cell r="G154">
            <v>0</v>
          </cell>
          <cell r="I154">
            <v>1.6219833871999998</v>
          </cell>
          <cell r="J154">
            <v>1.6219833871999998</v>
          </cell>
          <cell r="K154">
            <v>1.6219833871999998</v>
          </cell>
          <cell r="L154">
            <v>0</v>
          </cell>
          <cell r="M154">
            <v>0</v>
          </cell>
          <cell r="O154">
            <v>0.58231431239999998</v>
          </cell>
          <cell r="P154">
            <v>0.58231431239999998</v>
          </cell>
          <cell r="Q154">
            <v>0.58231431239999998</v>
          </cell>
          <cell r="R154">
            <v>0</v>
          </cell>
          <cell r="S154">
            <v>0</v>
          </cell>
          <cell r="U154">
            <v>1.6219833871999998</v>
          </cell>
          <cell r="V154">
            <v>1.6219833871999998</v>
          </cell>
          <cell r="W154">
            <v>1.6219833871999998</v>
          </cell>
          <cell r="X154">
            <v>0</v>
          </cell>
          <cell r="Y154">
            <v>0</v>
          </cell>
          <cell r="AA154">
            <v>0.58231431239999998</v>
          </cell>
          <cell r="AB154">
            <v>0.58231431239999998</v>
          </cell>
          <cell r="AC154">
            <v>0.58231431239999998</v>
          </cell>
          <cell r="AD154">
            <v>0</v>
          </cell>
          <cell r="AE154">
            <v>0</v>
          </cell>
          <cell r="AG154">
            <v>1.6219833871999998</v>
          </cell>
          <cell r="AH154">
            <v>1.6219833871999998</v>
          </cell>
          <cell r="AI154">
            <v>1.6219833871999998</v>
          </cell>
          <cell r="AJ154">
            <v>0</v>
          </cell>
          <cell r="AK154">
            <v>0</v>
          </cell>
          <cell r="AM154">
            <v>0.10566912799999999</v>
          </cell>
          <cell r="AN154">
            <v>0.10566912799999999</v>
          </cell>
          <cell r="AO154">
            <v>0.10566912799999999</v>
          </cell>
          <cell r="AP154">
            <v>0</v>
          </cell>
          <cell r="AQ154">
            <v>0</v>
          </cell>
          <cell r="AS154">
            <v>4.9334886399999993E-2</v>
          </cell>
          <cell r="AT154">
            <v>4.9334886399999993E-2</v>
          </cell>
          <cell r="AU154">
            <v>4.9334886399999993E-2</v>
          </cell>
          <cell r="AV154">
            <v>0</v>
          </cell>
          <cell r="AW154">
            <v>0</v>
          </cell>
          <cell r="AY154">
            <v>0.10566912799999999</v>
          </cell>
          <cell r="AZ154">
            <v>0.10566912799999999</v>
          </cell>
          <cell r="BA154">
            <v>0.10566912799999999</v>
          </cell>
          <cell r="BB154">
            <v>0</v>
          </cell>
          <cell r="BC154">
            <v>0</v>
          </cell>
          <cell r="BE154">
            <v>4.9334886399999993E-2</v>
          </cell>
          <cell r="BF154">
            <v>4.9334886399999993E-2</v>
          </cell>
          <cell r="BG154">
            <v>4.9334886399999993E-2</v>
          </cell>
          <cell r="BH154">
            <v>0</v>
          </cell>
          <cell r="BI154">
            <v>0</v>
          </cell>
          <cell r="BK154">
            <v>0.30868556399999997</v>
          </cell>
          <cell r="BL154">
            <v>0.30868556399999997</v>
          </cell>
          <cell r="BM154">
            <v>0.30868556399999997</v>
          </cell>
          <cell r="BN154">
            <v>0</v>
          </cell>
          <cell r="BO154">
            <v>0</v>
          </cell>
          <cell r="BQ154">
            <v>0.30868556399999997</v>
          </cell>
          <cell r="BR154">
            <v>0.30868556399999997</v>
          </cell>
          <cell r="BS154">
            <v>0.30868556399999997</v>
          </cell>
          <cell r="BT154">
            <v>0</v>
          </cell>
          <cell r="BU154">
            <v>0</v>
          </cell>
          <cell r="BW154">
            <v>0.30868556399999997</v>
          </cell>
          <cell r="BX154">
            <v>0.30868556399999997</v>
          </cell>
          <cell r="BY154">
            <v>0.30868556399999997</v>
          </cell>
          <cell r="BZ154">
            <v>0</v>
          </cell>
          <cell r="CA154">
            <v>0</v>
          </cell>
          <cell r="CC154">
            <v>0.30868556399999997</v>
          </cell>
          <cell r="CD154">
            <v>0.30868556399999997</v>
          </cell>
          <cell r="CE154">
            <v>0.30868556399999997</v>
          </cell>
          <cell r="CF154">
            <v>0</v>
          </cell>
          <cell r="CG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0</v>
          </cell>
          <cell r="CO154">
            <v>0</v>
          </cell>
          <cell r="CP154">
            <v>0</v>
          </cell>
          <cell r="CQ154">
            <v>0</v>
          </cell>
          <cell r="CR154">
            <v>0</v>
          </cell>
          <cell r="CS154">
            <v>0</v>
          </cell>
          <cell r="CU154">
            <v>0</v>
          </cell>
          <cell r="CV154">
            <v>0</v>
          </cell>
          <cell r="CW154">
            <v>0</v>
          </cell>
          <cell r="CX154">
            <v>0</v>
          </cell>
          <cell r="CY154">
            <v>0</v>
          </cell>
          <cell r="DA154">
            <v>0</v>
          </cell>
          <cell r="DB154">
            <v>0</v>
          </cell>
          <cell r="DC154">
            <v>0</v>
          </cell>
          <cell r="DD154">
            <v>0</v>
          </cell>
          <cell r="DE154">
            <v>0</v>
          </cell>
          <cell r="DG154">
            <v>0</v>
          </cell>
          <cell r="DH154">
            <v>0</v>
          </cell>
          <cell r="DI154">
            <v>0</v>
          </cell>
          <cell r="DJ154">
            <v>0</v>
          </cell>
          <cell r="DK154">
            <v>0</v>
          </cell>
          <cell r="DM154">
            <v>0</v>
          </cell>
          <cell r="DN154">
            <v>0</v>
          </cell>
          <cell r="DO154">
            <v>0</v>
          </cell>
          <cell r="DP154">
            <v>0</v>
          </cell>
          <cell r="DQ154">
            <v>0</v>
          </cell>
          <cell r="DS154">
            <v>0.11166999999999999</v>
          </cell>
          <cell r="DT154">
            <v>0.11166999999999999</v>
          </cell>
          <cell r="DU154">
            <v>0.11166999999999999</v>
          </cell>
          <cell r="DV154">
            <v>0</v>
          </cell>
          <cell r="DW154">
            <v>0</v>
          </cell>
          <cell r="DY154">
            <v>0</v>
          </cell>
          <cell r="DZ154">
            <v>0</v>
          </cell>
          <cell r="EA154">
            <v>0</v>
          </cell>
          <cell r="EB154">
            <v>0</v>
          </cell>
          <cell r="EC154">
            <v>0</v>
          </cell>
          <cell r="EE154">
            <v>1.5995836999999999</v>
          </cell>
          <cell r="EF154">
            <v>1.5995836999999999</v>
          </cell>
          <cell r="EG154">
            <v>1.5995836999999999</v>
          </cell>
          <cell r="EH154">
            <v>0</v>
          </cell>
          <cell r="EI154">
            <v>0</v>
          </cell>
          <cell r="EK154">
            <v>1.5995836999999999</v>
          </cell>
          <cell r="EL154">
            <v>1.5995836999999999</v>
          </cell>
          <cell r="EM154">
            <v>1.5995836999999999</v>
          </cell>
          <cell r="EN154">
            <v>0</v>
          </cell>
          <cell r="EO154">
            <v>0</v>
          </cell>
          <cell r="EQ154">
            <v>0.41841800000000001</v>
          </cell>
          <cell r="ER154">
            <v>0.41841800000000001</v>
          </cell>
          <cell r="ES154">
            <v>0.41841800000000001</v>
          </cell>
          <cell r="ET154">
            <v>0</v>
          </cell>
          <cell r="EU154">
            <v>0</v>
          </cell>
          <cell r="EW154">
            <v>0.41841800000000001</v>
          </cell>
          <cell r="EX154">
            <v>0.41841800000000001</v>
          </cell>
          <cell r="EY154">
            <v>0.41841800000000001</v>
          </cell>
          <cell r="EZ154">
            <v>0</v>
          </cell>
          <cell r="FA154">
            <v>0</v>
          </cell>
          <cell r="FC154">
            <v>0.1690358176</v>
          </cell>
          <cell r="FD154">
            <v>0.1690358176</v>
          </cell>
          <cell r="FE154">
            <v>0.1690358176</v>
          </cell>
          <cell r="FF154">
            <v>0</v>
          </cell>
          <cell r="FG154">
            <v>0</v>
          </cell>
          <cell r="FI154">
            <v>0.1690358176</v>
          </cell>
          <cell r="FJ154">
            <v>0.1690358176</v>
          </cell>
          <cell r="FK154">
            <v>0.1690358176</v>
          </cell>
          <cell r="FL154">
            <v>0</v>
          </cell>
          <cell r="FM154">
            <v>0</v>
          </cell>
          <cell r="FO154">
            <v>2.1116025</v>
          </cell>
          <cell r="FP154">
            <v>2.1116025</v>
          </cell>
          <cell r="FQ154">
            <v>2.1116025</v>
          </cell>
          <cell r="FR154">
            <v>0</v>
          </cell>
          <cell r="FS154">
            <v>0</v>
          </cell>
          <cell r="FU154">
            <v>0</v>
          </cell>
          <cell r="FV154">
            <v>0</v>
          </cell>
          <cell r="FW154">
            <v>0</v>
          </cell>
          <cell r="FX154">
            <v>0</v>
          </cell>
          <cell r="FY154">
            <v>0</v>
          </cell>
          <cell r="GA154">
            <v>0</v>
          </cell>
          <cell r="GB154">
            <v>0</v>
          </cell>
          <cell r="GC154">
            <v>0</v>
          </cell>
          <cell r="GD154">
            <v>0</v>
          </cell>
          <cell r="GE154">
            <v>0</v>
          </cell>
          <cell r="GG154">
            <v>0</v>
          </cell>
          <cell r="GH154">
            <v>0</v>
          </cell>
          <cell r="GI154">
            <v>0</v>
          </cell>
          <cell r="GJ154">
            <v>0</v>
          </cell>
          <cell r="GK154">
            <v>0</v>
          </cell>
          <cell r="GM154">
            <v>1.9046885</v>
          </cell>
          <cell r="GN154">
            <v>1.9046885</v>
          </cell>
          <cell r="GO154">
            <v>1.9046885</v>
          </cell>
          <cell r="GP154">
            <v>0</v>
          </cell>
          <cell r="GQ154">
            <v>0</v>
          </cell>
          <cell r="GS154">
            <v>0</v>
          </cell>
          <cell r="GT154">
            <v>0</v>
          </cell>
          <cell r="GU154">
            <v>0</v>
          </cell>
          <cell r="GV154">
            <v>0</v>
          </cell>
          <cell r="GW154">
            <v>0</v>
          </cell>
          <cell r="GY154">
            <v>0</v>
          </cell>
          <cell r="GZ154">
            <v>0</v>
          </cell>
          <cell r="HA154">
            <v>0</v>
          </cell>
          <cell r="HB154">
            <v>0</v>
          </cell>
          <cell r="HC154">
            <v>0</v>
          </cell>
          <cell r="HE154">
            <v>0</v>
          </cell>
          <cell r="HF154">
            <v>0</v>
          </cell>
          <cell r="HG154">
            <v>0</v>
          </cell>
          <cell r="HH154">
            <v>0</v>
          </cell>
          <cell r="HI154">
            <v>0</v>
          </cell>
          <cell r="HK154">
            <v>0.22617319199999997</v>
          </cell>
          <cell r="HL154">
            <v>0.22617319199999997</v>
          </cell>
          <cell r="HM154">
            <v>0.22617319199999997</v>
          </cell>
          <cell r="HN154">
            <v>0</v>
          </cell>
          <cell r="HO154">
            <v>0</v>
          </cell>
          <cell r="HQ154">
            <v>4.5114623999999992E-2</v>
          </cell>
          <cell r="HR154">
            <v>4.5114623999999992E-2</v>
          </cell>
          <cell r="HS154">
            <v>4.5114623999999992E-2</v>
          </cell>
          <cell r="HT154">
            <v>0</v>
          </cell>
          <cell r="HU154">
            <v>0</v>
          </cell>
          <cell r="HW154">
            <v>4.3154412000000003E-2</v>
          </cell>
          <cell r="HX154">
            <v>4.3154412000000003E-2</v>
          </cell>
          <cell r="HY154">
            <v>4.3154412000000003E-2</v>
          </cell>
          <cell r="HZ154">
            <v>0</v>
          </cell>
          <cell r="IA154">
            <v>0</v>
          </cell>
          <cell r="IC154">
            <v>4.3154412000000003E-2</v>
          </cell>
          <cell r="ID154">
            <v>4.3154412000000003E-2</v>
          </cell>
          <cell r="IE154">
            <v>4.3154412000000003E-2</v>
          </cell>
          <cell r="IF154">
            <v>0</v>
          </cell>
          <cell r="IG154">
            <v>0</v>
          </cell>
          <cell r="II154">
            <v>1.1346208519999998</v>
          </cell>
          <cell r="IJ154">
            <v>1.1346208519999998</v>
          </cell>
          <cell r="IK154">
            <v>1.1346208519999998</v>
          </cell>
          <cell r="IL154">
            <v>0</v>
          </cell>
          <cell r="IM154">
            <v>0</v>
          </cell>
          <cell r="IO154">
            <v>0</v>
          </cell>
          <cell r="IP154">
            <v>0</v>
          </cell>
          <cell r="IQ154">
            <v>0</v>
          </cell>
          <cell r="IR154">
            <v>0</v>
          </cell>
          <cell r="IS154">
            <v>0</v>
          </cell>
          <cell r="IU154">
            <v>0</v>
          </cell>
          <cell r="IV154">
            <v>0</v>
          </cell>
          <cell r="IW154">
            <v>0</v>
          </cell>
          <cell r="IX154">
            <v>0</v>
          </cell>
          <cell r="IY154">
            <v>0</v>
          </cell>
          <cell r="JA154">
            <v>0</v>
          </cell>
          <cell r="JB154">
            <v>0</v>
          </cell>
          <cell r="JC154">
            <v>0</v>
          </cell>
          <cell r="JD154">
            <v>0</v>
          </cell>
          <cell r="JE154">
            <v>0</v>
          </cell>
          <cell r="JG154">
            <v>0</v>
          </cell>
          <cell r="JH154">
            <v>0</v>
          </cell>
          <cell r="JI154">
            <v>0</v>
          </cell>
          <cell r="JJ154">
            <v>0</v>
          </cell>
          <cell r="JK154">
            <v>0</v>
          </cell>
          <cell r="JM154">
            <v>0</v>
          </cell>
          <cell r="JN154">
            <v>0</v>
          </cell>
          <cell r="JO154">
            <v>0</v>
          </cell>
          <cell r="JP154">
            <v>0</v>
          </cell>
          <cell r="JQ154">
            <v>0</v>
          </cell>
          <cell r="JS154">
            <v>0</v>
          </cell>
          <cell r="JT154">
            <v>0</v>
          </cell>
          <cell r="JU154">
            <v>0</v>
          </cell>
          <cell r="JV154">
            <v>0</v>
          </cell>
          <cell r="JW154">
            <v>0</v>
          </cell>
          <cell r="JY154">
            <v>0</v>
          </cell>
          <cell r="JZ154">
            <v>0</v>
          </cell>
          <cell r="KA154">
            <v>0</v>
          </cell>
          <cell r="KB154">
            <v>0</v>
          </cell>
          <cell r="KC154">
            <v>0</v>
          </cell>
          <cell r="KE154">
            <v>0</v>
          </cell>
          <cell r="KF154">
            <v>0</v>
          </cell>
          <cell r="KG154">
            <v>0</v>
          </cell>
          <cell r="KH154">
            <v>0</v>
          </cell>
          <cell r="KI154">
            <v>0</v>
          </cell>
          <cell r="KK154">
            <v>0</v>
          </cell>
          <cell r="KL154">
            <v>0</v>
          </cell>
          <cell r="KM154">
            <v>0</v>
          </cell>
          <cell r="KN154">
            <v>0</v>
          </cell>
          <cell r="KO154">
            <v>0</v>
          </cell>
          <cell r="KQ154">
            <v>9.4932078000000003E-2</v>
          </cell>
          <cell r="KR154">
            <v>9.4932078000000003E-2</v>
          </cell>
          <cell r="KS154">
            <v>9.4932078000000003E-2</v>
          </cell>
          <cell r="KT154">
            <v>0</v>
          </cell>
          <cell r="KU154">
            <v>0</v>
          </cell>
          <cell r="KW154">
            <v>0</v>
          </cell>
          <cell r="KX154">
            <v>0</v>
          </cell>
          <cell r="KY154">
            <v>0</v>
          </cell>
          <cell r="KZ154">
            <v>0</v>
          </cell>
          <cell r="LA154">
            <v>0</v>
          </cell>
          <cell r="LC154">
            <v>0.17363280199999997</v>
          </cell>
          <cell r="LD154">
            <v>0.17363280199999997</v>
          </cell>
          <cell r="LE154">
            <v>0.17363280199999997</v>
          </cell>
          <cell r="LF154">
            <v>0</v>
          </cell>
          <cell r="LG154">
            <v>0</v>
          </cell>
          <cell r="LI154">
            <v>1.72029E-2</v>
          </cell>
          <cell r="LJ154">
            <v>1.72029E-2</v>
          </cell>
          <cell r="LK154">
            <v>1.72029E-2</v>
          </cell>
          <cell r="LL154">
            <v>0</v>
          </cell>
          <cell r="LM154">
            <v>0</v>
          </cell>
          <cell r="LO154">
            <v>0.90457052560000006</v>
          </cell>
          <cell r="LP154">
            <v>0.90457052560000006</v>
          </cell>
          <cell r="LQ154">
            <v>0.90457052560000006</v>
          </cell>
          <cell r="LR154">
            <v>0</v>
          </cell>
          <cell r="LS154">
            <v>0</v>
          </cell>
          <cell r="LU154">
            <v>4.2564703999999995E-2</v>
          </cell>
          <cell r="LV154">
            <v>4.2564703999999995E-2</v>
          </cell>
          <cell r="LW154">
            <v>4.2564703999999995E-2</v>
          </cell>
          <cell r="LX154">
            <v>0</v>
          </cell>
          <cell r="LY154">
            <v>0</v>
          </cell>
          <cell r="MA154">
            <v>0</v>
          </cell>
          <cell r="MB154">
            <v>0</v>
          </cell>
          <cell r="MC154">
            <v>0</v>
          </cell>
          <cell r="MD154">
            <v>0</v>
          </cell>
          <cell r="ME154">
            <v>0</v>
          </cell>
          <cell r="MG154">
            <v>0</v>
          </cell>
          <cell r="MH154">
            <v>0</v>
          </cell>
          <cell r="MI154">
            <v>0</v>
          </cell>
          <cell r="MJ154">
            <v>0</v>
          </cell>
          <cell r="MK154">
            <v>0</v>
          </cell>
          <cell r="MM154">
            <v>0.58231431239999998</v>
          </cell>
          <cell r="MN154">
            <v>0.58231431239999998</v>
          </cell>
          <cell r="MO154">
            <v>0.58231431239999998</v>
          </cell>
          <cell r="MP154">
            <v>0</v>
          </cell>
          <cell r="MQ154">
            <v>0</v>
          </cell>
          <cell r="MS154">
            <v>1.6219833871999998</v>
          </cell>
          <cell r="MT154">
            <v>1.6219833871999998</v>
          </cell>
          <cell r="MU154">
            <v>1.6219833871999998</v>
          </cell>
          <cell r="MV154">
            <v>0</v>
          </cell>
          <cell r="MW154">
            <v>0</v>
          </cell>
          <cell r="MY154">
            <v>9.4932078000000003E-2</v>
          </cell>
          <cell r="MZ154">
            <v>9.4932078000000003E-2</v>
          </cell>
          <cell r="NA154">
            <v>9.4932078000000003E-2</v>
          </cell>
          <cell r="NB154">
            <v>0</v>
          </cell>
          <cell r="NC154">
            <v>0</v>
          </cell>
          <cell r="NE154">
            <v>0</v>
          </cell>
          <cell r="NF154">
            <v>0</v>
          </cell>
          <cell r="NG154">
            <v>0</v>
          </cell>
          <cell r="NH154">
            <v>0</v>
          </cell>
          <cell r="NI154">
            <v>0</v>
          </cell>
          <cell r="NK154">
            <v>0.17363280199999997</v>
          </cell>
          <cell r="NL154">
            <v>0.17363280199999997</v>
          </cell>
          <cell r="NM154">
            <v>0.17363280199999997</v>
          </cell>
          <cell r="NN154">
            <v>0</v>
          </cell>
          <cell r="NO154">
            <v>0</v>
          </cell>
          <cell r="NQ154">
            <v>1.72029E-2</v>
          </cell>
          <cell r="NR154">
            <v>1.72029E-2</v>
          </cell>
          <cell r="NS154">
            <v>1.72029E-2</v>
          </cell>
          <cell r="NT154">
            <v>0</v>
          </cell>
          <cell r="NU154">
            <v>0</v>
          </cell>
          <cell r="NW154">
            <v>0.90457052560000006</v>
          </cell>
          <cell r="NX154">
            <v>0.90457052560000006</v>
          </cell>
          <cell r="NY154">
            <v>0.90457052560000006</v>
          </cell>
          <cell r="NZ154">
            <v>0</v>
          </cell>
          <cell r="OA154">
            <v>0</v>
          </cell>
          <cell r="OC154">
            <v>4.2564703999999995E-2</v>
          </cell>
          <cell r="OD154">
            <v>4.2564703999999995E-2</v>
          </cell>
          <cell r="OE154">
            <v>4.2564703999999995E-2</v>
          </cell>
          <cell r="OF154">
            <v>0</v>
          </cell>
          <cell r="OG154">
            <v>0</v>
          </cell>
          <cell r="OI154">
            <v>0</v>
          </cell>
          <cell r="OJ154">
            <v>0</v>
          </cell>
          <cell r="OK154">
            <v>0</v>
          </cell>
          <cell r="OL154">
            <v>0</v>
          </cell>
          <cell r="OM154">
            <v>0</v>
          </cell>
          <cell r="OO154">
            <v>0</v>
          </cell>
          <cell r="OP154">
            <v>0</v>
          </cell>
          <cell r="OQ154">
            <v>0</v>
          </cell>
          <cell r="OR154">
            <v>0</v>
          </cell>
          <cell r="OS154">
            <v>0</v>
          </cell>
          <cell r="OU154">
            <v>1.5995836999999999</v>
          </cell>
          <cell r="OV154">
            <v>1.5995836999999999</v>
          </cell>
          <cell r="OW154">
            <v>1.5995836999999999</v>
          </cell>
          <cell r="OX154">
            <v>0</v>
          </cell>
          <cell r="OY154">
            <v>0</v>
          </cell>
          <cell r="PA154">
            <v>0.41841800000000001</v>
          </cell>
          <cell r="PB154">
            <v>0.41841800000000001</v>
          </cell>
          <cell r="PC154">
            <v>0.41841800000000001</v>
          </cell>
          <cell r="PD154">
            <v>0</v>
          </cell>
          <cell r="PE154">
            <v>0</v>
          </cell>
          <cell r="PG154">
            <v>0.1690358176</v>
          </cell>
          <cell r="PH154">
            <v>0.1690358176</v>
          </cell>
          <cell r="PI154">
            <v>0.1690358176</v>
          </cell>
          <cell r="PJ154">
            <v>0</v>
          </cell>
          <cell r="PK154">
            <v>0</v>
          </cell>
          <cell r="PM154">
            <v>2.1116025</v>
          </cell>
          <cell r="PN154">
            <v>2.1116025</v>
          </cell>
          <cell r="PO154">
            <v>2.1116025</v>
          </cell>
          <cell r="PP154">
            <v>0</v>
          </cell>
          <cell r="PQ154">
            <v>0</v>
          </cell>
          <cell r="PS154">
            <v>0</v>
          </cell>
          <cell r="PT154">
            <v>0</v>
          </cell>
          <cell r="PU154">
            <v>0</v>
          </cell>
          <cell r="PV154">
            <v>0</v>
          </cell>
          <cell r="PW154">
            <v>0</v>
          </cell>
          <cell r="PY154">
            <v>21.121185799999999</v>
          </cell>
          <cell r="PZ154">
            <v>21.121185799999999</v>
          </cell>
          <cell r="QA154">
            <v>21.121185799999999</v>
          </cell>
          <cell r="QB154">
            <v>0</v>
          </cell>
          <cell r="QC154">
            <v>0</v>
          </cell>
          <cell r="QE154">
            <v>16.325137399999999</v>
          </cell>
          <cell r="QF154">
            <v>16.325137399999999</v>
          </cell>
          <cell r="QG154">
            <v>16.325137399999999</v>
          </cell>
          <cell r="QH154">
            <v>0</v>
          </cell>
          <cell r="QI154">
            <v>0</v>
          </cell>
          <cell r="QK154">
            <v>0</v>
          </cell>
          <cell r="QL154">
            <v>0</v>
          </cell>
          <cell r="QM154">
            <v>0</v>
          </cell>
          <cell r="QN154">
            <v>0</v>
          </cell>
          <cell r="QO154">
            <v>0</v>
          </cell>
          <cell r="QQ154">
            <v>0</v>
          </cell>
          <cell r="QR154">
            <v>0</v>
          </cell>
          <cell r="QS154">
            <v>0</v>
          </cell>
          <cell r="QT154">
            <v>0</v>
          </cell>
          <cell r="QU154">
            <v>0</v>
          </cell>
          <cell r="QW154">
            <v>0</v>
          </cell>
          <cell r="QX154">
            <v>0</v>
          </cell>
          <cell r="QY154">
            <v>0</v>
          </cell>
          <cell r="QZ154">
            <v>0</v>
          </cell>
          <cell r="RA154">
            <v>0</v>
          </cell>
          <cell r="RC154">
            <v>0.58231431239999998</v>
          </cell>
          <cell r="RD154">
            <v>0.58231431239999998</v>
          </cell>
          <cell r="RE154">
            <v>0.58231431239999998</v>
          </cell>
          <cell r="RF154">
            <v>0</v>
          </cell>
          <cell r="RG154">
            <v>0</v>
          </cell>
          <cell r="RI154">
            <v>1.6219833871999998</v>
          </cell>
          <cell r="RJ154">
            <v>1.6219833871999998</v>
          </cell>
          <cell r="RK154">
            <v>1.6219833871999998</v>
          </cell>
          <cell r="RL154">
            <v>0</v>
          </cell>
          <cell r="RM154">
            <v>0</v>
          </cell>
          <cell r="RO154">
            <v>0.10566912799999999</v>
          </cell>
          <cell r="RP154">
            <v>0.10566912799999999</v>
          </cell>
          <cell r="RQ154">
            <v>0.10566912799999999</v>
          </cell>
          <cell r="RR154">
            <v>0</v>
          </cell>
          <cell r="RS154">
            <v>0</v>
          </cell>
          <cell r="RU154">
            <v>4.9334886399999993E-2</v>
          </cell>
          <cell r="RV154">
            <v>4.9334886399999993E-2</v>
          </cell>
          <cell r="RW154">
            <v>4.9334886399999993E-2</v>
          </cell>
          <cell r="RX154">
            <v>0</v>
          </cell>
          <cell r="RY154">
            <v>0</v>
          </cell>
          <cell r="SA154">
            <v>0.30868556399999997</v>
          </cell>
          <cell r="SB154">
            <v>0.30868556399999997</v>
          </cell>
          <cell r="SC154">
            <v>0.30868556399999997</v>
          </cell>
          <cell r="SD154">
            <v>0</v>
          </cell>
          <cell r="SE154">
            <v>0</v>
          </cell>
          <cell r="SG154">
            <v>1.9046885</v>
          </cell>
          <cell r="SH154">
            <v>1.9046885</v>
          </cell>
          <cell r="SI154">
            <v>1.9046885</v>
          </cell>
          <cell r="SJ154">
            <v>0</v>
          </cell>
          <cell r="SK154">
            <v>0</v>
          </cell>
          <cell r="SM154">
            <v>21.121185799999999</v>
          </cell>
          <cell r="SN154">
            <v>21.121185799999999</v>
          </cell>
          <cell r="SO154">
            <v>21.121185799999999</v>
          </cell>
          <cell r="SP154">
            <v>0</v>
          </cell>
          <cell r="SQ154">
            <v>0</v>
          </cell>
          <cell r="SS154">
            <v>16.325137399999999</v>
          </cell>
          <cell r="ST154">
            <v>16.325137399999999</v>
          </cell>
          <cell r="SU154">
            <v>16.325137399999999</v>
          </cell>
          <cell r="SV154">
            <v>0</v>
          </cell>
          <cell r="SW154">
            <v>0</v>
          </cell>
          <cell r="SY154">
            <v>0</v>
          </cell>
          <cell r="SZ154">
            <v>0</v>
          </cell>
          <cell r="TA154">
            <v>0</v>
          </cell>
          <cell r="TB154">
            <v>0</v>
          </cell>
          <cell r="TC154">
            <v>0</v>
          </cell>
          <cell r="TE154">
            <v>0</v>
          </cell>
          <cell r="TF154">
            <v>0</v>
          </cell>
          <cell r="TG154">
            <v>0</v>
          </cell>
          <cell r="TH154">
            <v>0</v>
          </cell>
          <cell r="TI154">
            <v>0</v>
          </cell>
          <cell r="TK154">
            <v>0</v>
          </cell>
          <cell r="TL154">
            <v>0</v>
          </cell>
          <cell r="TM154">
            <v>0</v>
          </cell>
          <cell r="TN154">
            <v>0</v>
          </cell>
          <cell r="TO154">
            <v>0</v>
          </cell>
          <cell r="TQ154">
            <v>0</v>
          </cell>
          <cell r="TR154">
            <v>0</v>
          </cell>
          <cell r="TS154">
            <v>0</v>
          </cell>
          <cell r="TT154">
            <v>0</v>
          </cell>
          <cell r="TU154">
            <v>0</v>
          </cell>
          <cell r="TW154">
            <v>0</v>
          </cell>
          <cell r="TX154">
            <v>0</v>
          </cell>
          <cell r="TY154">
            <v>0</v>
          </cell>
          <cell r="TZ154">
            <v>0</v>
          </cell>
          <cell r="UA154">
            <v>0</v>
          </cell>
          <cell r="UC154">
            <v>0</v>
          </cell>
          <cell r="UD154">
            <v>0</v>
          </cell>
          <cell r="UE154">
            <v>0</v>
          </cell>
          <cell r="UF154">
            <v>0</v>
          </cell>
          <cell r="UG154">
            <v>0</v>
          </cell>
          <cell r="UI154">
            <v>0</v>
          </cell>
          <cell r="UJ154">
            <v>0</v>
          </cell>
          <cell r="UK154">
            <v>0</v>
          </cell>
          <cell r="UL154">
            <v>0</v>
          </cell>
          <cell r="UM154">
            <v>0</v>
          </cell>
          <cell r="UO154">
            <v>9.4932078000000003E-2</v>
          </cell>
          <cell r="UP154">
            <v>9.4932078000000003E-2</v>
          </cell>
          <cell r="UQ154">
            <v>9.4932078000000003E-2</v>
          </cell>
          <cell r="UR154">
            <v>0</v>
          </cell>
          <cell r="US154">
            <v>0</v>
          </cell>
          <cell r="UU154">
            <v>0</v>
          </cell>
          <cell r="UV154">
            <v>0</v>
          </cell>
          <cell r="UW154">
            <v>0</v>
          </cell>
          <cell r="UX154">
            <v>0</v>
          </cell>
          <cell r="UY154">
            <v>0</v>
          </cell>
          <cell r="VA154">
            <v>0.17363280199999997</v>
          </cell>
          <cell r="VB154">
            <v>0.17363280199999997</v>
          </cell>
          <cell r="VC154">
            <v>0.17363280199999997</v>
          </cell>
          <cell r="VD154">
            <v>0</v>
          </cell>
          <cell r="VE154">
            <v>0</v>
          </cell>
          <cell r="VG154">
            <v>1.72029E-2</v>
          </cell>
          <cell r="VH154">
            <v>1.72029E-2</v>
          </cell>
          <cell r="VI154">
            <v>1.72029E-2</v>
          </cell>
          <cell r="VJ154">
            <v>0</v>
          </cell>
          <cell r="VK154">
            <v>0</v>
          </cell>
          <cell r="VM154">
            <v>0.90457052560000006</v>
          </cell>
          <cell r="VN154">
            <v>0.90457052560000006</v>
          </cell>
          <cell r="VO154">
            <v>0.90457052560000006</v>
          </cell>
          <cell r="VP154">
            <v>0</v>
          </cell>
          <cell r="VQ154">
            <v>0</v>
          </cell>
          <cell r="VS154">
            <v>4.2564703999999995E-2</v>
          </cell>
          <cell r="VT154">
            <v>4.2564703999999995E-2</v>
          </cell>
          <cell r="VU154">
            <v>4.2564703999999995E-2</v>
          </cell>
          <cell r="VV154">
            <v>0</v>
          </cell>
          <cell r="VW154">
            <v>0</v>
          </cell>
          <cell r="VY154">
            <v>0</v>
          </cell>
          <cell r="VZ154">
            <v>0</v>
          </cell>
          <cell r="WA154">
            <v>0</v>
          </cell>
          <cell r="WB154">
            <v>0</v>
          </cell>
          <cell r="WC154">
            <v>0</v>
          </cell>
          <cell r="WE154">
            <v>0</v>
          </cell>
          <cell r="WF154">
            <v>0</v>
          </cell>
          <cell r="WG154">
            <v>0</v>
          </cell>
          <cell r="WH154">
            <v>0</v>
          </cell>
          <cell r="WI154">
            <v>0</v>
          </cell>
          <cell r="WK154">
            <v>1.5995836999999999</v>
          </cell>
          <cell r="WL154">
            <v>1.5995836999999999</v>
          </cell>
          <cell r="WM154">
            <v>1.5995836999999999</v>
          </cell>
          <cell r="WN154">
            <v>0</v>
          </cell>
          <cell r="WO154">
            <v>0</v>
          </cell>
          <cell r="WQ154">
            <v>0.41841800000000001</v>
          </cell>
          <cell r="WR154">
            <v>0.41841800000000001</v>
          </cell>
          <cell r="WS154">
            <v>0.41841800000000001</v>
          </cell>
          <cell r="WT154">
            <v>0</v>
          </cell>
          <cell r="WU154">
            <v>0</v>
          </cell>
          <cell r="WW154">
            <v>0.1690358176</v>
          </cell>
          <cell r="WX154">
            <v>0.1690358176</v>
          </cell>
          <cell r="WY154">
            <v>0.1690358176</v>
          </cell>
          <cell r="WZ154">
            <v>0</v>
          </cell>
          <cell r="XA154">
            <v>0</v>
          </cell>
          <cell r="XC154">
            <v>2.1116025</v>
          </cell>
          <cell r="XD154">
            <v>2.1116025</v>
          </cell>
          <cell r="XE154">
            <v>2.1116025</v>
          </cell>
          <cell r="XF154">
            <v>0</v>
          </cell>
          <cell r="XG154">
            <v>0</v>
          </cell>
          <cell r="XI154">
            <v>0</v>
          </cell>
          <cell r="XJ154">
            <v>0</v>
          </cell>
          <cell r="XK154">
            <v>0</v>
          </cell>
          <cell r="XL154">
            <v>0</v>
          </cell>
          <cell r="XM154">
            <v>0</v>
          </cell>
          <cell r="XO154">
            <v>0.22617319199999997</v>
          </cell>
          <cell r="XP154">
            <v>0.22617319199999997</v>
          </cell>
          <cell r="XQ154">
            <v>0.22617319199999997</v>
          </cell>
          <cell r="XR154">
            <v>0</v>
          </cell>
          <cell r="XS154">
            <v>0</v>
          </cell>
          <cell r="XU154">
            <v>4.5114623999999992E-2</v>
          </cell>
          <cell r="XV154">
            <v>4.5114623999999992E-2</v>
          </cell>
          <cell r="XW154">
            <v>4.5114623999999992E-2</v>
          </cell>
          <cell r="XX154">
            <v>0</v>
          </cell>
          <cell r="XY154">
            <v>0</v>
          </cell>
          <cell r="YA154">
            <v>4.3154412000000003E-2</v>
          </cell>
          <cell r="YB154">
            <v>4.3154412000000003E-2</v>
          </cell>
          <cell r="YC154">
            <v>4.3154412000000003E-2</v>
          </cell>
          <cell r="YD154">
            <v>0</v>
          </cell>
          <cell r="YE154">
            <v>0</v>
          </cell>
          <cell r="YG154">
            <v>1.1346208519999998</v>
          </cell>
          <cell r="YH154">
            <v>1.1346208519999998</v>
          </cell>
          <cell r="YI154">
            <v>1.1346208519999998</v>
          </cell>
          <cell r="YJ154">
            <v>0</v>
          </cell>
          <cell r="YK154">
            <v>0</v>
          </cell>
          <cell r="YM154">
            <v>0.41632559999999996</v>
          </cell>
          <cell r="YN154">
            <v>0.41632559999999996</v>
          </cell>
          <cell r="YO154">
            <v>0.41632559999999996</v>
          </cell>
          <cell r="YP154">
            <v>0</v>
          </cell>
          <cell r="YQ154">
            <v>0</v>
          </cell>
          <cell r="YS154">
            <v>0.41632559999999996</v>
          </cell>
          <cell r="YT154">
            <v>0.41632559999999996</v>
          </cell>
          <cell r="YU154">
            <v>0.41632559999999996</v>
          </cell>
          <cell r="YV154">
            <v>0</v>
          </cell>
          <cell r="YW154">
            <v>0</v>
          </cell>
          <cell r="YY154">
            <v>0.41632559999999996</v>
          </cell>
          <cell r="YZ154">
            <v>0.41632559999999996</v>
          </cell>
          <cell r="ZA154">
            <v>0.41632559999999996</v>
          </cell>
          <cell r="ZB154">
            <v>0</v>
          </cell>
          <cell r="ZC154">
            <v>0</v>
          </cell>
        </row>
        <row r="155">
          <cell r="B155">
            <v>1996</v>
          </cell>
          <cell r="C155">
            <v>0.90191515400000011</v>
          </cell>
          <cell r="D155">
            <v>0.90191515400000011</v>
          </cell>
          <cell r="E155">
            <v>0.90191515400000011</v>
          </cell>
          <cell r="F155">
            <v>0</v>
          </cell>
          <cell r="G155">
            <v>0</v>
          </cell>
          <cell r="I155">
            <v>2.6578564232000002</v>
          </cell>
          <cell r="J155">
            <v>2.6578564232000002</v>
          </cell>
          <cell r="K155">
            <v>2.6578564232000002</v>
          </cell>
          <cell r="L155">
            <v>0</v>
          </cell>
          <cell r="M155">
            <v>0</v>
          </cell>
          <cell r="O155">
            <v>0.90191515400000011</v>
          </cell>
          <cell r="P155">
            <v>0.90191515400000011</v>
          </cell>
          <cell r="Q155">
            <v>0.90191515400000011</v>
          </cell>
          <cell r="R155">
            <v>0</v>
          </cell>
          <cell r="S155">
            <v>0</v>
          </cell>
          <cell r="U155">
            <v>2.6578564232000002</v>
          </cell>
          <cell r="V155">
            <v>2.6578564232000002</v>
          </cell>
          <cell r="W155">
            <v>2.6578564232000002</v>
          </cell>
          <cell r="X155">
            <v>0</v>
          </cell>
          <cell r="Y155">
            <v>0</v>
          </cell>
          <cell r="AA155">
            <v>0.90191515400000011</v>
          </cell>
          <cell r="AB155">
            <v>0.90191515400000011</v>
          </cell>
          <cell r="AC155">
            <v>0.90191515400000011</v>
          </cell>
          <cell r="AD155">
            <v>0</v>
          </cell>
          <cell r="AE155">
            <v>0</v>
          </cell>
          <cell r="AG155">
            <v>2.6578564232000002</v>
          </cell>
          <cell r="AH155">
            <v>2.6578564232000002</v>
          </cell>
          <cell r="AI155">
            <v>2.6578564232000002</v>
          </cell>
          <cell r="AJ155">
            <v>0</v>
          </cell>
          <cell r="AK155">
            <v>0</v>
          </cell>
          <cell r="AM155">
            <v>0.22591134400000001</v>
          </cell>
          <cell r="AN155">
            <v>0.22591134400000001</v>
          </cell>
          <cell r="AO155">
            <v>0.22591134400000001</v>
          </cell>
          <cell r="AP155">
            <v>0</v>
          </cell>
          <cell r="AQ155">
            <v>0</v>
          </cell>
          <cell r="AS155">
            <v>8.619343639999999E-2</v>
          </cell>
          <cell r="AT155">
            <v>8.619343639999999E-2</v>
          </cell>
          <cell r="AU155">
            <v>8.619343639999999E-2</v>
          </cell>
          <cell r="AV155">
            <v>0</v>
          </cell>
          <cell r="AW155">
            <v>0</v>
          </cell>
          <cell r="AY155">
            <v>0.22591134400000001</v>
          </cell>
          <cell r="AZ155">
            <v>0.22591134400000001</v>
          </cell>
          <cell r="BA155">
            <v>0.22591134400000001</v>
          </cell>
          <cell r="BB155">
            <v>0</v>
          </cell>
          <cell r="BC155">
            <v>0</v>
          </cell>
          <cell r="BE155">
            <v>8.619343639999999E-2</v>
          </cell>
          <cell r="BF155">
            <v>8.619343639999999E-2</v>
          </cell>
          <cell r="BG155">
            <v>8.619343639999999E-2</v>
          </cell>
          <cell r="BH155">
            <v>0</v>
          </cell>
          <cell r="BI155">
            <v>0</v>
          </cell>
          <cell r="BK155">
            <v>0.29506400799999993</v>
          </cell>
          <cell r="BL155">
            <v>0.29506400799999993</v>
          </cell>
          <cell r="BM155">
            <v>0.29506400799999993</v>
          </cell>
          <cell r="BN155">
            <v>0</v>
          </cell>
          <cell r="BO155">
            <v>0</v>
          </cell>
          <cell r="BQ155">
            <v>0.29506400799999993</v>
          </cell>
          <cell r="BR155">
            <v>0.29506400799999993</v>
          </cell>
          <cell r="BS155">
            <v>0.29506400799999993</v>
          </cell>
          <cell r="BT155">
            <v>0</v>
          </cell>
          <cell r="BU155">
            <v>0</v>
          </cell>
          <cell r="BW155">
            <v>0.29506400799999993</v>
          </cell>
          <cell r="BX155">
            <v>0.29506400799999993</v>
          </cell>
          <cell r="BY155">
            <v>0.29506400799999993</v>
          </cell>
          <cell r="BZ155">
            <v>0</v>
          </cell>
          <cell r="CA155">
            <v>0</v>
          </cell>
          <cell r="CC155">
            <v>0.29506400799999993</v>
          </cell>
          <cell r="CD155">
            <v>0.29506400799999993</v>
          </cell>
          <cell r="CE155">
            <v>0.29506400799999993</v>
          </cell>
          <cell r="CF155">
            <v>0</v>
          </cell>
          <cell r="CG155">
            <v>0</v>
          </cell>
          <cell r="CI155">
            <v>0.13557830000000001</v>
          </cell>
          <cell r="CJ155">
            <v>0.13557830000000001</v>
          </cell>
          <cell r="CK155">
            <v>0.13557830000000001</v>
          </cell>
          <cell r="CL155">
            <v>0</v>
          </cell>
          <cell r="CM155">
            <v>0</v>
          </cell>
          <cell r="CO155">
            <v>0.13557830000000001</v>
          </cell>
          <cell r="CP155">
            <v>0.13557830000000001</v>
          </cell>
          <cell r="CQ155">
            <v>0.13557830000000001</v>
          </cell>
          <cell r="CR155">
            <v>0</v>
          </cell>
          <cell r="CS155">
            <v>0</v>
          </cell>
          <cell r="CU155">
            <v>0</v>
          </cell>
          <cell r="CV155">
            <v>0</v>
          </cell>
          <cell r="CW155">
            <v>0</v>
          </cell>
          <cell r="CX155">
            <v>0</v>
          </cell>
          <cell r="CY155">
            <v>0</v>
          </cell>
          <cell r="DA155">
            <v>0</v>
          </cell>
          <cell r="DB155">
            <v>0</v>
          </cell>
          <cell r="DC155">
            <v>0</v>
          </cell>
          <cell r="DD155">
            <v>0</v>
          </cell>
          <cell r="DE155">
            <v>0</v>
          </cell>
          <cell r="DG155">
            <v>0</v>
          </cell>
          <cell r="DH155">
            <v>0</v>
          </cell>
          <cell r="DI155">
            <v>0</v>
          </cell>
          <cell r="DJ155">
            <v>0</v>
          </cell>
          <cell r="DK155">
            <v>0</v>
          </cell>
          <cell r="DM155">
            <v>0</v>
          </cell>
          <cell r="DN155">
            <v>0</v>
          </cell>
          <cell r="DO155">
            <v>0</v>
          </cell>
          <cell r="DP155">
            <v>0</v>
          </cell>
          <cell r="DQ155">
            <v>0</v>
          </cell>
          <cell r="DS155">
            <v>0.16081623</v>
          </cell>
          <cell r="DT155">
            <v>0.16081623</v>
          </cell>
          <cell r="DU155">
            <v>0.16081623</v>
          </cell>
          <cell r="DV155">
            <v>0</v>
          </cell>
          <cell r="DW155">
            <v>0</v>
          </cell>
          <cell r="DY155">
            <v>0</v>
          </cell>
          <cell r="DZ155">
            <v>0</v>
          </cell>
          <cell r="EA155">
            <v>0</v>
          </cell>
          <cell r="EB155">
            <v>0</v>
          </cell>
          <cell r="EC155">
            <v>0</v>
          </cell>
          <cell r="EE155">
            <v>1.6364490999999999</v>
          </cell>
          <cell r="EF155">
            <v>1.6364490999999999</v>
          </cell>
          <cell r="EG155">
            <v>1.6364490999999999</v>
          </cell>
          <cell r="EH155">
            <v>0</v>
          </cell>
          <cell r="EI155">
            <v>0</v>
          </cell>
          <cell r="EK155">
            <v>1.6364490999999999</v>
          </cell>
          <cell r="EL155">
            <v>1.6364490999999999</v>
          </cell>
          <cell r="EM155">
            <v>1.6364490999999999</v>
          </cell>
          <cell r="EN155">
            <v>0</v>
          </cell>
          <cell r="EO155">
            <v>0</v>
          </cell>
          <cell r="EQ155">
            <v>0.42448120000000006</v>
          </cell>
          <cell r="ER155">
            <v>0.42448120000000006</v>
          </cell>
          <cell r="ES155">
            <v>0.42448120000000006</v>
          </cell>
          <cell r="ET155">
            <v>0</v>
          </cell>
          <cell r="EU155">
            <v>0</v>
          </cell>
          <cell r="EW155">
            <v>0.42448120000000006</v>
          </cell>
          <cell r="EX155">
            <v>0.42448120000000006</v>
          </cell>
          <cell r="EY155">
            <v>0.42448120000000006</v>
          </cell>
          <cell r="EZ155">
            <v>0</v>
          </cell>
          <cell r="FA155">
            <v>0</v>
          </cell>
          <cell r="FC155">
            <v>0.2836718768</v>
          </cell>
          <cell r="FD155">
            <v>0.2836718768</v>
          </cell>
          <cell r="FE155">
            <v>0.2836718768</v>
          </cell>
          <cell r="FF155">
            <v>0</v>
          </cell>
          <cell r="FG155">
            <v>0</v>
          </cell>
          <cell r="FI155">
            <v>0.2836718768</v>
          </cell>
          <cell r="FJ155">
            <v>0.2836718768</v>
          </cell>
          <cell r="FK155">
            <v>0.2836718768</v>
          </cell>
          <cell r="FL155">
            <v>0</v>
          </cell>
          <cell r="FM155">
            <v>0</v>
          </cell>
          <cell r="FO155">
            <v>2.2033259999999992</v>
          </cell>
          <cell r="FP155">
            <v>2.2033259999999992</v>
          </cell>
          <cell r="FQ155">
            <v>2.2033259999999992</v>
          </cell>
          <cell r="FR155">
            <v>0</v>
          </cell>
          <cell r="FS155">
            <v>0</v>
          </cell>
          <cell r="FU155">
            <v>0</v>
          </cell>
          <cell r="FV155">
            <v>0</v>
          </cell>
          <cell r="FW155">
            <v>0</v>
          </cell>
          <cell r="FX155">
            <v>0</v>
          </cell>
          <cell r="FY155">
            <v>0</v>
          </cell>
          <cell r="GA155">
            <v>0</v>
          </cell>
          <cell r="GB155">
            <v>0</v>
          </cell>
          <cell r="GC155">
            <v>0</v>
          </cell>
          <cell r="GD155">
            <v>0</v>
          </cell>
          <cell r="GE155">
            <v>0</v>
          </cell>
          <cell r="GG155">
            <v>0</v>
          </cell>
          <cell r="GH155">
            <v>0</v>
          </cell>
          <cell r="GI155">
            <v>0</v>
          </cell>
          <cell r="GJ155">
            <v>0</v>
          </cell>
          <cell r="GK155">
            <v>0</v>
          </cell>
          <cell r="GM155">
            <v>1.9846684000000001</v>
          </cell>
          <cell r="GN155">
            <v>1.9846684000000001</v>
          </cell>
          <cell r="GO155">
            <v>1.9846684000000001</v>
          </cell>
          <cell r="GP155">
            <v>0</v>
          </cell>
          <cell r="GQ155">
            <v>0</v>
          </cell>
          <cell r="GS155">
            <v>0</v>
          </cell>
          <cell r="GT155">
            <v>0</v>
          </cell>
          <cell r="GU155">
            <v>0</v>
          </cell>
          <cell r="GV155">
            <v>0</v>
          </cell>
          <cell r="GW155">
            <v>0</v>
          </cell>
          <cell r="GY155">
            <v>0</v>
          </cell>
          <cell r="GZ155">
            <v>0</v>
          </cell>
          <cell r="HA155">
            <v>0</v>
          </cell>
          <cell r="HB155">
            <v>0</v>
          </cell>
          <cell r="HC155">
            <v>0</v>
          </cell>
          <cell r="HE155">
            <v>0</v>
          </cell>
          <cell r="HF155">
            <v>0</v>
          </cell>
          <cell r="HG155">
            <v>0</v>
          </cell>
          <cell r="HH155">
            <v>0</v>
          </cell>
          <cell r="HI155">
            <v>0</v>
          </cell>
          <cell r="HK155">
            <v>0.27854913599999992</v>
          </cell>
          <cell r="HL155">
            <v>0.27854913599999992</v>
          </cell>
          <cell r="HM155">
            <v>0.27854913599999992</v>
          </cell>
          <cell r="HN155">
            <v>0</v>
          </cell>
          <cell r="HO155">
            <v>0</v>
          </cell>
          <cell r="HQ155">
            <v>5.7370551999999998E-2</v>
          </cell>
          <cell r="HR155">
            <v>5.7370551999999998E-2</v>
          </cell>
          <cell r="HS155">
            <v>5.7370551999999998E-2</v>
          </cell>
          <cell r="HT155">
            <v>0</v>
          </cell>
          <cell r="HU155">
            <v>0</v>
          </cell>
          <cell r="HW155">
            <v>9.1864351999999996E-2</v>
          </cell>
          <cell r="HX155">
            <v>9.1864351999999996E-2</v>
          </cell>
          <cell r="HY155">
            <v>9.1864351999999996E-2</v>
          </cell>
          <cell r="HZ155">
            <v>0</v>
          </cell>
          <cell r="IA155">
            <v>0</v>
          </cell>
          <cell r="IC155">
            <v>9.1864351999999996E-2</v>
          </cell>
          <cell r="ID155">
            <v>9.1864351999999996E-2</v>
          </cell>
          <cell r="IE155">
            <v>9.1864351999999996E-2</v>
          </cell>
          <cell r="IF155">
            <v>0</v>
          </cell>
          <cell r="IG155">
            <v>0</v>
          </cell>
          <cell r="II155">
            <v>1.0095876639999999</v>
          </cell>
          <cell r="IJ155">
            <v>1.0095876639999999</v>
          </cell>
          <cell r="IK155">
            <v>1.0095876639999999</v>
          </cell>
          <cell r="IL155">
            <v>0</v>
          </cell>
          <cell r="IM155">
            <v>0</v>
          </cell>
          <cell r="IO155">
            <v>0</v>
          </cell>
          <cell r="IP155">
            <v>0</v>
          </cell>
          <cell r="IQ155">
            <v>0</v>
          </cell>
          <cell r="IR155">
            <v>0</v>
          </cell>
          <cell r="IS155">
            <v>0</v>
          </cell>
          <cell r="IU155">
            <v>0</v>
          </cell>
          <cell r="IV155">
            <v>0</v>
          </cell>
          <cell r="IW155">
            <v>0</v>
          </cell>
          <cell r="IX155">
            <v>0</v>
          </cell>
          <cell r="IY155">
            <v>0</v>
          </cell>
          <cell r="JA155">
            <v>0</v>
          </cell>
          <cell r="JB155">
            <v>0</v>
          </cell>
          <cell r="JC155">
            <v>0</v>
          </cell>
          <cell r="JD155">
            <v>0</v>
          </cell>
          <cell r="JE155">
            <v>0</v>
          </cell>
          <cell r="JG155">
            <v>2.041575E-2</v>
          </cell>
          <cell r="JH155">
            <v>2.041575E-2</v>
          </cell>
          <cell r="JI155">
            <v>2.041575E-2</v>
          </cell>
          <cell r="JJ155">
            <v>0</v>
          </cell>
          <cell r="JK155">
            <v>0</v>
          </cell>
          <cell r="JM155">
            <v>0</v>
          </cell>
          <cell r="JN155">
            <v>0</v>
          </cell>
          <cell r="JO155">
            <v>0</v>
          </cell>
          <cell r="JP155">
            <v>0</v>
          </cell>
          <cell r="JQ155">
            <v>0</v>
          </cell>
          <cell r="JS155">
            <v>0</v>
          </cell>
          <cell r="JT155">
            <v>0</v>
          </cell>
          <cell r="JU155">
            <v>0</v>
          </cell>
          <cell r="JV155">
            <v>0</v>
          </cell>
          <cell r="JW155">
            <v>0</v>
          </cell>
          <cell r="JY155">
            <v>0</v>
          </cell>
          <cell r="JZ155">
            <v>0</v>
          </cell>
          <cell r="KA155">
            <v>0</v>
          </cell>
          <cell r="KB155">
            <v>0</v>
          </cell>
          <cell r="KC155">
            <v>0</v>
          </cell>
          <cell r="KE155">
            <v>2.041575E-2</v>
          </cell>
          <cell r="KF155">
            <v>2.041575E-2</v>
          </cell>
          <cell r="KG155">
            <v>2.041575E-2</v>
          </cell>
          <cell r="KH155">
            <v>0</v>
          </cell>
          <cell r="KI155">
            <v>0</v>
          </cell>
          <cell r="KK155">
            <v>0</v>
          </cell>
          <cell r="KL155">
            <v>0</v>
          </cell>
          <cell r="KM155">
            <v>0</v>
          </cell>
          <cell r="KN155">
            <v>0</v>
          </cell>
          <cell r="KO155">
            <v>0</v>
          </cell>
          <cell r="KQ155">
            <v>0.17151532199999997</v>
          </cell>
          <cell r="KR155">
            <v>0.17151532199999997</v>
          </cell>
          <cell r="KS155">
            <v>0.17151532199999997</v>
          </cell>
          <cell r="KT155">
            <v>0</v>
          </cell>
          <cell r="KU155">
            <v>0</v>
          </cell>
          <cell r="KW155">
            <v>4.252446E-3</v>
          </cell>
          <cell r="KX155">
            <v>4.252446E-3</v>
          </cell>
          <cell r="KY155">
            <v>4.252446E-3</v>
          </cell>
          <cell r="KZ155">
            <v>0</v>
          </cell>
          <cell r="LA155">
            <v>0</v>
          </cell>
          <cell r="LC155">
            <v>0.26235045800000001</v>
          </cell>
          <cell r="LD155">
            <v>0.26235045800000001</v>
          </cell>
          <cell r="LE155">
            <v>0.26235045800000001</v>
          </cell>
          <cell r="LF155">
            <v>0</v>
          </cell>
          <cell r="LG155">
            <v>0</v>
          </cell>
          <cell r="LI155">
            <v>1.9319299999999994E-2</v>
          </cell>
          <cell r="LJ155">
            <v>1.9319299999999994E-2</v>
          </cell>
          <cell r="LK155">
            <v>1.9319299999999994E-2</v>
          </cell>
          <cell r="LL155">
            <v>0</v>
          </cell>
          <cell r="LM155">
            <v>0</v>
          </cell>
          <cell r="LO155">
            <v>0.98016583280000003</v>
          </cell>
          <cell r="LP155">
            <v>0.98016583280000003</v>
          </cell>
          <cell r="LQ155">
            <v>0.98016583280000003</v>
          </cell>
          <cell r="LR155">
            <v>0</v>
          </cell>
          <cell r="LS155">
            <v>0</v>
          </cell>
          <cell r="LU155">
            <v>9.1801245999999989E-2</v>
          </cell>
          <cell r="LV155">
            <v>9.1801245999999989E-2</v>
          </cell>
          <cell r="LW155">
            <v>9.1801245999999989E-2</v>
          </cell>
          <cell r="LX155">
            <v>0</v>
          </cell>
          <cell r="LY155">
            <v>0</v>
          </cell>
          <cell r="MA155">
            <v>2.041575E-2</v>
          </cell>
          <cell r="MB155">
            <v>2.041575E-2</v>
          </cell>
          <cell r="MC155">
            <v>2.041575E-2</v>
          </cell>
          <cell r="MD155">
            <v>0</v>
          </cell>
          <cell r="ME155">
            <v>0</v>
          </cell>
          <cell r="MG155">
            <v>0</v>
          </cell>
          <cell r="MH155">
            <v>0</v>
          </cell>
          <cell r="MI155">
            <v>0</v>
          </cell>
          <cell r="MJ155">
            <v>0</v>
          </cell>
          <cell r="MK155">
            <v>0</v>
          </cell>
          <cell r="MM155">
            <v>0.90191515400000011</v>
          </cell>
          <cell r="MN155">
            <v>0.90191515400000011</v>
          </cell>
          <cell r="MO155">
            <v>0.90191515400000011</v>
          </cell>
          <cell r="MP155">
            <v>0</v>
          </cell>
          <cell r="MQ155">
            <v>0</v>
          </cell>
          <cell r="MS155">
            <v>2.6578564232000002</v>
          </cell>
          <cell r="MT155">
            <v>2.6578564232000002</v>
          </cell>
          <cell r="MU155">
            <v>2.6578564232000002</v>
          </cell>
          <cell r="MV155">
            <v>0</v>
          </cell>
          <cell r="MW155">
            <v>0</v>
          </cell>
          <cell r="MY155">
            <v>0.17151532199999997</v>
          </cell>
          <cell r="MZ155">
            <v>0.17151532199999997</v>
          </cell>
          <cell r="NA155">
            <v>0.17151532199999997</v>
          </cell>
          <cell r="NB155">
            <v>0</v>
          </cell>
          <cell r="NC155">
            <v>0</v>
          </cell>
          <cell r="NE155">
            <v>4.252446E-3</v>
          </cell>
          <cell r="NF155">
            <v>4.252446E-3</v>
          </cell>
          <cell r="NG155">
            <v>4.252446E-3</v>
          </cell>
          <cell r="NH155">
            <v>0</v>
          </cell>
          <cell r="NI155">
            <v>0</v>
          </cell>
          <cell r="NK155">
            <v>0.26235045800000001</v>
          </cell>
          <cell r="NL155">
            <v>0.26235045800000001</v>
          </cell>
          <cell r="NM155">
            <v>0.26235045800000001</v>
          </cell>
          <cell r="NN155">
            <v>0</v>
          </cell>
          <cell r="NO155">
            <v>0</v>
          </cell>
          <cell r="NQ155">
            <v>1.9319299999999994E-2</v>
          </cell>
          <cell r="NR155">
            <v>1.9319299999999994E-2</v>
          </cell>
          <cell r="NS155">
            <v>1.9319299999999994E-2</v>
          </cell>
          <cell r="NT155">
            <v>0</v>
          </cell>
          <cell r="NU155">
            <v>0</v>
          </cell>
          <cell r="NW155">
            <v>0.98016583280000003</v>
          </cell>
          <cell r="NX155">
            <v>0.98016583280000003</v>
          </cell>
          <cell r="NY155">
            <v>0.98016583280000003</v>
          </cell>
          <cell r="NZ155">
            <v>0</v>
          </cell>
          <cell r="OA155">
            <v>0</v>
          </cell>
          <cell r="OC155">
            <v>9.1801245999999989E-2</v>
          </cell>
          <cell r="OD155">
            <v>9.1801245999999989E-2</v>
          </cell>
          <cell r="OE155">
            <v>9.1801245999999989E-2</v>
          </cell>
          <cell r="OF155">
            <v>0</v>
          </cell>
          <cell r="OG155">
            <v>0</v>
          </cell>
          <cell r="OI155">
            <v>0</v>
          </cell>
          <cell r="OJ155">
            <v>0</v>
          </cell>
          <cell r="OK155">
            <v>0</v>
          </cell>
          <cell r="OL155">
            <v>0</v>
          </cell>
          <cell r="OM155">
            <v>0</v>
          </cell>
          <cell r="OO155">
            <v>0</v>
          </cell>
          <cell r="OP155">
            <v>0</v>
          </cell>
          <cell r="OQ155">
            <v>0</v>
          </cell>
          <cell r="OR155">
            <v>0</v>
          </cell>
          <cell r="OS155">
            <v>0</v>
          </cell>
          <cell r="OU155">
            <v>1.6364490999999999</v>
          </cell>
          <cell r="OV155">
            <v>1.6364490999999999</v>
          </cell>
          <cell r="OW155">
            <v>1.6364490999999999</v>
          </cell>
          <cell r="OX155">
            <v>0</v>
          </cell>
          <cell r="OY155">
            <v>0</v>
          </cell>
          <cell r="PA155">
            <v>0.42448120000000006</v>
          </cell>
          <cell r="PB155">
            <v>0.42448120000000006</v>
          </cell>
          <cell r="PC155">
            <v>0.42448120000000006</v>
          </cell>
          <cell r="PD155">
            <v>0</v>
          </cell>
          <cell r="PE155">
            <v>0</v>
          </cell>
          <cell r="PG155">
            <v>0.2836718768</v>
          </cell>
          <cell r="PH155">
            <v>0.2836718768</v>
          </cell>
          <cell r="PI155">
            <v>0.2836718768</v>
          </cell>
          <cell r="PJ155">
            <v>0</v>
          </cell>
          <cell r="PK155">
            <v>0</v>
          </cell>
          <cell r="PM155">
            <v>2.2033259999999992</v>
          </cell>
          <cell r="PN155">
            <v>2.2033259999999992</v>
          </cell>
          <cell r="PO155">
            <v>2.2033259999999992</v>
          </cell>
          <cell r="PP155">
            <v>0</v>
          </cell>
          <cell r="PQ155">
            <v>0</v>
          </cell>
          <cell r="PS155">
            <v>0</v>
          </cell>
          <cell r="PT155">
            <v>0</v>
          </cell>
          <cell r="PU155">
            <v>0</v>
          </cell>
          <cell r="PV155">
            <v>0</v>
          </cell>
          <cell r="PW155">
            <v>0</v>
          </cell>
          <cell r="PY155">
            <v>31.4257372</v>
          </cell>
          <cell r="PZ155">
            <v>31.4257372</v>
          </cell>
          <cell r="QA155">
            <v>31.4257372</v>
          </cell>
          <cell r="QB155">
            <v>0</v>
          </cell>
          <cell r="QC155">
            <v>0</v>
          </cell>
          <cell r="QE155">
            <v>23.781500599999998</v>
          </cell>
          <cell r="QF155">
            <v>23.781500599999998</v>
          </cell>
          <cell r="QG155">
            <v>23.781500599999998</v>
          </cell>
          <cell r="QH155">
            <v>0</v>
          </cell>
          <cell r="QI155">
            <v>0</v>
          </cell>
          <cell r="QK155">
            <v>0</v>
          </cell>
          <cell r="QL155">
            <v>0</v>
          </cell>
          <cell r="QM155">
            <v>0</v>
          </cell>
          <cell r="QN155">
            <v>0</v>
          </cell>
          <cell r="QO155">
            <v>0</v>
          </cell>
          <cell r="QQ155">
            <v>2.041575E-2</v>
          </cell>
          <cell r="QR155">
            <v>2.041575E-2</v>
          </cell>
          <cell r="QS155">
            <v>2.041575E-2</v>
          </cell>
          <cell r="QT155">
            <v>0</v>
          </cell>
          <cell r="QU155">
            <v>0</v>
          </cell>
          <cell r="QW155">
            <v>0</v>
          </cell>
          <cell r="QX155">
            <v>0</v>
          </cell>
          <cell r="QY155">
            <v>0</v>
          </cell>
          <cell r="QZ155">
            <v>0</v>
          </cell>
          <cell r="RA155">
            <v>0</v>
          </cell>
          <cell r="RC155">
            <v>0.90191515400000011</v>
          </cell>
          <cell r="RD155">
            <v>0.90191515400000011</v>
          </cell>
          <cell r="RE155">
            <v>0.90191515400000011</v>
          </cell>
          <cell r="RF155">
            <v>0</v>
          </cell>
          <cell r="RG155">
            <v>0</v>
          </cell>
          <cell r="RI155">
            <v>2.6578564232000002</v>
          </cell>
          <cell r="RJ155">
            <v>2.6578564232000002</v>
          </cell>
          <cell r="RK155">
            <v>2.6578564232000002</v>
          </cell>
          <cell r="RL155">
            <v>0</v>
          </cell>
          <cell r="RM155">
            <v>0</v>
          </cell>
          <cell r="RO155">
            <v>0.22591134400000001</v>
          </cell>
          <cell r="RP155">
            <v>0.22591134400000001</v>
          </cell>
          <cell r="RQ155">
            <v>0.22591134400000001</v>
          </cell>
          <cell r="RR155">
            <v>0</v>
          </cell>
          <cell r="RS155">
            <v>0</v>
          </cell>
          <cell r="RU155">
            <v>8.619343639999999E-2</v>
          </cell>
          <cell r="RV155">
            <v>8.619343639999999E-2</v>
          </cell>
          <cell r="RW155">
            <v>8.619343639999999E-2</v>
          </cell>
          <cell r="RX155">
            <v>0</v>
          </cell>
          <cell r="RY155">
            <v>0</v>
          </cell>
          <cell r="SA155">
            <v>0.29506400799999993</v>
          </cell>
          <cell r="SB155">
            <v>0.29506400799999993</v>
          </cell>
          <cell r="SC155">
            <v>0.29506400799999993</v>
          </cell>
          <cell r="SD155">
            <v>0</v>
          </cell>
          <cell r="SE155">
            <v>0</v>
          </cell>
          <cell r="SG155">
            <v>1.9846684000000001</v>
          </cell>
          <cell r="SH155">
            <v>1.9846684000000001</v>
          </cell>
          <cell r="SI155">
            <v>1.9846684000000001</v>
          </cell>
          <cell r="SJ155">
            <v>0</v>
          </cell>
          <cell r="SK155">
            <v>0</v>
          </cell>
          <cell r="SM155">
            <v>31.4257372</v>
          </cell>
          <cell r="SN155">
            <v>31.4257372</v>
          </cell>
          <cell r="SO155">
            <v>31.4257372</v>
          </cell>
          <cell r="SP155">
            <v>0</v>
          </cell>
          <cell r="SQ155">
            <v>0</v>
          </cell>
          <cell r="SS155">
            <v>23.781500599999998</v>
          </cell>
          <cell r="ST155">
            <v>23.781500599999998</v>
          </cell>
          <cell r="SU155">
            <v>23.781500599999998</v>
          </cell>
          <cell r="SV155">
            <v>0</v>
          </cell>
          <cell r="SW155">
            <v>0</v>
          </cell>
          <cell r="SY155">
            <v>0</v>
          </cell>
          <cell r="SZ155">
            <v>0</v>
          </cell>
          <cell r="TA155">
            <v>0</v>
          </cell>
          <cell r="TB155">
            <v>0</v>
          </cell>
          <cell r="TC155">
            <v>0</v>
          </cell>
          <cell r="TE155">
            <v>2.041575E-2</v>
          </cell>
          <cell r="TF155">
            <v>2.041575E-2</v>
          </cell>
          <cell r="TG155">
            <v>2.041575E-2</v>
          </cell>
          <cell r="TH155">
            <v>0</v>
          </cell>
          <cell r="TI155">
            <v>0</v>
          </cell>
          <cell r="TK155">
            <v>0</v>
          </cell>
          <cell r="TL155">
            <v>0</v>
          </cell>
          <cell r="TM155">
            <v>0</v>
          </cell>
          <cell r="TN155">
            <v>0</v>
          </cell>
          <cell r="TO155">
            <v>0</v>
          </cell>
          <cell r="TQ155">
            <v>0</v>
          </cell>
          <cell r="TR155">
            <v>0</v>
          </cell>
          <cell r="TS155">
            <v>0</v>
          </cell>
          <cell r="TT155">
            <v>0</v>
          </cell>
          <cell r="TU155">
            <v>0</v>
          </cell>
          <cell r="TW155">
            <v>0</v>
          </cell>
          <cell r="TX155">
            <v>0</v>
          </cell>
          <cell r="TY155">
            <v>0</v>
          </cell>
          <cell r="TZ155">
            <v>0</v>
          </cell>
          <cell r="UA155">
            <v>0</v>
          </cell>
          <cell r="UC155">
            <v>0</v>
          </cell>
          <cell r="UD155">
            <v>0</v>
          </cell>
          <cell r="UE155">
            <v>0</v>
          </cell>
          <cell r="UF155">
            <v>0</v>
          </cell>
          <cell r="UG155">
            <v>0</v>
          </cell>
          <cell r="UI155">
            <v>0</v>
          </cell>
          <cell r="UJ155">
            <v>0</v>
          </cell>
          <cell r="UK155">
            <v>0</v>
          </cell>
          <cell r="UL155">
            <v>0</v>
          </cell>
          <cell r="UM155">
            <v>0</v>
          </cell>
          <cell r="UO155">
            <v>0.17151532199999997</v>
          </cell>
          <cell r="UP155">
            <v>0.17151532199999997</v>
          </cell>
          <cell r="UQ155">
            <v>0.17151532199999997</v>
          </cell>
          <cell r="UR155">
            <v>0</v>
          </cell>
          <cell r="US155">
            <v>0</v>
          </cell>
          <cell r="UU155">
            <v>4.252446E-3</v>
          </cell>
          <cell r="UV155">
            <v>4.252446E-3</v>
          </cell>
          <cell r="UW155">
            <v>4.252446E-3</v>
          </cell>
          <cell r="UX155">
            <v>0</v>
          </cell>
          <cell r="UY155">
            <v>0</v>
          </cell>
          <cell r="VA155">
            <v>0.26235045800000001</v>
          </cell>
          <cell r="VB155">
            <v>0.26235045800000001</v>
          </cell>
          <cell r="VC155">
            <v>0.26235045800000001</v>
          </cell>
          <cell r="VD155">
            <v>0</v>
          </cell>
          <cell r="VE155">
            <v>0</v>
          </cell>
          <cell r="VG155">
            <v>1.9319299999999994E-2</v>
          </cell>
          <cell r="VH155">
            <v>1.9319299999999994E-2</v>
          </cell>
          <cell r="VI155">
            <v>1.9319299999999994E-2</v>
          </cell>
          <cell r="VJ155">
            <v>0</v>
          </cell>
          <cell r="VK155">
            <v>0</v>
          </cell>
          <cell r="VM155">
            <v>0.98016583280000003</v>
          </cell>
          <cell r="VN155">
            <v>0.98016583280000003</v>
          </cell>
          <cell r="VO155">
            <v>0.98016583280000003</v>
          </cell>
          <cell r="VP155">
            <v>0</v>
          </cell>
          <cell r="VQ155">
            <v>0</v>
          </cell>
          <cell r="VS155">
            <v>9.1801245999999989E-2</v>
          </cell>
          <cell r="VT155">
            <v>9.1801245999999989E-2</v>
          </cell>
          <cell r="VU155">
            <v>9.1801245999999989E-2</v>
          </cell>
          <cell r="VV155">
            <v>0</v>
          </cell>
          <cell r="VW155">
            <v>0</v>
          </cell>
          <cell r="VY155">
            <v>0</v>
          </cell>
          <cell r="VZ155">
            <v>0</v>
          </cell>
          <cell r="WA155">
            <v>0</v>
          </cell>
          <cell r="WB155">
            <v>0</v>
          </cell>
          <cell r="WC155">
            <v>0</v>
          </cell>
          <cell r="WE155">
            <v>0</v>
          </cell>
          <cell r="WF155">
            <v>0</v>
          </cell>
          <cell r="WG155">
            <v>0</v>
          </cell>
          <cell r="WH155">
            <v>0</v>
          </cell>
          <cell r="WI155">
            <v>0</v>
          </cell>
          <cell r="WK155">
            <v>1.6364490999999999</v>
          </cell>
          <cell r="WL155">
            <v>1.6364490999999999</v>
          </cell>
          <cell r="WM155">
            <v>1.6364490999999999</v>
          </cell>
          <cell r="WN155">
            <v>0</v>
          </cell>
          <cell r="WO155">
            <v>0</v>
          </cell>
          <cell r="WQ155">
            <v>0.42448120000000006</v>
          </cell>
          <cell r="WR155">
            <v>0.42448120000000006</v>
          </cell>
          <cell r="WS155">
            <v>0.42448120000000006</v>
          </cell>
          <cell r="WT155">
            <v>0</v>
          </cell>
          <cell r="WU155">
            <v>0</v>
          </cell>
          <cell r="WW155">
            <v>0.2836718768</v>
          </cell>
          <cell r="WX155">
            <v>0.2836718768</v>
          </cell>
          <cell r="WY155">
            <v>0.2836718768</v>
          </cell>
          <cell r="WZ155">
            <v>0</v>
          </cell>
          <cell r="XA155">
            <v>0</v>
          </cell>
          <cell r="XC155">
            <v>2.2033259999999992</v>
          </cell>
          <cell r="XD155">
            <v>2.2033259999999992</v>
          </cell>
          <cell r="XE155">
            <v>2.2033259999999992</v>
          </cell>
          <cell r="XF155">
            <v>0</v>
          </cell>
          <cell r="XG155">
            <v>0</v>
          </cell>
          <cell r="XI155">
            <v>0</v>
          </cell>
          <cell r="XJ155">
            <v>0</v>
          </cell>
          <cell r="XK155">
            <v>0</v>
          </cell>
          <cell r="XL155">
            <v>0</v>
          </cell>
          <cell r="XM155">
            <v>0</v>
          </cell>
          <cell r="XO155">
            <v>0.27854913599999992</v>
          </cell>
          <cell r="XP155">
            <v>0.27854913599999992</v>
          </cell>
          <cell r="XQ155">
            <v>0.27854913599999992</v>
          </cell>
          <cell r="XR155">
            <v>0</v>
          </cell>
          <cell r="XS155">
            <v>0</v>
          </cell>
          <cell r="XU155">
            <v>5.7370551999999998E-2</v>
          </cell>
          <cell r="XV155">
            <v>5.7370551999999998E-2</v>
          </cell>
          <cell r="XW155">
            <v>5.7370551999999998E-2</v>
          </cell>
          <cell r="XX155">
            <v>0</v>
          </cell>
          <cell r="XY155">
            <v>0</v>
          </cell>
          <cell r="YA155">
            <v>9.1864351999999996E-2</v>
          </cell>
          <cell r="YB155">
            <v>9.1864351999999996E-2</v>
          </cell>
          <cell r="YC155">
            <v>9.1864351999999996E-2</v>
          </cell>
          <cell r="YD155">
            <v>0</v>
          </cell>
          <cell r="YE155">
            <v>0</v>
          </cell>
          <cell r="YG155">
            <v>1.0095876639999999</v>
          </cell>
          <cell r="YH155">
            <v>1.0095876639999999</v>
          </cell>
          <cell r="YI155">
            <v>1.0095876639999999</v>
          </cell>
          <cell r="YJ155">
            <v>0</v>
          </cell>
          <cell r="YK155">
            <v>0</v>
          </cell>
          <cell r="YM155">
            <v>0.64766919999999994</v>
          </cell>
          <cell r="YN155">
            <v>0.64766919999999994</v>
          </cell>
          <cell r="YO155">
            <v>0.64766919999999994</v>
          </cell>
          <cell r="YP155">
            <v>0</v>
          </cell>
          <cell r="YQ155">
            <v>0</v>
          </cell>
          <cell r="YS155">
            <v>0.64766919999999994</v>
          </cell>
          <cell r="YT155">
            <v>0.64766919999999994</v>
          </cell>
          <cell r="YU155">
            <v>0.64766919999999994</v>
          </cell>
          <cell r="YV155">
            <v>0</v>
          </cell>
          <cell r="YW155">
            <v>0</v>
          </cell>
          <cell r="YY155">
            <v>0.64766919999999994</v>
          </cell>
          <cell r="YZ155">
            <v>0.64766919999999994</v>
          </cell>
          <cell r="ZA155">
            <v>0.64766919999999994</v>
          </cell>
          <cell r="ZB155">
            <v>0</v>
          </cell>
          <cell r="ZC155">
            <v>0</v>
          </cell>
        </row>
        <row r="156">
          <cell r="B156">
            <v>1997</v>
          </cell>
          <cell r="C156">
            <v>1.3700723632000003</v>
          </cell>
          <cell r="D156">
            <v>1.3700723632000003</v>
          </cell>
          <cell r="E156">
            <v>1.3700723632000003</v>
          </cell>
          <cell r="F156">
            <v>0</v>
          </cell>
          <cell r="G156">
            <v>0</v>
          </cell>
          <cell r="I156">
            <v>4.0859608555999989</v>
          </cell>
          <cell r="J156">
            <v>4.0859608555999989</v>
          </cell>
          <cell r="K156">
            <v>4.0859608555999989</v>
          </cell>
          <cell r="L156">
            <v>0</v>
          </cell>
          <cell r="M156">
            <v>0</v>
          </cell>
          <cell r="O156">
            <v>1.3700723632000003</v>
          </cell>
          <cell r="P156">
            <v>1.3700723632000003</v>
          </cell>
          <cell r="Q156">
            <v>1.3700723632000003</v>
          </cell>
          <cell r="R156">
            <v>0</v>
          </cell>
          <cell r="S156">
            <v>0</v>
          </cell>
          <cell r="U156">
            <v>4.0859608555999989</v>
          </cell>
          <cell r="V156">
            <v>4.0859608555999989</v>
          </cell>
          <cell r="W156">
            <v>4.0859608555999989</v>
          </cell>
          <cell r="X156">
            <v>0</v>
          </cell>
          <cell r="Y156">
            <v>0</v>
          </cell>
          <cell r="AA156">
            <v>1.3700723632000003</v>
          </cell>
          <cell r="AB156">
            <v>1.3700723632000003</v>
          </cell>
          <cell r="AC156">
            <v>1.3700723632000003</v>
          </cell>
          <cell r="AD156">
            <v>0</v>
          </cell>
          <cell r="AE156">
            <v>0</v>
          </cell>
          <cell r="AG156">
            <v>4.0859608555999989</v>
          </cell>
          <cell r="AH156">
            <v>4.0859608555999989</v>
          </cell>
          <cell r="AI156">
            <v>4.0859608555999989</v>
          </cell>
          <cell r="AJ156">
            <v>0</v>
          </cell>
          <cell r="AK156">
            <v>0</v>
          </cell>
          <cell r="AM156">
            <v>0.36092399599999991</v>
          </cell>
          <cell r="AN156">
            <v>0.36092399599999991</v>
          </cell>
          <cell r="AO156">
            <v>0.36092399599999991</v>
          </cell>
          <cell r="AP156">
            <v>0</v>
          </cell>
          <cell r="AQ156">
            <v>0</v>
          </cell>
          <cell r="AS156">
            <v>0.12579059840000001</v>
          </cell>
          <cell r="AT156">
            <v>0.12579059840000001</v>
          </cell>
          <cell r="AU156">
            <v>0.12579059840000001</v>
          </cell>
          <cell r="AV156">
            <v>0</v>
          </cell>
          <cell r="AW156">
            <v>0</v>
          </cell>
          <cell r="AY156">
            <v>0.36092399599999991</v>
          </cell>
          <cell r="AZ156">
            <v>0.36092399599999991</v>
          </cell>
          <cell r="BA156">
            <v>0.36092399599999991</v>
          </cell>
          <cell r="BB156">
            <v>0</v>
          </cell>
          <cell r="BC156">
            <v>0</v>
          </cell>
          <cell r="BE156">
            <v>0.12579059840000001</v>
          </cell>
          <cell r="BF156">
            <v>0.12579059840000001</v>
          </cell>
          <cell r="BG156">
            <v>0.12579059840000001</v>
          </cell>
          <cell r="BH156">
            <v>0</v>
          </cell>
          <cell r="BI156">
            <v>0</v>
          </cell>
          <cell r="BK156">
            <v>0.30321627200000001</v>
          </cell>
          <cell r="BL156">
            <v>0.30321627200000001</v>
          </cell>
          <cell r="BM156">
            <v>0.30321627200000001</v>
          </cell>
          <cell r="BN156">
            <v>0</v>
          </cell>
          <cell r="BO156">
            <v>0</v>
          </cell>
          <cell r="BQ156">
            <v>0.30321627200000001</v>
          </cell>
          <cell r="BR156">
            <v>0.30321627200000001</v>
          </cell>
          <cell r="BS156">
            <v>0.30321627200000001</v>
          </cell>
          <cell r="BT156">
            <v>0</v>
          </cell>
          <cell r="BU156">
            <v>0</v>
          </cell>
          <cell r="BW156">
            <v>0.30321627200000001</v>
          </cell>
          <cell r="BX156">
            <v>0.30321627200000001</v>
          </cell>
          <cell r="BY156">
            <v>0.30321627200000001</v>
          </cell>
          <cell r="BZ156">
            <v>0</v>
          </cell>
          <cell r="CA156">
            <v>0</v>
          </cell>
          <cell r="CC156">
            <v>0.30321627200000001</v>
          </cell>
          <cell r="CD156">
            <v>0.30321627200000001</v>
          </cell>
          <cell r="CE156">
            <v>0.30321627200000001</v>
          </cell>
          <cell r="CF156">
            <v>0</v>
          </cell>
          <cell r="CG156">
            <v>0</v>
          </cell>
          <cell r="CI156">
            <v>0.27095639999999993</v>
          </cell>
          <cell r="CJ156">
            <v>0.27095639999999993</v>
          </cell>
          <cell r="CK156">
            <v>0.27095639999999993</v>
          </cell>
          <cell r="CL156">
            <v>0</v>
          </cell>
          <cell r="CM156">
            <v>0</v>
          </cell>
          <cell r="CO156">
            <v>0.27095639999999993</v>
          </cell>
          <cell r="CP156">
            <v>0.27095639999999993</v>
          </cell>
          <cell r="CQ156">
            <v>0.27095639999999993</v>
          </cell>
          <cell r="CR156">
            <v>0</v>
          </cell>
          <cell r="CS156">
            <v>0</v>
          </cell>
          <cell r="CU156">
            <v>0</v>
          </cell>
          <cell r="CV156">
            <v>0</v>
          </cell>
          <cell r="CW156">
            <v>0</v>
          </cell>
          <cell r="CX156">
            <v>0</v>
          </cell>
          <cell r="CY156">
            <v>0</v>
          </cell>
          <cell r="DA156">
            <v>0</v>
          </cell>
          <cell r="DB156">
            <v>0</v>
          </cell>
          <cell r="DC156">
            <v>0</v>
          </cell>
          <cell r="DD156">
            <v>0</v>
          </cell>
          <cell r="DE156">
            <v>0</v>
          </cell>
          <cell r="DG156">
            <v>0</v>
          </cell>
          <cell r="DH156">
            <v>0</v>
          </cell>
          <cell r="DI156">
            <v>0</v>
          </cell>
          <cell r="DJ156">
            <v>0</v>
          </cell>
          <cell r="DK156">
            <v>0</v>
          </cell>
          <cell r="DM156">
            <v>0</v>
          </cell>
          <cell r="DN156">
            <v>0</v>
          </cell>
          <cell r="DO156">
            <v>0</v>
          </cell>
          <cell r="DP156">
            <v>0</v>
          </cell>
          <cell r="DQ156">
            <v>0</v>
          </cell>
          <cell r="DS156">
            <v>0.16402112000000002</v>
          </cell>
          <cell r="DT156">
            <v>0.16402112000000002</v>
          </cell>
          <cell r="DU156">
            <v>0.16402112000000002</v>
          </cell>
          <cell r="DV156">
            <v>0</v>
          </cell>
          <cell r="DW156">
            <v>0</v>
          </cell>
          <cell r="DY156">
            <v>0</v>
          </cell>
          <cell r="DZ156">
            <v>0</v>
          </cell>
          <cell r="EA156">
            <v>0</v>
          </cell>
          <cell r="EB156">
            <v>0</v>
          </cell>
          <cell r="EC156">
            <v>0</v>
          </cell>
          <cell r="EE156">
            <v>1.6735146999999999</v>
          </cell>
          <cell r="EF156">
            <v>1.6735146999999999</v>
          </cell>
          <cell r="EG156">
            <v>1.6735146999999999</v>
          </cell>
          <cell r="EH156">
            <v>0</v>
          </cell>
          <cell r="EI156">
            <v>0</v>
          </cell>
          <cell r="EK156">
            <v>1.6735146999999999</v>
          </cell>
          <cell r="EL156">
            <v>1.6735146999999999</v>
          </cell>
          <cell r="EM156">
            <v>1.6735146999999999</v>
          </cell>
          <cell r="EN156">
            <v>0</v>
          </cell>
          <cell r="EO156">
            <v>0</v>
          </cell>
          <cell r="EQ156">
            <v>0.42975789999999997</v>
          </cell>
          <cell r="ER156">
            <v>0.42975789999999997</v>
          </cell>
          <cell r="ES156">
            <v>0.42975789999999997</v>
          </cell>
          <cell r="ET156">
            <v>0</v>
          </cell>
          <cell r="EU156">
            <v>0</v>
          </cell>
          <cell r="EW156">
            <v>0.42975789999999997</v>
          </cell>
          <cell r="EX156">
            <v>0.42975789999999997</v>
          </cell>
          <cell r="EY156">
            <v>0.42975789999999997</v>
          </cell>
          <cell r="EZ156">
            <v>0</v>
          </cell>
          <cell r="FA156">
            <v>0</v>
          </cell>
          <cell r="FC156">
            <v>0.29051836320000002</v>
          </cell>
          <cell r="FD156">
            <v>0.29051836320000002</v>
          </cell>
          <cell r="FE156">
            <v>0.29051836320000002</v>
          </cell>
          <cell r="FF156">
            <v>0</v>
          </cell>
          <cell r="FG156">
            <v>0</v>
          </cell>
          <cell r="FI156">
            <v>0.29051836320000002</v>
          </cell>
          <cell r="FJ156">
            <v>0.29051836320000002</v>
          </cell>
          <cell r="FK156">
            <v>0.29051836320000002</v>
          </cell>
          <cell r="FL156">
            <v>0</v>
          </cell>
          <cell r="FM156">
            <v>0</v>
          </cell>
          <cell r="FO156">
            <v>2.2952457000000002</v>
          </cell>
          <cell r="FP156">
            <v>2.2952457000000002</v>
          </cell>
          <cell r="FQ156">
            <v>2.2952457000000002</v>
          </cell>
          <cell r="FR156">
            <v>0</v>
          </cell>
          <cell r="FS156">
            <v>0</v>
          </cell>
          <cell r="FU156">
            <v>0</v>
          </cell>
          <cell r="FV156">
            <v>0</v>
          </cell>
          <cell r="FW156">
            <v>0</v>
          </cell>
          <cell r="FX156">
            <v>0</v>
          </cell>
          <cell r="FY156">
            <v>0</v>
          </cell>
          <cell r="GA156">
            <v>0</v>
          </cell>
          <cell r="GB156">
            <v>0</v>
          </cell>
          <cell r="GC156">
            <v>0</v>
          </cell>
          <cell r="GD156">
            <v>0</v>
          </cell>
          <cell r="GE156">
            <v>0</v>
          </cell>
          <cell r="GG156">
            <v>0</v>
          </cell>
          <cell r="GH156">
            <v>0</v>
          </cell>
          <cell r="GI156">
            <v>0</v>
          </cell>
          <cell r="GJ156">
            <v>0</v>
          </cell>
          <cell r="GK156">
            <v>0</v>
          </cell>
          <cell r="GM156">
            <v>1.9987539000000001</v>
          </cell>
          <cell r="GN156">
            <v>1.9987539000000001</v>
          </cell>
          <cell r="GO156">
            <v>1.9987539000000001</v>
          </cell>
          <cell r="GP156">
            <v>0</v>
          </cell>
          <cell r="GQ156">
            <v>0</v>
          </cell>
          <cell r="GS156">
            <v>0</v>
          </cell>
          <cell r="GT156">
            <v>0</v>
          </cell>
          <cell r="GU156">
            <v>0</v>
          </cell>
          <cell r="GV156">
            <v>0</v>
          </cell>
          <cell r="GW156">
            <v>0</v>
          </cell>
          <cell r="GY156">
            <v>0</v>
          </cell>
          <cell r="GZ156">
            <v>0</v>
          </cell>
          <cell r="HA156">
            <v>0</v>
          </cell>
          <cell r="HB156">
            <v>0</v>
          </cell>
          <cell r="HC156">
            <v>0</v>
          </cell>
          <cell r="HE156">
            <v>0</v>
          </cell>
          <cell r="HF156">
            <v>0</v>
          </cell>
          <cell r="HG156">
            <v>0</v>
          </cell>
          <cell r="HH156">
            <v>0</v>
          </cell>
          <cell r="HI156">
            <v>0</v>
          </cell>
          <cell r="HK156">
            <v>0.33238343999999997</v>
          </cell>
          <cell r="HL156">
            <v>0.33238343999999997</v>
          </cell>
          <cell r="HM156">
            <v>0.33238343999999997</v>
          </cell>
          <cell r="HN156">
            <v>0</v>
          </cell>
          <cell r="HO156">
            <v>0</v>
          </cell>
          <cell r="HQ156">
            <v>7.1380823999999995E-2</v>
          </cell>
          <cell r="HR156">
            <v>7.1380823999999995E-2</v>
          </cell>
          <cell r="HS156">
            <v>7.1380823999999995E-2</v>
          </cell>
          <cell r="HT156">
            <v>0</v>
          </cell>
          <cell r="HU156">
            <v>0</v>
          </cell>
          <cell r="HW156">
            <v>0.147540964</v>
          </cell>
          <cell r="HX156">
            <v>0.147540964</v>
          </cell>
          <cell r="HY156">
            <v>0.147540964</v>
          </cell>
          <cell r="HZ156">
            <v>0</v>
          </cell>
          <cell r="IA156">
            <v>0</v>
          </cell>
          <cell r="IC156">
            <v>0.147540964</v>
          </cell>
          <cell r="ID156">
            <v>0.147540964</v>
          </cell>
          <cell r="IE156">
            <v>0.147540964</v>
          </cell>
          <cell r="IF156">
            <v>0</v>
          </cell>
          <cell r="IG156">
            <v>0</v>
          </cell>
          <cell r="II156">
            <v>1.0719063360000001</v>
          </cell>
          <cell r="IJ156">
            <v>1.0719063360000001</v>
          </cell>
          <cell r="IK156">
            <v>1.0719063360000001</v>
          </cell>
          <cell r="IL156">
            <v>0</v>
          </cell>
          <cell r="IM156">
            <v>0</v>
          </cell>
          <cell r="IO156">
            <v>0.2050477</v>
          </cell>
          <cell r="IP156">
            <v>0.2050477</v>
          </cell>
          <cell r="IQ156">
            <v>0.2050477</v>
          </cell>
          <cell r="IR156">
            <v>0</v>
          </cell>
          <cell r="IS156">
            <v>0</v>
          </cell>
          <cell r="IU156">
            <v>0</v>
          </cell>
          <cell r="IV156">
            <v>0</v>
          </cell>
          <cell r="IW156">
            <v>0</v>
          </cell>
          <cell r="IX156">
            <v>0</v>
          </cell>
          <cell r="IY156">
            <v>0</v>
          </cell>
          <cell r="JA156">
            <v>0</v>
          </cell>
          <cell r="JB156">
            <v>0</v>
          </cell>
          <cell r="JC156">
            <v>0</v>
          </cell>
          <cell r="JD156">
            <v>0</v>
          </cell>
          <cell r="JE156">
            <v>0</v>
          </cell>
          <cell r="JG156">
            <v>4.0205249999999998E-2</v>
          </cell>
          <cell r="JH156">
            <v>4.0205249999999998E-2</v>
          </cell>
          <cell r="JI156">
            <v>4.0205249999999998E-2</v>
          </cell>
          <cell r="JJ156">
            <v>0</v>
          </cell>
          <cell r="JK156">
            <v>0</v>
          </cell>
          <cell r="JM156">
            <v>0</v>
          </cell>
          <cell r="JN156">
            <v>0</v>
          </cell>
          <cell r="JO156">
            <v>0</v>
          </cell>
          <cell r="JP156">
            <v>0</v>
          </cell>
          <cell r="JQ156">
            <v>0</v>
          </cell>
          <cell r="JS156">
            <v>0</v>
          </cell>
          <cell r="JT156">
            <v>0</v>
          </cell>
          <cell r="JU156">
            <v>0</v>
          </cell>
          <cell r="JV156">
            <v>0</v>
          </cell>
          <cell r="JW156">
            <v>0</v>
          </cell>
          <cell r="JY156">
            <v>0</v>
          </cell>
          <cell r="JZ156">
            <v>0</v>
          </cell>
          <cell r="KA156">
            <v>0</v>
          </cell>
          <cell r="KB156">
            <v>0</v>
          </cell>
          <cell r="KC156">
            <v>0</v>
          </cell>
          <cell r="KE156">
            <v>4.0205249999999998E-2</v>
          </cell>
          <cell r="KF156">
            <v>4.0205249999999998E-2</v>
          </cell>
          <cell r="KG156">
            <v>4.0205249999999998E-2</v>
          </cell>
          <cell r="KH156">
            <v>0</v>
          </cell>
          <cell r="KI156">
            <v>0</v>
          </cell>
          <cell r="KK156">
            <v>0</v>
          </cell>
          <cell r="KL156">
            <v>0</v>
          </cell>
          <cell r="KM156">
            <v>0</v>
          </cell>
          <cell r="KN156">
            <v>0</v>
          </cell>
          <cell r="KO156">
            <v>0</v>
          </cell>
          <cell r="KQ156">
            <v>0.212937296</v>
          </cell>
          <cell r="KR156">
            <v>0.212937296</v>
          </cell>
          <cell r="KS156">
            <v>0.212937296</v>
          </cell>
          <cell r="KT156">
            <v>0</v>
          </cell>
          <cell r="KU156">
            <v>0</v>
          </cell>
          <cell r="KW156">
            <v>9.2139500000000003E-3</v>
          </cell>
          <cell r="KX156">
            <v>9.2139500000000003E-3</v>
          </cell>
          <cell r="KY156">
            <v>9.2139500000000003E-3</v>
          </cell>
          <cell r="KZ156">
            <v>0</v>
          </cell>
          <cell r="LA156">
            <v>0</v>
          </cell>
          <cell r="LC156">
            <v>0.30223539999999999</v>
          </cell>
          <cell r="LD156">
            <v>0.30223539999999999</v>
          </cell>
          <cell r="LE156">
            <v>0.30223539999999999</v>
          </cell>
          <cell r="LF156">
            <v>0</v>
          </cell>
          <cell r="LG156">
            <v>0</v>
          </cell>
          <cell r="LI156">
            <v>2.1550100000000003E-2</v>
          </cell>
          <cell r="LJ156">
            <v>2.1550100000000003E-2</v>
          </cell>
          <cell r="LK156">
            <v>2.1550100000000003E-2</v>
          </cell>
          <cell r="LL156">
            <v>0</v>
          </cell>
          <cell r="LM156">
            <v>0</v>
          </cell>
          <cell r="LO156">
            <v>1.0792570312</v>
          </cell>
          <cell r="LP156">
            <v>1.0792570312</v>
          </cell>
          <cell r="LQ156">
            <v>1.0792570312</v>
          </cell>
          <cell r="LR156">
            <v>0</v>
          </cell>
          <cell r="LS156">
            <v>0</v>
          </cell>
          <cell r="LU156">
            <v>0.14827738800000004</v>
          </cell>
          <cell r="LV156">
            <v>0.14827738800000004</v>
          </cell>
          <cell r="LW156">
            <v>0.14827738800000004</v>
          </cell>
          <cell r="LX156">
            <v>0</v>
          </cell>
          <cell r="LY156">
            <v>0</v>
          </cell>
          <cell r="MA156">
            <v>4.0205249999999998E-2</v>
          </cell>
          <cell r="MB156">
            <v>4.0205249999999998E-2</v>
          </cell>
          <cell r="MC156">
            <v>4.0205249999999998E-2</v>
          </cell>
          <cell r="MD156">
            <v>0</v>
          </cell>
          <cell r="ME156">
            <v>0</v>
          </cell>
          <cell r="MG156">
            <v>0</v>
          </cell>
          <cell r="MH156">
            <v>0</v>
          </cell>
          <cell r="MI156">
            <v>0</v>
          </cell>
          <cell r="MJ156">
            <v>0</v>
          </cell>
          <cell r="MK156">
            <v>0</v>
          </cell>
          <cell r="MM156">
            <v>1.3700723632000003</v>
          </cell>
          <cell r="MN156">
            <v>1.3700723632000003</v>
          </cell>
          <cell r="MO156">
            <v>1.3700723632000003</v>
          </cell>
          <cell r="MP156">
            <v>0</v>
          </cell>
          <cell r="MQ156">
            <v>0</v>
          </cell>
          <cell r="MS156">
            <v>4.0859608555999989</v>
          </cell>
          <cell r="MT156">
            <v>4.0859608555999989</v>
          </cell>
          <cell r="MU156">
            <v>4.0859608555999989</v>
          </cell>
          <cell r="MV156">
            <v>0</v>
          </cell>
          <cell r="MW156">
            <v>0</v>
          </cell>
          <cell r="MY156">
            <v>0.212937296</v>
          </cell>
          <cell r="MZ156">
            <v>0.212937296</v>
          </cell>
          <cell r="NA156">
            <v>0.212937296</v>
          </cell>
          <cell r="NB156">
            <v>0</v>
          </cell>
          <cell r="NC156">
            <v>0</v>
          </cell>
          <cell r="NE156">
            <v>9.2139500000000003E-3</v>
          </cell>
          <cell r="NF156">
            <v>9.2139500000000003E-3</v>
          </cell>
          <cell r="NG156">
            <v>9.2139500000000003E-3</v>
          </cell>
          <cell r="NH156">
            <v>0</v>
          </cell>
          <cell r="NI156">
            <v>0</v>
          </cell>
          <cell r="NK156">
            <v>0.30223539999999999</v>
          </cell>
          <cell r="NL156">
            <v>0.30223539999999999</v>
          </cell>
          <cell r="NM156">
            <v>0.30223539999999999</v>
          </cell>
          <cell r="NN156">
            <v>0</v>
          </cell>
          <cell r="NO156">
            <v>0</v>
          </cell>
          <cell r="NQ156">
            <v>2.1550100000000003E-2</v>
          </cell>
          <cell r="NR156">
            <v>2.1550100000000003E-2</v>
          </cell>
          <cell r="NS156">
            <v>2.1550100000000003E-2</v>
          </cell>
          <cell r="NT156">
            <v>0</v>
          </cell>
          <cell r="NU156">
            <v>0</v>
          </cell>
          <cell r="NW156">
            <v>1.0792570312</v>
          </cell>
          <cell r="NX156">
            <v>1.0792570312</v>
          </cell>
          <cell r="NY156">
            <v>1.0792570312</v>
          </cell>
          <cell r="NZ156">
            <v>0</v>
          </cell>
          <cell r="OA156">
            <v>0</v>
          </cell>
          <cell r="OC156">
            <v>0.14827738800000004</v>
          </cell>
          <cell r="OD156">
            <v>0.14827738800000004</v>
          </cell>
          <cell r="OE156">
            <v>0.14827738800000004</v>
          </cell>
          <cell r="OF156">
            <v>0</v>
          </cell>
          <cell r="OG156">
            <v>0</v>
          </cell>
          <cell r="OI156">
            <v>0</v>
          </cell>
          <cell r="OJ156">
            <v>0</v>
          </cell>
          <cell r="OK156">
            <v>0</v>
          </cell>
          <cell r="OL156">
            <v>0</v>
          </cell>
          <cell r="OM156">
            <v>0</v>
          </cell>
          <cell r="OO156">
            <v>0</v>
          </cell>
          <cell r="OP156">
            <v>0</v>
          </cell>
          <cell r="OQ156">
            <v>0</v>
          </cell>
          <cell r="OR156">
            <v>0</v>
          </cell>
          <cell r="OS156">
            <v>0</v>
          </cell>
          <cell r="OU156">
            <v>1.6735146999999999</v>
          </cell>
          <cell r="OV156">
            <v>1.6735146999999999</v>
          </cell>
          <cell r="OW156">
            <v>1.6735146999999999</v>
          </cell>
          <cell r="OX156">
            <v>0</v>
          </cell>
          <cell r="OY156">
            <v>0</v>
          </cell>
          <cell r="PA156">
            <v>0.42975789999999997</v>
          </cell>
          <cell r="PB156">
            <v>0.42975789999999997</v>
          </cell>
          <cell r="PC156">
            <v>0.42975789999999997</v>
          </cell>
          <cell r="PD156">
            <v>0</v>
          </cell>
          <cell r="PE156">
            <v>0</v>
          </cell>
          <cell r="PG156">
            <v>0.29051836320000002</v>
          </cell>
          <cell r="PH156">
            <v>0.29051836320000002</v>
          </cell>
          <cell r="PI156">
            <v>0.29051836320000002</v>
          </cell>
          <cell r="PJ156">
            <v>0</v>
          </cell>
          <cell r="PK156">
            <v>0</v>
          </cell>
          <cell r="PM156">
            <v>2.2952457000000002</v>
          </cell>
          <cell r="PN156">
            <v>2.2952457000000002</v>
          </cell>
          <cell r="PO156">
            <v>2.2952457000000002</v>
          </cell>
          <cell r="PP156">
            <v>0</v>
          </cell>
          <cell r="PQ156">
            <v>0</v>
          </cell>
          <cell r="PS156">
            <v>0</v>
          </cell>
          <cell r="PT156">
            <v>0</v>
          </cell>
          <cell r="PU156">
            <v>0</v>
          </cell>
          <cell r="PV156">
            <v>0</v>
          </cell>
          <cell r="PW156">
            <v>0</v>
          </cell>
          <cell r="PY156">
            <v>35.509955194999996</v>
          </cell>
          <cell r="PZ156">
            <v>35.509955194999996</v>
          </cell>
          <cell r="QA156">
            <v>35.509955194999996</v>
          </cell>
          <cell r="QB156">
            <v>0</v>
          </cell>
          <cell r="QC156">
            <v>0</v>
          </cell>
          <cell r="QE156">
            <v>28.157277004999994</v>
          </cell>
          <cell r="QF156">
            <v>28.157277004999994</v>
          </cell>
          <cell r="QG156">
            <v>28.157277004999994</v>
          </cell>
          <cell r="QH156">
            <v>0</v>
          </cell>
          <cell r="QI156">
            <v>0</v>
          </cell>
          <cell r="QK156">
            <v>0</v>
          </cell>
          <cell r="QL156">
            <v>0</v>
          </cell>
          <cell r="QM156">
            <v>0</v>
          </cell>
          <cell r="QN156">
            <v>0</v>
          </cell>
          <cell r="QO156">
            <v>0</v>
          </cell>
          <cell r="QQ156">
            <v>4.0205249999999998E-2</v>
          </cell>
          <cell r="QR156">
            <v>4.0205249999999998E-2</v>
          </cell>
          <cell r="QS156">
            <v>4.0205249999999998E-2</v>
          </cell>
          <cell r="QT156">
            <v>0</v>
          </cell>
          <cell r="QU156">
            <v>0</v>
          </cell>
          <cell r="QW156">
            <v>0</v>
          </cell>
          <cell r="QX156">
            <v>0</v>
          </cell>
          <cell r="QY156">
            <v>0</v>
          </cell>
          <cell r="QZ156">
            <v>0</v>
          </cell>
          <cell r="RA156">
            <v>0</v>
          </cell>
          <cell r="RC156">
            <v>1.3700723632000003</v>
          </cell>
          <cell r="RD156">
            <v>1.3700723632000003</v>
          </cell>
          <cell r="RE156">
            <v>1.3700723632000003</v>
          </cell>
          <cell r="RF156">
            <v>0</v>
          </cell>
          <cell r="RG156">
            <v>0</v>
          </cell>
          <cell r="RI156">
            <v>4.0859608555999989</v>
          </cell>
          <cell r="RJ156">
            <v>4.0859608555999989</v>
          </cell>
          <cell r="RK156">
            <v>4.0859608555999989</v>
          </cell>
          <cell r="RL156">
            <v>0</v>
          </cell>
          <cell r="RM156">
            <v>0</v>
          </cell>
          <cell r="RO156">
            <v>0.36092399599999991</v>
          </cell>
          <cell r="RP156">
            <v>0.36092399599999991</v>
          </cell>
          <cell r="RQ156">
            <v>0.36092399599999991</v>
          </cell>
          <cell r="RR156">
            <v>0</v>
          </cell>
          <cell r="RS156">
            <v>0</v>
          </cell>
          <cell r="RU156">
            <v>0.12579059840000001</v>
          </cell>
          <cell r="RV156">
            <v>0.12579059840000001</v>
          </cell>
          <cell r="RW156">
            <v>0.12579059840000001</v>
          </cell>
          <cell r="RX156">
            <v>0</v>
          </cell>
          <cell r="RY156">
            <v>0</v>
          </cell>
          <cell r="SA156">
            <v>0.30321627200000001</v>
          </cell>
          <cell r="SB156">
            <v>0.30321627200000001</v>
          </cell>
          <cell r="SC156">
            <v>0.30321627200000001</v>
          </cell>
          <cell r="SD156">
            <v>0</v>
          </cell>
          <cell r="SE156">
            <v>0</v>
          </cell>
          <cell r="SG156">
            <v>1.9987539000000001</v>
          </cell>
          <cell r="SH156">
            <v>1.9987539000000001</v>
          </cell>
          <cell r="SI156">
            <v>1.9987539000000001</v>
          </cell>
          <cell r="SJ156">
            <v>0</v>
          </cell>
          <cell r="SK156">
            <v>0</v>
          </cell>
          <cell r="SM156">
            <v>35.509955194999996</v>
          </cell>
          <cell r="SN156">
            <v>35.509955194999996</v>
          </cell>
          <cell r="SO156">
            <v>35.509955194999996</v>
          </cell>
          <cell r="SP156">
            <v>0</v>
          </cell>
          <cell r="SQ156">
            <v>0</v>
          </cell>
          <cell r="SS156">
            <v>28.157277004999994</v>
          </cell>
          <cell r="ST156">
            <v>28.157277004999994</v>
          </cell>
          <cell r="SU156">
            <v>28.157277004999994</v>
          </cell>
          <cell r="SV156">
            <v>0</v>
          </cell>
          <cell r="SW156">
            <v>0</v>
          </cell>
          <cell r="SY156">
            <v>0</v>
          </cell>
          <cell r="SZ156">
            <v>0</v>
          </cell>
          <cell r="TA156">
            <v>0</v>
          </cell>
          <cell r="TB156">
            <v>0</v>
          </cell>
          <cell r="TC156">
            <v>0</v>
          </cell>
          <cell r="TE156">
            <v>4.0205249999999998E-2</v>
          </cell>
          <cell r="TF156">
            <v>4.0205249999999998E-2</v>
          </cell>
          <cell r="TG156">
            <v>4.0205249999999998E-2</v>
          </cell>
          <cell r="TH156">
            <v>0</v>
          </cell>
          <cell r="TI156">
            <v>0</v>
          </cell>
          <cell r="TK156">
            <v>0</v>
          </cell>
          <cell r="TL156">
            <v>0</v>
          </cell>
          <cell r="TM156">
            <v>0</v>
          </cell>
          <cell r="TN156">
            <v>0</v>
          </cell>
          <cell r="TO156">
            <v>0</v>
          </cell>
          <cell r="TQ156">
            <v>0.2050477</v>
          </cell>
          <cell r="TR156">
            <v>0.2050477</v>
          </cell>
          <cell r="TS156">
            <v>0.2050477</v>
          </cell>
          <cell r="TT156">
            <v>0</v>
          </cell>
          <cell r="TU156">
            <v>0</v>
          </cell>
          <cell r="TW156">
            <v>0</v>
          </cell>
          <cell r="TX156">
            <v>0</v>
          </cell>
          <cell r="TY156">
            <v>0</v>
          </cell>
          <cell r="TZ156">
            <v>0</v>
          </cell>
          <cell r="UA156">
            <v>0</v>
          </cell>
          <cell r="UC156">
            <v>0</v>
          </cell>
          <cell r="UD156">
            <v>0</v>
          </cell>
          <cell r="UE156">
            <v>0</v>
          </cell>
          <cell r="UF156">
            <v>0</v>
          </cell>
          <cell r="UG156">
            <v>0</v>
          </cell>
          <cell r="UI156">
            <v>0</v>
          </cell>
          <cell r="UJ156">
            <v>0</v>
          </cell>
          <cell r="UK156">
            <v>0</v>
          </cell>
          <cell r="UL156">
            <v>0</v>
          </cell>
          <cell r="UM156">
            <v>0</v>
          </cell>
          <cell r="UO156">
            <v>0.212937296</v>
          </cell>
          <cell r="UP156">
            <v>0.212937296</v>
          </cell>
          <cell r="UQ156">
            <v>0.212937296</v>
          </cell>
          <cell r="UR156">
            <v>0</v>
          </cell>
          <cell r="US156">
            <v>0</v>
          </cell>
          <cell r="UU156">
            <v>9.2139500000000003E-3</v>
          </cell>
          <cell r="UV156">
            <v>9.2139500000000003E-3</v>
          </cell>
          <cell r="UW156">
            <v>9.2139500000000003E-3</v>
          </cell>
          <cell r="UX156">
            <v>0</v>
          </cell>
          <cell r="UY156">
            <v>0</v>
          </cell>
          <cell r="VA156">
            <v>0.30223539999999999</v>
          </cell>
          <cell r="VB156">
            <v>0.30223539999999999</v>
          </cell>
          <cell r="VC156">
            <v>0.30223539999999999</v>
          </cell>
          <cell r="VD156">
            <v>0</v>
          </cell>
          <cell r="VE156">
            <v>0</v>
          </cell>
          <cell r="VG156">
            <v>2.1550100000000003E-2</v>
          </cell>
          <cell r="VH156">
            <v>2.1550100000000003E-2</v>
          </cell>
          <cell r="VI156">
            <v>2.1550100000000003E-2</v>
          </cell>
          <cell r="VJ156">
            <v>0</v>
          </cell>
          <cell r="VK156">
            <v>0</v>
          </cell>
          <cell r="VM156">
            <v>1.0792570312</v>
          </cell>
          <cell r="VN156">
            <v>1.0792570312</v>
          </cell>
          <cell r="VO156">
            <v>1.0792570312</v>
          </cell>
          <cell r="VP156">
            <v>0</v>
          </cell>
          <cell r="VQ156">
            <v>0</v>
          </cell>
          <cell r="VS156">
            <v>0.14827738800000004</v>
          </cell>
          <cell r="VT156">
            <v>0.14827738800000004</v>
          </cell>
          <cell r="VU156">
            <v>0.14827738800000004</v>
          </cell>
          <cell r="VV156">
            <v>0</v>
          </cell>
          <cell r="VW156">
            <v>0</v>
          </cell>
          <cell r="VY156">
            <v>0</v>
          </cell>
          <cell r="VZ156">
            <v>0</v>
          </cell>
          <cell r="WA156">
            <v>0</v>
          </cell>
          <cell r="WB156">
            <v>0</v>
          </cell>
          <cell r="WC156">
            <v>0</v>
          </cell>
          <cell r="WE156">
            <v>0</v>
          </cell>
          <cell r="WF156">
            <v>0</v>
          </cell>
          <cell r="WG156">
            <v>0</v>
          </cell>
          <cell r="WH156">
            <v>0</v>
          </cell>
          <cell r="WI156">
            <v>0</v>
          </cell>
          <cell r="WK156">
            <v>1.6735146999999999</v>
          </cell>
          <cell r="WL156">
            <v>1.6735146999999999</v>
          </cell>
          <cell r="WM156">
            <v>1.6735146999999999</v>
          </cell>
          <cell r="WN156">
            <v>0</v>
          </cell>
          <cell r="WO156">
            <v>0</v>
          </cell>
          <cell r="WQ156">
            <v>0.42975789999999997</v>
          </cell>
          <cell r="WR156">
            <v>0.42975789999999997</v>
          </cell>
          <cell r="WS156">
            <v>0.42975789999999997</v>
          </cell>
          <cell r="WT156">
            <v>0</v>
          </cell>
          <cell r="WU156">
            <v>0</v>
          </cell>
          <cell r="WW156">
            <v>0.29051836320000002</v>
          </cell>
          <cell r="WX156">
            <v>0.29051836320000002</v>
          </cell>
          <cell r="WY156">
            <v>0.29051836320000002</v>
          </cell>
          <cell r="WZ156">
            <v>0</v>
          </cell>
          <cell r="XA156">
            <v>0</v>
          </cell>
          <cell r="XC156">
            <v>2.2952457000000002</v>
          </cell>
          <cell r="XD156">
            <v>2.2952457000000002</v>
          </cell>
          <cell r="XE156">
            <v>2.2952457000000002</v>
          </cell>
          <cell r="XF156">
            <v>0</v>
          </cell>
          <cell r="XG156">
            <v>0</v>
          </cell>
          <cell r="XI156">
            <v>0</v>
          </cell>
          <cell r="XJ156">
            <v>0</v>
          </cell>
          <cell r="XK156">
            <v>0</v>
          </cell>
          <cell r="XL156">
            <v>0</v>
          </cell>
          <cell r="XM156">
            <v>0</v>
          </cell>
          <cell r="XO156">
            <v>0.33238343999999997</v>
          </cell>
          <cell r="XP156">
            <v>0.33238343999999997</v>
          </cell>
          <cell r="XQ156">
            <v>0.33238343999999997</v>
          </cell>
          <cell r="XR156">
            <v>0</v>
          </cell>
          <cell r="XS156">
            <v>0</v>
          </cell>
          <cell r="XU156">
            <v>7.1380823999999995E-2</v>
          </cell>
          <cell r="XV156">
            <v>7.1380823999999995E-2</v>
          </cell>
          <cell r="XW156">
            <v>7.1380823999999995E-2</v>
          </cell>
          <cell r="XX156">
            <v>0</v>
          </cell>
          <cell r="XY156">
            <v>0</v>
          </cell>
          <cell r="YA156">
            <v>0.147540964</v>
          </cell>
          <cell r="YB156">
            <v>0.147540964</v>
          </cell>
          <cell r="YC156">
            <v>0.147540964</v>
          </cell>
          <cell r="YD156">
            <v>0</v>
          </cell>
          <cell r="YE156">
            <v>0</v>
          </cell>
          <cell r="YG156">
            <v>1.0719063360000001</v>
          </cell>
          <cell r="YH156">
            <v>1.0719063360000001</v>
          </cell>
          <cell r="YI156">
            <v>1.0719063360000001</v>
          </cell>
          <cell r="YJ156">
            <v>0</v>
          </cell>
          <cell r="YK156">
            <v>0</v>
          </cell>
          <cell r="YM156">
            <v>0.96109460000000002</v>
          </cell>
          <cell r="YN156">
            <v>0.96109460000000002</v>
          </cell>
          <cell r="YO156">
            <v>0.96109460000000002</v>
          </cell>
          <cell r="YP156">
            <v>0</v>
          </cell>
          <cell r="YQ156">
            <v>0</v>
          </cell>
          <cell r="YS156">
            <v>0.96109460000000002</v>
          </cell>
          <cell r="YT156">
            <v>0.96109460000000002</v>
          </cell>
          <cell r="YU156">
            <v>0.96109460000000002</v>
          </cell>
          <cell r="YV156">
            <v>0</v>
          </cell>
          <cell r="YW156">
            <v>0</v>
          </cell>
          <cell r="YY156">
            <v>0.96109460000000002</v>
          </cell>
          <cell r="YZ156">
            <v>0.96109460000000002</v>
          </cell>
          <cell r="ZA156">
            <v>0.96109460000000002</v>
          </cell>
          <cell r="ZB156">
            <v>0</v>
          </cell>
          <cell r="ZC156">
            <v>0</v>
          </cell>
        </row>
        <row r="157">
          <cell r="B157">
            <v>1998</v>
          </cell>
          <cell r="C157">
            <v>1.709137806</v>
          </cell>
          <cell r="D157">
            <v>1.709137806</v>
          </cell>
          <cell r="E157">
            <v>1.709137806</v>
          </cell>
          <cell r="F157">
            <v>0</v>
          </cell>
          <cell r="G157">
            <v>0</v>
          </cell>
          <cell r="I157">
            <v>4.6972775311999992</v>
          </cell>
          <cell r="J157">
            <v>4.6972775311999992</v>
          </cell>
          <cell r="K157">
            <v>4.6972775311999992</v>
          </cell>
          <cell r="L157">
            <v>0</v>
          </cell>
          <cell r="M157">
            <v>0</v>
          </cell>
          <cell r="O157">
            <v>1.709137806</v>
          </cell>
          <cell r="P157">
            <v>1.709137806</v>
          </cell>
          <cell r="Q157">
            <v>1.709137806</v>
          </cell>
          <cell r="R157">
            <v>0</v>
          </cell>
          <cell r="S157">
            <v>0</v>
          </cell>
          <cell r="U157">
            <v>4.6972775311999992</v>
          </cell>
          <cell r="V157">
            <v>4.6972775311999992</v>
          </cell>
          <cell r="W157">
            <v>4.6972775311999992</v>
          </cell>
          <cell r="X157">
            <v>0</v>
          </cell>
          <cell r="Y157">
            <v>0</v>
          </cell>
          <cell r="AA157">
            <v>1.709137806</v>
          </cell>
          <cell r="AB157">
            <v>1.709137806</v>
          </cell>
          <cell r="AC157">
            <v>1.709137806</v>
          </cell>
          <cell r="AD157">
            <v>0</v>
          </cell>
          <cell r="AE157">
            <v>0</v>
          </cell>
          <cell r="AG157">
            <v>4.6972775311999992</v>
          </cell>
          <cell r="AH157">
            <v>4.6972775311999992</v>
          </cell>
          <cell r="AI157">
            <v>4.6972775311999992</v>
          </cell>
          <cell r="AJ157">
            <v>0</v>
          </cell>
          <cell r="AK157">
            <v>0</v>
          </cell>
          <cell r="AM157">
            <v>0.36793400199999998</v>
          </cell>
          <cell r="AN157">
            <v>0.36793400199999998</v>
          </cell>
          <cell r="AO157">
            <v>0.36793400199999998</v>
          </cell>
          <cell r="AP157">
            <v>0</v>
          </cell>
          <cell r="AQ157">
            <v>0</v>
          </cell>
          <cell r="AS157">
            <v>0.15787910399999999</v>
          </cell>
          <cell r="AT157">
            <v>0.15787910399999999</v>
          </cell>
          <cell r="AU157">
            <v>0.15787910399999999</v>
          </cell>
          <cell r="AV157">
            <v>0</v>
          </cell>
          <cell r="AW157">
            <v>0</v>
          </cell>
          <cell r="AY157">
            <v>0.36793400199999998</v>
          </cell>
          <cell r="AZ157">
            <v>0.36793400199999998</v>
          </cell>
          <cell r="BA157">
            <v>0.36793400199999998</v>
          </cell>
          <cell r="BB157">
            <v>0</v>
          </cell>
          <cell r="BC157">
            <v>0</v>
          </cell>
          <cell r="BE157">
            <v>0.15787910399999999</v>
          </cell>
          <cell r="BF157">
            <v>0.15787910399999999</v>
          </cell>
          <cell r="BG157">
            <v>0.15787910399999999</v>
          </cell>
          <cell r="BH157">
            <v>0</v>
          </cell>
          <cell r="BI157">
            <v>0</v>
          </cell>
          <cell r="BK157">
            <v>0.34718554399999996</v>
          </cell>
          <cell r="BL157">
            <v>0.34718554399999996</v>
          </cell>
          <cell r="BM157">
            <v>0.34718554399999996</v>
          </cell>
          <cell r="BN157">
            <v>0</v>
          </cell>
          <cell r="BO157">
            <v>0</v>
          </cell>
          <cell r="BQ157">
            <v>0.34718554399999996</v>
          </cell>
          <cell r="BR157">
            <v>0.34718554399999996</v>
          </cell>
          <cell r="BS157">
            <v>0.34718554399999996</v>
          </cell>
          <cell r="BT157">
            <v>0</v>
          </cell>
          <cell r="BU157">
            <v>0</v>
          </cell>
          <cell r="BW157">
            <v>0.34718554399999996</v>
          </cell>
          <cell r="BX157">
            <v>0.34718554399999996</v>
          </cell>
          <cell r="BY157">
            <v>0.34718554399999996</v>
          </cell>
          <cell r="BZ157">
            <v>0</v>
          </cell>
          <cell r="CA157">
            <v>0</v>
          </cell>
          <cell r="CC157">
            <v>0.34718554399999996</v>
          </cell>
          <cell r="CD157">
            <v>0.34718554399999996</v>
          </cell>
          <cell r="CE157">
            <v>0.34718554399999996</v>
          </cell>
          <cell r="CF157">
            <v>0</v>
          </cell>
          <cell r="CG157">
            <v>0</v>
          </cell>
          <cell r="CI157">
            <v>0.44904859999999996</v>
          </cell>
          <cell r="CJ157">
            <v>0.44904859999999996</v>
          </cell>
          <cell r="CK157">
            <v>0.44904859999999996</v>
          </cell>
          <cell r="CL157">
            <v>0</v>
          </cell>
          <cell r="CM157">
            <v>0</v>
          </cell>
          <cell r="CO157">
            <v>0.44904859999999996</v>
          </cell>
          <cell r="CP157">
            <v>0.44904859999999996</v>
          </cell>
          <cell r="CQ157">
            <v>0.44904859999999996</v>
          </cell>
          <cell r="CR157">
            <v>0</v>
          </cell>
          <cell r="CS157">
            <v>0</v>
          </cell>
          <cell r="CU157">
            <v>0</v>
          </cell>
          <cell r="CV157">
            <v>0</v>
          </cell>
          <cell r="CW157">
            <v>0</v>
          </cell>
          <cell r="CX157">
            <v>0</v>
          </cell>
          <cell r="CY157">
            <v>0</v>
          </cell>
          <cell r="DA157">
            <v>0</v>
          </cell>
          <cell r="DB157">
            <v>0</v>
          </cell>
          <cell r="DC157">
            <v>0</v>
          </cell>
          <cell r="DD157">
            <v>0</v>
          </cell>
          <cell r="DE157">
            <v>0</v>
          </cell>
          <cell r="DG157">
            <v>0</v>
          </cell>
          <cell r="DH157">
            <v>0</v>
          </cell>
          <cell r="DI157">
            <v>0</v>
          </cell>
          <cell r="DJ157">
            <v>0</v>
          </cell>
          <cell r="DK157">
            <v>0</v>
          </cell>
          <cell r="DM157">
            <v>0</v>
          </cell>
          <cell r="DN157">
            <v>0</v>
          </cell>
          <cell r="DO157">
            <v>0</v>
          </cell>
          <cell r="DP157">
            <v>0</v>
          </cell>
          <cell r="DQ157">
            <v>0</v>
          </cell>
          <cell r="DS157">
            <v>0.16731183999999999</v>
          </cell>
          <cell r="DT157">
            <v>0.16731183999999999</v>
          </cell>
          <cell r="DU157">
            <v>0.16731183999999999</v>
          </cell>
          <cell r="DV157">
            <v>0</v>
          </cell>
          <cell r="DW157">
            <v>0</v>
          </cell>
          <cell r="DY157">
            <v>0</v>
          </cell>
          <cell r="DZ157">
            <v>0</v>
          </cell>
          <cell r="EA157">
            <v>0</v>
          </cell>
          <cell r="EB157">
            <v>0</v>
          </cell>
          <cell r="EC157">
            <v>0</v>
          </cell>
          <cell r="EE157">
            <v>1.7107518999999998</v>
          </cell>
          <cell r="EF157">
            <v>1.7107518999999998</v>
          </cell>
          <cell r="EG157">
            <v>1.7107518999999998</v>
          </cell>
          <cell r="EH157">
            <v>0</v>
          </cell>
          <cell r="EI157">
            <v>0</v>
          </cell>
          <cell r="EK157">
            <v>1.7107518999999998</v>
          </cell>
          <cell r="EL157">
            <v>1.7107518999999998</v>
          </cell>
          <cell r="EM157">
            <v>1.7107518999999998</v>
          </cell>
          <cell r="EN157">
            <v>0</v>
          </cell>
          <cell r="EO157">
            <v>0</v>
          </cell>
          <cell r="EQ157">
            <v>0.43416229999999989</v>
          </cell>
          <cell r="ER157">
            <v>0.43416229999999989</v>
          </cell>
          <cell r="ES157">
            <v>0.43416229999999989</v>
          </cell>
          <cell r="ET157">
            <v>0</v>
          </cell>
          <cell r="EU157">
            <v>0</v>
          </cell>
          <cell r="EW157">
            <v>0.43416229999999989</v>
          </cell>
          <cell r="EX157">
            <v>0.43416229999999989</v>
          </cell>
          <cell r="EY157">
            <v>0.43416229999999989</v>
          </cell>
          <cell r="EZ157">
            <v>0</v>
          </cell>
          <cell r="FA157">
            <v>0</v>
          </cell>
          <cell r="FC157">
            <v>0.29661715199999994</v>
          </cell>
          <cell r="FD157">
            <v>0.29661715199999994</v>
          </cell>
          <cell r="FE157">
            <v>0.29661715199999994</v>
          </cell>
          <cell r="FF157">
            <v>0</v>
          </cell>
          <cell r="FG157">
            <v>0</v>
          </cell>
          <cell r="FI157">
            <v>0.29661715199999994</v>
          </cell>
          <cell r="FJ157">
            <v>0.29661715199999994</v>
          </cell>
          <cell r="FK157">
            <v>0.29661715199999994</v>
          </cell>
          <cell r="FL157">
            <v>0</v>
          </cell>
          <cell r="FM157">
            <v>0</v>
          </cell>
          <cell r="FO157">
            <v>2.2520547</v>
          </cell>
          <cell r="FP157">
            <v>2.2520547</v>
          </cell>
          <cell r="FQ157">
            <v>2.2520547</v>
          </cell>
          <cell r="FR157">
            <v>0</v>
          </cell>
          <cell r="FS157">
            <v>0</v>
          </cell>
          <cell r="FU157">
            <v>0</v>
          </cell>
          <cell r="FV157">
            <v>0</v>
          </cell>
          <cell r="FW157">
            <v>0</v>
          </cell>
          <cell r="FX157">
            <v>0</v>
          </cell>
          <cell r="FY157">
            <v>0</v>
          </cell>
          <cell r="GA157">
            <v>0</v>
          </cell>
          <cell r="GB157">
            <v>0</v>
          </cell>
          <cell r="GC157">
            <v>0</v>
          </cell>
          <cell r="GD157">
            <v>0</v>
          </cell>
          <cell r="GE157">
            <v>0</v>
          </cell>
          <cell r="GG157">
            <v>0</v>
          </cell>
          <cell r="GH157">
            <v>0</v>
          </cell>
          <cell r="GI157">
            <v>0</v>
          </cell>
          <cell r="GJ157">
            <v>0</v>
          </cell>
          <cell r="GK157">
            <v>0</v>
          </cell>
          <cell r="GM157">
            <v>2.2198319000000004</v>
          </cell>
          <cell r="GN157">
            <v>2.2198319000000004</v>
          </cell>
          <cell r="GO157">
            <v>2.2198319000000004</v>
          </cell>
          <cell r="GP157">
            <v>0</v>
          </cell>
          <cell r="GQ157">
            <v>0</v>
          </cell>
          <cell r="GS157">
            <v>0</v>
          </cell>
          <cell r="GT157">
            <v>0</v>
          </cell>
          <cell r="GU157">
            <v>0</v>
          </cell>
          <cell r="GV157">
            <v>0</v>
          </cell>
          <cell r="GW157">
            <v>0</v>
          </cell>
          <cell r="GY157">
            <v>0</v>
          </cell>
          <cell r="GZ157">
            <v>0</v>
          </cell>
          <cell r="HA157">
            <v>0</v>
          </cell>
          <cell r="HB157">
            <v>0</v>
          </cell>
          <cell r="HC157">
            <v>0</v>
          </cell>
          <cell r="HE157">
            <v>0</v>
          </cell>
          <cell r="HF157">
            <v>0</v>
          </cell>
          <cell r="HG157">
            <v>0</v>
          </cell>
          <cell r="HH157">
            <v>0</v>
          </cell>
          <cell r="HI157">
            <v>0</v>
          </cell>
          <cell r="HK157">
            <v>0.38746572400000001</v>
          </cell>
          <cell r="HL157">
            <v>0.38746572400000001</v>
          </cell>
          <cell r="HM157">
            <v>0.38746572400000001</v>
          </cell>
          <cell r="HN157">
            <v>0</v>
          </cell>
          <cell r="HO157">
            <v>0</v>
          </cell>
          <cell r="HQ157">
            <v>8.7292124000000013E-2</v>
          </cell>
          <cell r="HR157">
            <v>8.7292124000000013E-2</v>
          </cell>
          <cell r="HS157">
            <v>8.7292124000000013E-2</v>
          </cell>
          <cell r="HT157">
            <v>0</v>
          </cell>
          <cell r="HU157">
            <v>0</v>
          </cell>
          <cell r="HW157">
            <v>0.21784425199999996</v>
          </cell>
          <cell r="HX157">
            <v>0.21784425199999996</v>
          </cell>
          <cell r="HY157">
            <v>0.21784425199999996</v>
          </cell>
          <cell r="HZ157">
            <v>0</v>
          </cell>
          <cell r="IA157">
            <v>0</v>
          </cell>
          <cell r="IC157">
            <v>0.21784425199999996</v>
          </cell>
          <cell r="ID157">
            <v>0.21784425199999996</v>
          </cell>
          <cell r="IE157">
            <v>0.21784425199999996</v>
          </cell>
          <cell r="IF157">
            <v>0</v>
          </cell>
          <cell r="IG157">
            <v>0</v>
          </cell>
          <cell r="II157">
            <v>1.1355837039999999</v>
          </cell>
          <cell r="IJ157">
            <v>1.1355837039999999</v>
          </cell>
          <cell r="IK157">
            <v>1.1355837039999999</v>
          </cell>
          <cell r="IL157">
            <v>0</v>
          </cell>
          <cell r="IM157">
            <v>0</v>
          </cell>
          <cell r="IO157">
            <v>0.25883</v>
          </cell>
          <cell r="IP157">
            <v>0.25883</v>
          </cell>
          <cell r="IQ157">
            <v>0.25883</v>
          </cell>
          <cell r="IR157">
            <v>0</v>
          </cell>
          <cell r="IS157">
            <v>0</v>
          </cell>
          <cell r="IU157">
            <v>0</v>
          </cell>
          <cell r="IV157">
            <v>0</v>
          </cell>
          <cell r="IW157">
            <v>0</v>
          </cell>
          <cell r="IX157">
            <v>0</v>
          </cell>
          <cell r="IY157">
            <v>0</v>
          </cell>
          <cell r="JA157">
            <v>0</v>
          </cell>
          <cell r="JB157">
            <v>0</v>
          </cell>
          <cell r="JC157">
            <v>0</v>
          </cell>
          <cell r="JD157">
            <v>0</v>
          </cell>
          <cell r="JE157">
            <v>0</v>
          </cell>
          <cell r="JG157">
            <v>7.2060499999999986E-2</v>
          </cell>
          <cell r="JH157">
            <v>7.2060499999999986E-2</v>
          </cell>
          <cell r="JI157">
            <v>7.2060499999999986E-2</v>
          </cell>
          <cell r="JJ157">
            <v>0</v>
          </cell>
          <cell r="JK157">
            <v>0</v>
          </cell>
          <cell r="JM157">
            <v>0</v>
          </cell>
          <cell r="JN157">
            <v>0</v>
          </cell>
          <cell r="JO157">
            <v>0</v>
          </cell>
          <cell r="JP157">
            <v>0</v>
          </cell>
          <cell r="JQ157">
            <v>0</v>
          </cell>
          <cell r="JS157">
            <v>0</v>
          </cell>
          <cell r="JT157">
            <v>0</v>
          </cell>
          <cell r="JU157">
            <v>0</v>
          </cell>
          <cell r="JV157">
            <v>0</v>
          </cell>
          <cell r="JW157">
            <v>0</v>
          </cell>
          <cell r="JY157">
            <v>0</v>
          </cell>
          <cell r="JZ157">
            <v>0</v>
          </cell>
          <cell r="KA157">
            <v>0</v>
          </cell>
          <cell r="KB157">
            <v>0</v>
          </cell>
          <cell r="KC157">
            <v>0</v>
          </cell>
          <cell r="KE157">
            <v>7.2060499999999986E-2</v>
          </cell>
          <cell r="KF157">
            <v>7.2060499999999986E-2</v>
          </cell>
          <cell r="KG157">
            <v>7.2060499999999986E-2</v>
          </cell>
          <cell r="KH157">
            <v>0</v>
          </cell>
          <cell r="KI157">
            <v>0</v>
          </cell>
          <cell r="KK157">
            <v>0</v>
          </cell>
          <cell r="KL157">
            <v>0</v>
          </cell>
          <cell r="KM157">
            <v>0</v>
          </cell>
          <cell r="KN157">
            <v>0</v>
          </cell>
          <cell r="KO157">
            <v>0</v>
          </cell>
          <cell r="KQ157">
            <v>0.25806078999999998</v>
          </cell>
          <cell r="KR157">
            <v>0.25806078999999998</v>
          </cell>
          <cell r="KS157">
            <v>0.25806078999999998</v>
          </cell>
          <cell r="KT157">
            <v>0</v>
          </cell>
          <cell r="KU157">
            <v>0</v>
          </cell>
          <cell r="KW157">
            <v>1.4962310000000001E-2</v>
          </cell>
          <cell r="KX157">
            <v>1.4962310000000001E-2</v>
          </cell>
          <cell r="KY157">
            <v>1.4962310000000001E-2</v>
          </cell>
          <cell r="KZ157">
            <v>0</v>
          </cell>
          <cell r="LA157">
            <v>0</v>
          </cell>
          <cell r="LC157">
            <v>0.34393252000000002</v>
          </cell>
          <cell r="LD157">
            <v>0.34393252000000002</v>
          </cell>
          <cell r="LE157">
            <v>0.34393252000000002</v>
          </cell>
          <cell r="LF157">
            <v>0</v>
          </cell>
          <cell r="LG157">
            <v>0</v>
          </cell>
          <cell r="LI157">
            <v>2.3880999999999999E-2</v>
          </cell>
          <cell r="LJ157">
            <v>2.3880999999999999E-2</v>
          </cell>
          <cell r="LK157">
            <v>2.3880999999999999E-2</v>
          </cell>
          <cell r="LL157">
            <v>0</v>
          </cell>
          <cell r="LM157">
            <v>0</v>
          </cell>
          <cell r="LO157">
            <v>1.1831958787999999</v>
          </cell>
          <cell r="LP157">
            <v>1.1831958787999999</v>
          </cell>
          <cell r="LQ157">
            <v>1.1831958787999999</v>
          </cell>
          <cell r="LR157">
            <v>0</v>
          </cell>
          <cell r="LS157">
            <v>0</v>
          </cell>
          <cell r="LU157">
            <v>0.21212381000000002</v>
          </cell>
          <cell r="LV157">
            <v>0.21212381000000002</v>
          </cell>
          <cell r="LW157">
            <v>0.21212381000000002</v>
          </cell>
          <cell r="LX157">
            <v>0</v>
          </cell>
          <cell r="LY157">
            <v>0</v>
          </cell>
          <cell r="MA157">
            <v>7.2060499999999986E-2</v>
          </cell>
          <cell r="MB157">
            <v>7.2060499999999986E-2</v>
          </cell>
          <cell r="MC157">
            <v>7.2060499999999986E-2</v>
          </cell>
          <cell r="MD157">
            <v>0</v>
          </cell>
          <cell r="ME157">
            <v>0</v>
          </cell>
          <cell r="MG157">
            <v>0</v>
          </cell>
          <cell r="MH157">
            <v>0</v>
          </cell>
          <cell r="MI157">
            <v>0</v>
          </cell>
          <cell r="MJ157">
            <v>0</v>
          </cell>
          <cell r="MK157">
            <v>0</v>
          </cell>
          <cell r="MM157">
            <v>1.709137806</v>
          </cell>
          <cell r="MN157">
            <v>1.709137806</v>
          </cell>
          <cell r="MO157">
            <v>1.709137806</v>
          </cell>
          <cell r="MP157">
            <v>0</v>
          </cell>
          <cell r="MQ157">
            <v>0</v>
          </cell>
          <cell r="MS157">
            <v>4.6972775311999992</v>
          </cell>
          <cell r="MT157">
            <v>4.6972775311999992</v>
          </cell>
          <cell r="MU157">
            <v>4.6972775311999992</v>
          </cell>
          <cell r="MV157">
            <v>0</v>
          </cell>
          <cell r="MW157">
            <v>0</v>
          </cell>
          <cell r="MY157">
            <v>0.25806078999999998</v>
          </cell>
          <cell r="MZ157">
            <v>0.25806078999999998</v>
          </cell>
          <cell r="NA157">
            <v>0.25806078999999998</v>
          </cell>
          <cell r="NB157">
            <v>0</v>
          </cell>
          <cell r="NC157">
            <v>0</v>
          </cell>
          <cell r="NE157">
            <v>1.4962310000000001E-2</v>
          </cell>
          <cell r="NF157">
            <v>1.4962310000000001E-2</v>
          </cell>
          <cell r="NG157">
            <v>1.4962310000000001E-2</v>
          </cell>
          <cell r="NH157">
            <v>0</v>
          </cell>
          <cell r="NI157">
            <v>0</v>
          </cell>
          <cell r="NK157">
            <v>0.34393252000000002</v>
          </cell>
          <cell r="NL157">
            <v>0.34393252000000002</v>
          </cell>
          <cell r="NM157">
            <v>0.34393252000000002</v>
          </cell>
          <cell r="NN157">
            <v>0</v>
          </cell>
          <cell r="NO157">
            <v>0</v>
          </cell>
          <cell r="NQ157">
            <v>2.3880999999999999E-2</v>
          </cell>
          <cell r="NR157">
            <v>2.3880999999999999E-2</v>
          </cell>
          <cell r="NS157">
            <v>2.3880999999999999E-2</v>
          </cell>
          <cell r="NT157">
            <v>0</v>
          </cell>
          <cell r="NU157">
            <v>0</v>
          </cell>
          <cell r="NW157">
            <v>1.1831958787999999</v>
          </cell>
          <cell r="NX157">
            <v>1.1831958787999999</v>
          </cell>
          <cell r="NY157">
            <v>1.1831958787999999</v>
          </cell>
          <cell r="NZ157">
            <v>0</v>
          </cell>
          <cell r="OA157">
            <v>0</v>
          </cell>
          <cell r="OC157">
            <v>0.21212381000000002</v>
          </cell>
          <cell r="OD157">
            <v>0.21212381000000002</v>
          </cell>
          <cell r="OE157">
            <v>0.21212381000000002</v>
          </cell>
          <cell r="OF157">
            <v>0</v>
          </cell>
          <cell r="OG157">
            <v>0</v>
          </cell>
          <cell r="OI157">
            <v>0</v>
          </cell>
          <cell r="OJ157">
            <v>0</v>
          </cell>
          <cell r="OK157">
            <v>0</v>
          </cell>
          <cell r="OL157">
            <v>0</v>
          </cell>
          <cell r="OM157">
            <v>0</v>
          </cell>
          <cell r="OO157">
            <v>0</v>
          </cell>
          <cell r="OP157">
            <v>0</v>
          </cell>
          <cell r="OQ157">
            <v>0</v>
          </cell>
          <cell r="OR157">
            <v>0</v>
          </cell>
          <cell r="OS157">
            <v>0</v>
          </cell>
          <cell r="OU157">
            <v>1.7107518999999998</v>
          </cell>
          <cell r="OV157">
            <v>1.7107518999999998</v>
          </cell>
          <cell r="OW157">
            <v>1.7107518999999998</v>
          </cell>
          <cell r="OX157">
            <v>0</v>
          </cell>
          <cell r="OY157">
            <v>0</v>
          </cell>
          <cell r="PA157">
            <v>0.43416229999999989</v>
          </cell>
          <cell r="PB157">
            <v>0.43416229999999989</v>
          </cell>
          <cell r="PC157">
            <v>0.43416229999999989</v>
          </cell>
          <cell r="PD157">
            <v>0</v>
          </cell>
          <cell r="PE157">
            <v>0</v>
          </cell>
          <cell r="PG157">
            <v>0.29661715199999994</v>
          </cell>
          <cell r="PH157">
            <v>0.29661715199999994</v>
          </cell>
          <cell r="PI157">
            <v>0.29661715199999994</v>
          </cell>
          <cell r="PJ157">
            <v>0</v>
          </cell>
          <cell r="PK157">
            <v>0</v>
          </cell>
          <cell r="PM157">
            <v>2.2520547</v>
          </cell>
          <cell r="PN157">
            <v>2.2520547</v>
          </cell>
          <cell r="PO157">
            <v>2.2520547</v>
          </cell>
          <cell r="PP157">
            <v>0</v>
          </cell>
          <cell r="PQ157">
            <v>0</v>
          </cell>
          <cell r="PS157">
            <v>0</v>
          </cell>
          <cell r="PT157">
            <v>0</v>
          </cell>
          <cell r="PU157">
            <v>0</v>
          </cell>
          <cell r="PV157">
            <v>0</v>
          </cell>
          <cell r="PW157">
            <v>0</v>
          </cell>
          <cell r="PY157">
            <v>37.130437630000003</v>
          </cell>
          <cell r="PZ157">
            <v>37.130437630000003</v>
          </cell>
          <cell r="QA157">
            <v>37.130437630000003</v>
          </cell>
          <cell r="QB157">
            <v>0</v>
          </cell>
          <cell r="QC157">
            <v>0</v>
          </cell>
          <cell r="QE157">
            <v>31.849019344999999</v>
          </cell>
          <cell r="QF157">
            <v>31.849019344999999</v>
          </cell>
          <cell r="QG157">
            <v>31.849019344999999</v>
          </cell>
          <cell r="QH157">
            <v>0</v>
          </cell>
          <cell r="QI157">
            <v>0</v>
          </cell>
          <cell r="QK157">
            <v>0</v>
          </cell>
          <cell r="QL157">
            <v>0</v>
          </cell>
          <cell r="QM157">
            <v>0</v>
          </cell>
          <cell r="QN157">
            <v>0</v>
          </cell>
          <cell r="QO157">
            <v>0</v>
          </cell>
          <cell r="QQ157">
            <v>7.2060499999999986E-2</v>
          </cell>
          <cell r="QR157">
            <v>7.2060499999999986E-2</v>
          </cell>
          <cell r="QS157">
            <v>7.2060499999999986E-2</v>
          </cell>
          <cell r="QT157">
            <v>0</v>
          </cell>
          <cell r="QU157">
            <v>0</v>
          </cell>
          <cell r="QW157">
            <v>0</v>
          </cell>
          <cell r="QX157">
            <v>0</v>
          </cell>
          <cell r="QY157">
            <v>0</v>
          </cell>
          <cell r="QZ157">
            <v>0</v>
          </cell>
          <cell r="RA157">
            <v>0</v>
          </cell>
          <cell r="RC157">
            <v>1.709137806</v>
          </cell>
          <cell r="RD157">
            <v>1.709137806</v>
          </cell>
          <cell r="RE157">
            <v>1.709137806</v>
          </cell>
          <cell r="RF157">
            <v>0</v>
          </cell>
          <cell r="RG157">
            <v>0</v>
          </cell>
          <cell r="RI157">
            <v>4.6972775311999992</v>
          </cell>
          <cell r="RJ157">
            <v>4.6972775311999992</v>
          </cell>
          <cell r="RK157">
            <v>4.6972775311999992</v>
          </cell>
          <cell r="RL157">
            <v>0</v>
          </cell>
          <cell r="RM157">
            <v>0</v>
          </cell>
          <cell r="RO157">
            <v>0.36793400199999998</v>
          </cell>
          <cell r="RP157">
            <v>0.36793400199999998</v>
          </cell>
          <cell r="RQ157">
            <v>0.36793400199999998</v>
          </cell>
          <cell r="RR157">
            <v>0</v>
          </cell>
          <cell r="RS157">
            <v>0</v>
          </cell>
          <cell r="RU157">
            <v>0.15787910399999999</v>
          </cell>
          <cell r="RV157">
            <v>0.15787910399999999</v>
          </cell>
          <cell r="RW157">
            <v>0.15787910399999999</v>
          </cell>
          <cell r="RX157">
            <v>0</v>
          </cell>
          <cell r="RY157">
            <v>0</v>
          </cell>
          <cell r="SA157">
            <v>0.34718554399999996</v>
          </cell>
          <cell r="SB157">
            <v>0.34718554399999996</v>
          </cell>
          <cell r="SC157">
            <v>0.34718554399999996</v>
          </cell>
          <cell r="SD157">
            <v>0</v>
          </cell>
          <cell r="SE157">
            <v>0</v>
          </cell>
          <cell r="SG157">
            <v>2.2198319000000004</v>
          </cell>
          <cell r="SH157">
            <v>2.2198319000000004</v>
          </cell>
          <cell r="SI157">
            <v>2.2198319000000004</v>
          </cell>
          <cell r="SJ157">
            <v>0</v>
          </cell>
          <cell r="SK157">
            <v>0</v>
          </cell>
          <cell r="SM157">
            <v>37.130437630000003</v>
          </cell>
          <cell r="SN157">
            <v>37.130437630000003</v>
          </cell>
          <cell r="SO157">
            <v>37.130437630000003</v>
          </cell>
          <cell r="SP157">
            <v>0</v>
          </cell>
          <cell r="SQ157">
            <v>0</v>
          </cell>
          <cell r="SS157">
            <v>31.849019344999999</v>
          </cell>
          <cell r="ST157">
            <v>31.849019344999999</v>
          </cell>
          <cell r="SU157">
            <v>31.849019344999999</v>
          </cell>
          <cell r="SV157">
            <v>0</v>
          </cell>
          <cell r="SW157">
            <v>0</v>
          </cell>
          <cell r="SY157">
            <v>0</v>
          </cell>
          <cell r="SZ157">
            <v>0</v>
          </cell>
          <cell r="TA157">
            <v>0</v>
          </cell>
          <cell r="TB157">
            <v>0</v>
          </cell>
          <cell r="TC157">
            <v>0</v>
          </cell>
          <cell r="TE157">
            <v>7.2060499999999986E-2</v>
          </cell>
          <cell r="TF157">
            <v>7.2060499999999986E-2</v>
          </cell>
          <cell r="TG157">
            <v>7.2060499999999986E-2</v>
          </cell>
          <cell r="TH157">
            <v>0</v>
          </cell>
          <cell r="TI157">
            <v>0</v>
          </cell>
          <cell r="TK157">
            <v>0</v>
          </cell>
          <cell r="TL157">
            <v>0</v>
          </cell>
          <cell r="TM157">
            <v>0</v>
          </cell>
          <cell r="TN157">
            <v>0</v>
          </cell>
          <cell r="TO157">
            <v>0</v>
          </cell>
          <cell r="TQ157">
            <v>0.25883</v>
          </cell>
          <cell r="TR157">
            <v>0.25883</v>
          </cell>
          <cell r="TS157">
            <v>0.25883</v>
          </cell>
          <cell r="TT157">
            <v>0</v>
          </cell>
          <cell r="TU157">
            <v>0</v>
          </cell>
          <cell r="TW157">
            <v>0</v>
          </cell>
          <cell r="TX157">
            <v>0</v>
          </cell>
          <cell r="TY157">
            <v>0</v>
          </cell>
          <cell r="TZ157">
            <v>0</v>
          </cell>
          <cell r="UA157">
            <v>0</v>
          </cell>
          <cell r="UC157">
            <v>0</v>
          </cell>
          <cell r="UD157">
            <v>0</v>
          </cell>
          <cell r="UE157">
            <v>0</v>
          </cell>
          <cell r="UF157">
            <v>0</v>
          </cell>
          <cell r="UG157">
            <v>0</v>
          </cell>
          <cell r="UI157">
            <v>0</v>
          </cell>
          <cell r="UJ157">
            <v>0</v>
          </cell>
          <cell r="UK157">
            <v>0</v>
          </cell>
          <cell r="UL157">
            <v>0</v>
          </cell>
          <cell r="UM157">
            <v>0</v>
          </cell>
          <cell r="UO157">
            <v>0.25806078999999998</v>
          </cell>
          <cell r="UP157">
            <v>0.25806078999999998</v>
          </cell>
          <cell r="UQ157">
            <v>0.25806078999999998</v>
          </cell>
          <cell r="UR157">
            <v>0</v>
          </cell>
          <cell r="US157">
            <v>0</v>
          </cell>
          <cell r="UU157">
            <v>1.4962310000000001E-2</v>
          </cell>
          <cell r="UV157">
            <v>1.4962310000000001E-2</v>
          </cell>
          <cell r="UW157">
            <v>1.4962310000000001E-2</v>
          </cell>
          <cell r="UX157">
            <v>0</v>
          </cell>
          <cell r="UY157">
            <v>0</v>
          </cell>
          <cell r="VA157">
            <v>0.34393252000000002</v>
          </cell>
          <cell r="VB157">
            <v>0.34393252000000002</v>
          </cell>
          <cell r="VC157">
            <v>0.34393252000000002</v>
          </cell>
          <cell r="VD157">
            <v>0</v>
          </cell>
          <cell r="VE157">
            <v>0</v>
          </cell>
          <cell r="VG157">
            <v>2.3880999999999999E-2</v>
          </cell>
          <cell r="VH157">
            <v>2.3880999999999999E-2</v>
          </cell>
          <cell r="VI157">
            <v>2.3880999999999999E-2</v>
          </cell>
          <cell r="VJ157">
            <v>0</v>
          </cell>
          <cell r="VK157">
            <v>0</v>
          </cell>
          <cell r="VM157">
            <v>1.1831958787999999</v>
          </cell>
          <cell r="VN157">
            <v>1.1831958787999999</v>
          </cell>
          <cell r="VO157">
            <v>1.1831958787999999</v>
          </cell>
          <cell r="VP157">
            <v>0</v>
          </cell>
          <cell r="VQ157">
            <v>0</v>
          </cell>
          <cell r="VS157">
            <v>0.21212381000000002</v>
          </cell>
          <cell r="VT157">
            <v>0.21212381000000002</v>
          </cell>
          <cell r="VU157">
            <v>0.21212381000000002</v>
          </cell>
          <cell r="VV157">
            <v>0</v>
          </cell>
          <cell r="VW157">
            <v>0</v>
          </cell>
          <cell r="VY157">
            <v>0</v>
          </cell>
          <cell r="VZ157">
            <v>0</v>
          </cell>
          <cell r="WA157">
            <v>0</v>
          </cell>
          <cell r="WB157">
            <v>0</v>
          </cell>
          <cell r="WC157">
            <v>0</v>
          </cell>
          <cell r="WE157">
            <v>0</v>
          </cell>
          <cell r="WF157">
            <v>0</v>
          </cell>
          <cell r="WG157">
            <v>0</v>
          </cell>
          <cell r="WH157">
            <v>0</v>
          </cell>
          <cell r="WI157">
            <v>0</v>
          </cell>
          <cell r="WK157">
            <v>1.7107518999999998</v>
          </cell>
          <cell r="WL157">
            <v>1.7107518999999998</v>
          </cell>
          <cell r="WM157">
            <v>1.7107518999999998</v>
          </cell>
          <cell r="WN157">
            <v>0</v>
          </cell>
          <cell r="WO157">
            <v>0</v>
          </cell>
          <cell r="WQ157">
            <v>0.43416229999999989</v>
          </cell>
          <cell r="WR157">
            <v>0.43416229999999989</v>
          </cell>
          <cell r="WS157">
            <v>0.43416229999999989</v>
          </cell>
          <cell r="WT157">
            <v>0</v>
          </cell>
          <cell r="WU157">
            <v>0</v>
          </cell>
          <cell r="WW157">
            <v>0.29661715199999994</v>
          </cell>
          <cell r="WX157">
            <v>0.29661715199999994</v>
          </cell>
          <cell r="WY157">
            <v>0.29661715199999994</v>
          </cell>
          <cell r="WZ157">
            <v>0</v>
          </cell>
          <cell r="XA157">
            <v>0</v>
          </cell>
          <cell r="XC157">
            <v>2.2520547</v>
          </cell>
          <cell r="XD157">
            <v>2.2520547</v>
          </cell>
          <cell r="XE157">
            <v>2.2520547</v>
          </cell>
          <cell r="XF157">
            <v>0</v>
          </cell>
          <cell r="XG157">
            <v>0</v>
          </cell>
          <cell r="XI157">
            <v>0</v>
          </cell>
          <cell r="XJ157">
            <v>0</v>
          </cell>
          <cell r="XK157">
            <v>0</v>
          </cell>
          <cell r="XL157">
            <v>0</v>
          </cell>
          <cell r="XM157">
            <v>0</v>
          </cell>
          <cell r="XO157">
            <v>0.38746572400000001</v>
          </cell>
          <cell r="XP157">
            <v>0.38746572400000001</v>
          </cell>
          <cell r="XQ157">
            <v>0.38746572400000001</v>
          </cell>
          <cell r="XR157">
            <v>0</v>
          </cell>
          <cell r="XS157">
            <v>0</v>
          </cell>
          <cell r="XU157">
            <v>8.7292124000000013E-2</v>
          </cell>
          <cell r="XV157">
            <v>8.7292124000000013E-2</v>
          </cell>
          <cell r="XW157">
            <v>8.7292124000000013E-2</v>
          </cell>
          <cell r="XX157">
            <v>0</v>
          </cell>
          <cell r="XY157">
            <v>0</v>
          </cell>
          <cell r="YA157">
            <v>0.21784425199999996</v>
          </cell>
          <cell r="YB157">
            <v>0.21784425199999996</v>
          </cell>
          <cell r="YC157">
            <v>0.21784425199999996</v>
          </cell>
          <cell r="YD157">
            <v>0</v>
          </cell>
          <cell r="YE157">
            <v>0</v>
          </cell>
          <cell r="YG157">
            <v>1.1355837039999999</v>
          </cell>
          <cell r="YH157">
            <v>1.1355837039999999</v>
          </cell>
          <cell r="YI157">
            <v>1.1355837039999999</v>
          </cell>
          <cell r="YJ157">
            <v>0</v>
          </cell>
          <cell r="YK157">
            <v>0</v>
          </cell>
          <cell r="YM157">
            <v>1.2948385999999998</v>
          </cell>
          <cell r="YN157">
            <v>1.2948385999999998</v>
          </cell>
          <cell r="YO157">
            <v>1.2948385999999998</v>
          </cell>
          <cell r="YP157">
            <v>0</v>
          </cell>
          <cell r="YQ157">
            <v>0</v>
          </cell>
          <cell r="YS157">
            <v>1.2948385999999998</v>
          </cell>
          <cell r="YT157">
            <v>1.2948385999999998</v>
          </cell>
          <cell r="YU157">
            <v>1.2948385999999998</v>
          </cell>
          <cell r="YV157">
            <v>0</v>
          </cell>
          <cell r="YW157">
            <v>0</v>
          </cell>
          <cell r="YY157">
            <v>1.2948385999999998</v>
          </cell>
          <cell r="YZ157">
            <v>1.2948385999999998</v>
          </cell>
          <cell r="ZA157">
            <v>1.2948385999999998</v>
          </cell>
          <cell r="ZB157">
            <v>0</v>
          </cell>
          <cell r="ZC157">
            <v>0</v>
          </cell>
        </row>
        <row r="158">
          <cell r="B158">
            <v>1999</v>
          </cell>
          <cell r="C158">
            <v>2.4547642888000003</v>
          </cell>
          <cell r="D158">
            <v>2.4547642888000003</v>
          </cell>
          <cell r="E158">
            <v>2.4547642888000003</v>
          </cell>
          <cell r="F158">
            <v>0</v>
          </cell>
          <cell r="G158">
            <v>0</v>
          </cell>
          <cell r="I158">
            <v>6.5816022671999992</v>
          </cell>
          <cell r="J158">
            <v>6.5816022671999992</v>
          </cell>
          <cell r="K158">
            <v>6.5816022671999992</v>
          </cell>
          <cell r="L158">
            <v>0</v>
          </cell>
          <cell r="M158">
            <v>0</v>
          </cell>
          <cell r="O158">
            <v>2.4547642888000003</v>
          </cell>
          <cell r="P158">
            <v>2.4547642888000003</v>
          </cell>
          <cell r="Q158">
            <v>2.4547642888000003</v>
          </cell>
          <cell r="R158">
            <v>0</v>
          </cell>
          <cell r="S158">
            <v>0</v>
          </cell>
          <cell r="U158">
            <v>6.5816022671999992</v>
          </cell>
          <cell r="V158">
            <v>6.5816022671999992</v>
          </cell>
          <cell r="W158">
            <v>6.5816022671999992</v>
          </cell>
          <cell r="X158">
            <v>0</v>
          </cell>
          <cell r="Y158">
            <v>0</v>
          </cell>
          <cell r="AA158">
            <v>2.4547642888000003</v>
          </cell>
          <cell r="AB158">
            <v>2.4547642888000003</v>
          </cell>
          <cell r="AC158">
            <v>2.4547642888000003</v>
          </cell>
          <cell r="AD158">
            <v>0</v>
          </cell>
          <cell r="AE158">
            <v>0</v>
          </cell>
          <cell r="AG158">
            <v>6.5816022671999992</v>
          </cell>
          <cell r="AH158">
            <v>6.5816022671999992</v>
          </cell>
          <cell r="AI158">
            <v>6.5816022671999992</v>
          </cell>
          <cell r="AJ158">
            <v>0</v>
          </cell>
          <cell r="AK158">
            <v>0</v>
          </cell>
          <cell r="AM158">
            <v>0.4760978019999999</v>
          </cell>
          <cell r="AN158">
            <v>0.4760978019999999</v>
          </cell>
          <cell r="AO158">
            <v>0.4760978019999999</v>
          </cell>
          <cell r="AP158">
            <v>0</v>
          </cell>
          <cell r="AQ158">
            <v>0</v>
          </cell>
          <cell r="AS158">
            <v>0.19911978359999999</v>
          </cell>
          <cell r="AT158">
            <v>0.19911978359999999</v>
          </cell>
          <cell r="AU158">
            <v>0.19911978359999999</v>
          </cell>
          <cell r="AV158">
            <v>0</v>
          </cell>
          <cell r="AW158">
            <v>0</v>
          </cell>
          <cell r="AY158">
            <v>0.4760978019999999</v>
          </cell>
          <cell r="AZ158">
            <v>0.4760978019999999</v>
          </cell>
          <cell r="BA158">
            <v>0.4760978019999999</v>
          </cell>
          <cell r="BB158">
            <v>0</v>
          </cell>
          <cell r="BC158">
            <v>0</v>
          </cell>
          <cell r="BE158">
            <v>0.19911978359999999</v>
          </cell>
          <cell r="BF158">
            <v>0.19911978359999999</v>
          </cell>
          <cell r="BG158">
            <v>0.19911978359999999</v>
          </cell>
          <cell r="BH158">
            <v>0</v>
          </cell>
          <cell r="BI158">
            <v>0</v>
          </cell>
          <cell r="BK158">
            <v>0.28485753599999997</v>
          </cell>
          <cell r="BL158">
            <v>0.28485753599999997</v>
          </cell>
          <cell r="BM158">
            <v>0.28485753599999997</v>
          </cell>
          <cell r="BN158">
            <v>0</v>
          </cell>
          <cell r="BO158">
            <v>0</v>
          </cell>
          <cell r="BQ158">
            <v>0.28485753599999997</v>
          </cell>
          <cell r="BR158">
            <v>0.28485753599999997</v>
          </cell>
          <cell r="BS158">
            <v>0.28485753599999997</v>
          </cell>
          <cell r="BT158">
            <v>0</v>
          </cell>
          <cell r="BU158">
            <v>0</v>
          </cell>
          <cell r="BW158">
            <v>0.28485753599999997</v>
          </cell>
          <cell r="BX158">
            <v>0.28485753599999997</v>
          </cell>
          <cell r="BY158">
            <v>0.28485753599999997</v>
          </cell>
          <cell r="BZ158">
            <v>0</v>
          </cell>
          <cell r="CA158">
            <v>0</v>
          </cell>
          <cell r="CC158">
            <v>0.28485753599999997</v>
          </cell>
          <cell r="CD158">
            <v>0.28485753599999997</v>
          </cell>
          <cell r="CE158">
            <v>0.28485753599999997</v>
          </cell>
          <cell r="CF158">
            <v>0</v>
          </cell>
          <cell r="CG158">
            <v>0</v>
          </cell>
          <cell r="CI158">
            <v>0.63815179999999994</v>
          </cell>
          <cell r="CJ158">
            <v>0.63815179999999994</v>
          </cell>
          <cell r="CK158">
            <v>0.63815179999999994</v>
          </cell>
          <cell r="CL158">
            <v>0</v>
          </cell>
          <cell r="CM158">
            <v>0</v>
          </cell>
          <cell r="CO158">
            <v>0.63815179999999994</v>
          </cell>
          <cell r="CP158">
            <v>0.63815179999999994</v>
          </cell>
          <cell r="CQ158">
            <v>0.63815179999999994</v>
          </cell>
          <cell r="CR158">
            <v>0</v>
          </cell>
          <cell r="CS158">
            <v>0</v>
          </cell>
          <cell r="CU158">
            <v>0</v>
          </cell>
          <cell r="CV158">
            <v>0</v>
          </cell>
          <cell r="CW158">
            <v>0</v>
          </cell>
          <cell r="CX158">
            <v>0</v>
          </cell>
          <cell r="CY158">
            <v>0</v>
          </cell>
          <cell r="DA158">
            <v>0</v>
          </cell>
          <cell r="DB158">
            <v>0</v>
          </cell>
          <cell r="DC158">
            <v>0</v>
          </cell>
          <cell r="DD158">
            <v>0</v>
          </cell>
          <cell r="DE158">
            <v>0</v>
          </cell>
          <cell r="DG158">
            <v>0</v>
          </cell>
          <cell r="DH158">
            <v>0</v>
          </cell>
          <cell r="DI158">
            <v>0</v>
          </cell>
          <cell r="DJ158">
            <v>0</v>
          </cell>
          <cell r="DK158">
            <v>0</v>
          </cell>
          <cell r="DM158">
            <v>0</v>
          </cell>
          <cell r="DN158">
            <v>0</v>
          </cell>
          <cell r="DO158">
            <v>0</v>
          </cell>
          <cell r="DP158">
            <v>0</v>
          </cell>
          <cell r="DQ158">
            <v>0</v>
          </cell>
          <cell r="DS158">
            <v>0.17065979000000001</v>
          </cell>
          <cell r="DT158">
            <v>0.17065979000000001</v>
          </cell>
          <cell r="DU158">
            <v>0.17065979000000001</v>
          </cell>
          <cell r="DV158">
            <v>0</v>
          </cell>
          <cell r="DW158">
            <v>0</v>
          </cell>
          <cell r="DY158">
            <v>0</v>
          </cell>
          <cell r="DZ158">
            <v>0</v>
          </cell>
          <cell r="EA158">
            <v>0</v>
          </cell>
          <cell r="EB158">
            <v>0</v>
          </cell>
          <cell r="EC158">
            <v>0</v>
          </cell>
          <cell r="EE158">
            <v>1.7481892999999999</v>
          </cell>
          <cell r="EF158">
            <v>1.7481892999999999</v>
          </cell>
          <cell r="EG158">
            <v>1.7481892999999999</v>
          </cell>
          <cell r="EH158">
            <v>0</v>
          </cell>
          <cell r="EI158">
            <v>0</v>
          </cell>
          <cell r="EK158">
            <v>1.7481892999999999</v>
          </cell>
          <cell r="EL158">
            <v>1.7481892999999999</v>
          </cell>
          <cell r="EM158">
            <v>1.7481892999999999</v>
          </cell>
          <cell r="EN158">
            <v>0</v>
          </cell>
          <cell r="EO158">
            <v>0</v>
          </cell>
          <cell r="EQ158">
            <v>0.43773730000000005</v>
          </cell>
          <cell r="ER158">
            <v>0.43773730000000005</v>
          </cell>
          <cell r="ES158">
            <v>0.43773730000000005</v>
          </cell>
          <cell r="ET158">
            <v>0</v>
          </cell>
          <cell r="EU158">
            <v>0</v>
          </cell>
          <cell r="EW158">
            <v>0.43773730000000005</v>
          </cell>
          <cell r="EX158">
            <v>0.43773730000000005</v>
          </cell>
          <cell r="EY158">
            <v>0.43773730000000005</v>
          </cell>
          <cell r="EZ158">
            <v>0</v>
          </cell>
          <cell r="FA158">
            <v>0</v>
          </cell>
          <cell r="FC158">
            <v>0.30198222079999992</v>
          </cell>
          <cell r="FD158">
            <v>0.30198222079999992</v>
          </cell>
          <cell r="FE158">
            <v>0.30198222079999992</v>
          </cell>
          <cell r="FF158">
            <v>0</v>
          </cell>
          <cell r="FG158">
            <v>0</v>
          </cell>
          <cell r="FI158">
            <v>0.30198222079999992</v>
          </cell>
          <cell r="FJ158">
            <v>0.30198222079999992</v>
          </cell>
          <cell r="FK158">
            <v>0.30198222079999992</v>
          </cell>
          <cell r="FL158">
            <v>0</v>
          </cell>
          <cell r="FM158">
            <v>0</v>
          </cell>
          <cell r="FO158">
            <v>2.2014732999999995</v>
          </cell>
          <cell r="FP158">
            <v>2.2014732999999995</v>
          </cell>
          <cell r="FQ158">
            <v>2.2014732999999995</v>
          </cell>
          <cell r="FR158">
            <v>0</v>
          </cell>
          <cell r="FS158">
            <v>0</v>
          </cell>
          <cell r="FU158">
            <v>0</v>
          </cell>
          <cell r="FV158">
            <v>0</v>
          </cell>
          <cell r="FW158">
            <v>0</v>
          </cell>
          <cell r="FX158">
            <v>0</v>
          </cell>
          <cell r="FY158">
            <v>0</v>
          </cell>
          <cell r="GA158">
            <v>0</v>
          </cell>
          <cell r="GB158">
            <v>0</v>
          </cell>
          <cell r="GC158">
            <v>0</v>
          </cell>
          <cell r="GD158">
            <v>0</v>
          </cell>
          <cell r="GE158">
            <v>0</v>
          </cell>
          <cell r="GG158">
            <v>0</v>
          </cell>
          <cell r="GH158">
            <v>0</v>
          </cell>
          <cell r="GI158">
            <v>0</v>
          </cell>
          <cell r="GJ158">
            <v>0</v>
          </cell>
          <cell r="GK158">
            <v>0</v>
          </cell>
          <cell r="GM158">
            <v>2.3796629999999999</v>
          </cell>
          <cell r="GN158">
            <v>2.3796629999999999</v>
          </cell>
          <cell r="GO158">
            <v>2.3796629999999999</v>
          </cell>
          <cell r="GP158">
            <v>0</v>
          </cell>
          <cell r="GQ158">
            <v>0</v>
          </cell>
          <cell r="GS158">
            <v>0</v>
          </cell>
          <cell r="GT158">
            <v>0</v>
          </cell>
          <cell r="GU158">
            <v>0</v>
          </cell>
          <cell r="GV158">
            <v>0</v>
          </cell>
          <cell r="GW158">
            <v>0</v>
          </cell>
          <cell r="GY158">
            <v>0</v>
          </cell>
          <cell r="GZ158">
            <v>0</v>
          </cell>
          <cell r="HA158">
            <v>0</v>
          </cell>
          <cell r="HB158">
            <v>0</v>
          </cell>
          <cell r="HC158">
            <v>0</v>
          </cell>
          <cell r="HE158">
            <v>0</v>
          </cell>
          <cell r="HF158">
            <v>0</v>
          </cell>
          <cell r="HG158">
            <v>0</v>
          </cell>
          <cell r="HH158">
            <v>0</v>
          </cell>
          <cell r="HI158">
            <v>0</v>
          </cell>
          <cell r="HK158">
            <v>0.44395285200000001</v>
          </cell>
          <cell r="HL158">
            <v>0.44395285200000001</v>
          </cell>
          <cell r="HM158">
            <v>0.44395285200000001</v>
          </cell>
          <cell r="HN158">
            <v>0</v>
          </cell>
          <cell r="HO158">
            <v>0</v>
          </cell>
          <cell r="HQ158">
            <v>6.4695596000000008E-2</v>
          </cell>
          <cell r="HR158">
            <v>6.4695596000000008E-2</v>
          </cell>
          <cell r="HS158">
            <v>6.4695596000000008E-2</v>
          </cell>
          <cell r="HT158">
            <v>0</v>
          </cell>
          <cell r="HU158">
            <v>0</v>
          </cell>
          <cell r="HW158">
            <v>0.28075555199999996</v>
          </cell>
          <cell r="HX158">
            <v>0.28075555199999996</v>
          </cell>
          <cell r="HY158">
            <v>0.28075555199999996</v>
          </cell>
          <cell r="HZ158">
            <v>0</v>
          </cell>
          <cell r="IA158">
            <v>0</v>
          </cell>
          <cell r="IC158">
            <v>0.28075555199999996</v>
          </cell>
          <cell r="ID158">
            <v>0.28075555199999996</v>
          </cell>
          <cell r="IE158">
            <v>0.28075555199999996</v>
          </cell>
          <cell r="IF158">
            <v>0</v>
          </cell>
          <cell r="IG158">
            <v>0</v>
          </cell>
          <cell r="II158">
            <v>1.2007803160000001</v>
          </cell>
          <cell r="IJ158">
            <v>1.2007803160000001</v>
          </cell>
          <cell r="IK158">
            <v>1.2007803160000001</v>
          </cell>
          <cell r="IL158">
            <v>0</v>
          </cell>
          <cell r="IM158">
            <v>0</v>
          </cell>
          <cell r="IO158">
            <v>0.2398682</v>
          </cell>
          <cell r="IP158">
            <v>0.2398682</v>
          </cell>
          <cell r="IQ158">
            <v>0.2398682</v>
          </cell>
          <cell r="IR158">
            <v>0</v>
          </cell>
          <cell r="IS158">
            <v>0</v>
          </cell>
          <cell r="IU158">
            <v>0</v>
          </cell>
          <cell r="IV158">
            <v>0</v>
          </cell>
          <cell r="IW158">
            <v>0</v>
          </cell>
          <cell r="IX158">
            <v>0</v>
          </cell>
          <cell r="IY158">
            <v>0</v>
          </cell>
          <cell r="JA158">
            <v>0</v>
          </cell>
          <cell r="JB158">
            <v>0</v>
          </cell>
          <cell r="JC158">
            <v>0</v>
          </cell>
          <cell r="JD158">
            <v>0</v>
          </cell>
          <cell r="JE158">
            <v>0</v>
          </cell>
          <cell r="JG158">
            <v>0.105711</v>
          </cell>
          <cell r="JH158">
            <v>0.105711</v>
          </cell>
          <cell r="JI158">
            <v>0.105711</v>
          </cell>
          <cell r="JJ158">
            <v>0</v>
          </cell>
          <cell r="JK158">
            <v>0</v>
          </cell>
          <cell r="JM158">
            <v>0</v>
          </cell>
          <cell r="JN158">
            <v>0</v>
          </cell>
          <cell r="JO158">
            <v>0</v>
          </cell>
          <cell r="JP158">
            <v>0</v>
          </cell>
          <cell r="JQ158">
            <v>0</v>
          </cell>
          <cell r="JS158">
            <v>0</v>
          </cell>
          <cell r="JT158">
            <v>0</v>
          </cell>
          <cell r="JU158">
            <v>0</v>
          </cell>
          <cell r="JV158">
            <v>0</v>
          </cell>
          <cell r="JW158">
            <v>0</v>
          </cell>
          <cell r="JY158">
            <v>0</v>
          </cell>
          <cell r="JZ158">
            <v>0</v>
          </cell>
          <cell r="KA158">
            <v>0</v>
          </cell>
          <cell r="KB158">
            <v>0</v>
          </cell>
          <cell r="KC158">
            <v>0</v>
          </cell>
          <cell r="KE158">
            <v>0.105711</v>
          </cell>
          <cell r="KF158">
            <v>0.105711</v>
          </cell>
          <cell r="KG158">
            <v>0.105711</v>
          </cell>
          <cell r="KH158">
            <v>0</v>
          </cell>
          <cell r="KI158">
            <v>0</v>
          </cell>
          <cell r="KK158">
            <v>0</v>
          </cell>
          <cell r="KL158">
            <v>0</v>
          </cell>
          <cell r="KM158">
            <v>0</v>
          </cell>
          <cell r="KN158">
            <v>0</v>
          </cell>
          <cell r="KO158">
            <v>0</v>
          </cell>
          <cell r="KQ158">
            <v>0.30712109999999998</v>
          </cell>
          <cell r="KR158">
            <v>0.30712109999999998</v>
          </cell>
          <cell r="KS158">
            <v>0.30712109999999998</v>
          </cell>
          <cell r="KT158">
            <v>0</v>
          </cell>
          <cell r="KU158">
            <v>0</v>
          </cell>
          <cell r="KW158">
            <v>2.1537375999999997E-2</v>
          </cell>
          <cell r="KX158">
            <v>2.1537375999999997E-2</v>
          </cell>
          <cell r="KY158">
            <v>2.1537375999999997E-2</v>
          </cell>
          <cell r="KZ158">
            <v>0</v>
          </cell>
          <cell r="LA158">
            <v>0</v>
          </cell>
          <cell r="LC158">
            <v>0.387439282</v>
          </cell>
          <cell r="LD158">
            <v>0.387439282</v>
          </cell>
          <cell r="LE158">
            <v>0.387439282</v>
          </cell>
          <cell r="LF158">
            <v>0</v>
          </cell>
          <cell r="LG158">
            <v>0</v>
          </cell>
          <cell r="LI158">
            <v>2.6369199999999999E-2</v>
          </cell>
          <cell r="LJ158">
            <v>2.6369199999999999E-2</v>
          </cell>
          <cell r="LK158">
            <v>2.6369199999999999E-2</v>
          </cell>
          <cell r="LL158">
            <v>0</v>
          </cell>
          <cell r="LM158">
            <v>0</v>
          </cell>
          <cell r="LO158">
            <v>1.2960148964</v>
          </cell>
          <cell r="LP158">
            <v>1.2960148964</v>
          </cell>
          <cell r="LQ158">
            <v>1.2960148964</v>
          </cell>
          <cell r="LR158">
            <v>0</v>
          </cell>
          <cell r="LS158">
            <v>0</v>
          </cell>
          <cell r="LU158">
            <v>0.29536678299999997</v>
          </cell>
          <cell r="LV158">
            <v>0.29536678299999997</v>
          </cell>
          <cell r="LW158">
            <v>0.29536678299999997</v>
          </cell>
          <cell r="LX158">
            <v>0</v>
          </cell>
          <cell r="LY158">
            <v>0</v>
          </cell>
          <cell r="MA158">
            <v>0.105711</v>
          </cell>
          <cell r="MB158">
            <v>0.105711</v>
          </cell>
          <cell r="MC158">
            <v>0.105711</v>
          </cell>
          <cell r="MD158">
            <v>0</v>
          </cell>
          <cell r="ME158">
            <v>0</v>
          </cell>
          <cell r="MG158">
            <v>0</v>
          </cell>
          <cell r="MH158">
            <v>0</v>
          </cell>
          <cell r="MI158">
            <v>0</v>
          </cell>
          <cell r="MJ158">
            <v>0</v>
          </cell>
          <cell r="MK158">
            <v>0</v>
          </cell>
          <cell r="MM158">
            <v>2.4547642888000003</v>
          </cell>
          <cell r="MN158">
            <v>2.4547642888000003</v>
          </cell>
          <cell r="MO158">
            <v>2.4547642888000003</v>
          </cell>
          <cell r="MP158">
            <v>0</v>
          </cell>
          <cell r="MQ158">
            <v>0</v>
          </cell>
          <cell r="MS158">
            <v>6.5816022671999992</v>
          </cell>
          <cell r="MT158">
            <v>6.5816022671999992</v>
          </cell>
          <cell r="MU158">
            <v>6.5816022671999992</v>
          </cell>
          <cell r="MV158">
            <v>0</v>
          </cell>
          <cell r="MW158">
            <v>0</v>
          </cell>
          <cell r="MY158">
            <v>0.30712109999999998</v>
          </cell>
          <cell r="MZ158">
            <v>0.30712109999999998</v>
          </cell>
          <cell r="NA158">
            <v>0.30712109999999998</v>
          </cell>
          <cell r="NB158">
            <v>0</v>
          </cell>
          <cell r="NC158">
            <v>0</v>
          </cell>
          <cell r="NE158">
            <v>2.1537375999999997E-2</v>
          </cell>
          <cell r="NF158">
            <v>2.1537375999999997E-2</v>
          </cell>
          <cell r="NG158">
            <v>2.1537375999999997E-2</v>
          </cell>
          <cell r="NH158">
            <v>0</v>
          </cell>
          <cell r="NI158">
            <v>0</v>
          </cell>
          <cell r="NK158">
            <v>0.387439282</v>
          </cell>
          <cell r="NL158">
            <v>0.387439282</v>
          </cell>
          <cell r="NM158">
            <v>0.387439282</v>
          </cell>
          <cell r="NN158">
            <v>0</v>
          </cell>
          <cell r="NO158">
            <v>0</v>
          </cell>
          <cell r="NQ158">
            <v>2.6369199999999999E-2</v>
          </cell>
          <cell r="NR158">
            <v>2.6369199999999999E-2</v>
          </cell>
          <cell r="NS158">
            <v>2.6369199999999999E-2</v>
          </cell>
          <cell r="NT158">
            <v>0</v>
          </cell>
          <cell r="NU158">
            <v>0</v>
          </cell>
          <cell r="NW158">
            <v>1.2960148964</v>
          </cell>
          <cell r="NX158">
            <v>1.2960148964</v>
          </cell>
          <cell r="NY158">
            <v>1.2960148964</v>
          </cell>
          <cell r="NZ158">
            <v>0</v>
          </cell>
          <cell r="OA158">
            <v>0</v>
          </cell>
          <cell r="OC158">
            <v>0.29536678299999997</v>
          </cell>
          <cell r="OD158">
            <v>0.29536678299999997</v>
          </cell>
          <cell r="OE158">
            <v>0.29536678299999997</v>
          </cell>
          <cell r="OF158">
            <v>0</v>
          </cell>
          <cell r="OG158">
            <v>0</v>
          </cell>
          <cell r="OI158">
            <v>0</v>
          </cell>
          <cell r="OJ158">
            <v>0</v>
          </cell>
          <cell r="OK158">
            <v>0</v>
          </cell>
          <cell r="OL158">
            <v>0</v>
          </cell>
          <cell r="OM158">
            <v>0</v>
          </cell>
          <cell r="OO158">
            <v>0</v>
          </cell>
          <cell r="OP158">
            <v>0</v>
          </cell>
          <cell r="OQ158">
            <v>0</v>
          </cell>
          <cell r="OR158">
            <v>0</v>
          </cell>
          <cell r="OS158">
            <v>0</v>
          </cell>
          <cell r="OU158">
            <v>1.7481892999999999</v>
          </cell>
          <cell r="OV158">
            <v>1.7481892999999999</v>
          </cell>
          <cell r="OW158">
            <v>1.7481892999999999</v>
          </cell>
          <cell r="OX158">
            <v>0</v>
          </cell>
          <cell r="OY158">
            <v>0</v>
          </cell>
          <cell r="PA158">
            <v>0.43773730000000005</v>
          </cell>
          <cell r="PB158">
            <v>0.43773730000000005</v>
          </cell>
          <cell r="PC158">
            <v>0.43773730000000005</v>
          </cell>
          <cell r="PD158">
            <v>0</v>
          </cell>
          <cell r="PE158">
            <v>0</v>
          </cell>
          <cell r="PG158">
            <v>0.30198222079999992</v>
          </cell>
          <cell r="PH158">
            <v>0.30198222079999992</v>
          </cell>
          <cell r="PI158">
            <v>0.30198222079999992</v>
          </cell>
          <cell r="PJ158">
            <v>0</v>
          </cell>
          <cell r="PK158">
            <v>0</v>
          </cell>
          <cell r="PM158">
            <v>2.2014732999999995</v>
          </cell>
          <cell r="PN158">
            <v>2.2014732999999995</v>
          </cell>
          <cell r="PO158">
            <v>2.2014732999999995</v>
          </cell>
          <cell r="PP158">
            <v>0</v>
          </cell>
          <cell r="PQ158">
            <v>0</v>
          </cell>
          <cell r="PS158">
            <v>0</v>
          </cell>
          <cell r="PT158">
            <v>0</v>
          </cell>
          <cell r="PU158">
            <v>0</v>
          </cell>
          <cell r="PV158">
            <v>0</v>
          </cell>
          <cell r="PW158">
            <v>0</v>
          </cell>
          <cell r="PY158">
            <v>39.677911845000004</v>
          </cell>
          <cell r="PZ158">
            <v>39.677911845000004</v>
          </cell>
          <cell r="QA158">
            <v>39.677911845000004</v>
          </cell>
          <cell r="QB158">
            <v>0</v>
          </cell>
          <cell r="QC158">
            <v>0</v>
          </cell>
          <cell r="QE158">
            <v>35.960532465</v>
          </cell>
          <cell r="QF158">
            <v>35.960532465</v>
          </cell>
          <cell r="QG158">
            <v>35.960532465</v>
          </cell>
          <cell r="QH158">
            <v>0</v>
          </cell>
          <cell r="QI158">
            <v>0</v>
          </cell>
          <cell r="QK158">
            <v>0</v>
          </cell>
          <cell r="QL158">
            <v>0</v>
          </cell>
          <cell r="QM158">
            <v>0</v>
          </cell>
          <cell r="QN158">
            <v>0</v>
          </cell>
          <cell r="QO158">
            <v>0</v>
          </cell>
          <cell r="QQ158">
            <v>0.105711</v>
          </cell>
          <cell r="QR158">
            <v>0.105711</v>
          </cell>
          <cell r="QS158">
            <v>0.105711</v>
          </cell>
          <cell r="QT158">
            <v>0</v>
          </cell>
          <cell r="QU158">
            <v>0</v>
          </cell>
          <cell r="QW158">
            <v>0</v>
          </cell>
          <cell r="QX158">
            <v>0</v>
          </cell>
          <cell r="QY158">
            <v>0</v>
          </cell>
          <cell r="QZ158">
            <v>0</v>
          </cell>
          <cell r="RA158">
            <v>0</v>
          </cell>
          <cell r="RC158">
            <v>2.4547642888000003</v>
          </cell>
          <cell r="RD158">
            <v>2.4547642888000003</v>
          </cell>
          <cell r="RE158">
            <v>2.4547642888000003</v>
          </cell>
          <cell r="RF158">
            <v>0</v>
          </cell>
          <cell r="RG158">
            <v>0</v>
          </cell>
          <cell r="RI158">
            <v>6.5816022671999992</v>
          </cell>
          <cell r="RJ158">
            <v>6.5816022671999992</v>
          </cell>
          <cell r="RK158">
            <v>6.5816022671999992</v>
          </cell>
          <cell r="RL158">
            <v>0</v>
          </cell>
          <cell r="RM158">
            <v>0</v>
          </cell>
          <cell r="RO158">
            <v>0.4760978019999999</v>
          </cell>
          <cell r="RP158">
            <v>0.4760978019999999</v>
          </cell>
          <cell r="RQ158">
            <v>0.4760978019999999</v>
          </cell>
          <cell r="RR158">
            <v>0</v>
          </cell>
          <cell r="RS158">
            <v>0</v>
          </cell>
          <cell r="RU158">
            <v>0.19911978359999999</v>
          </cell>
          <cell r="RV158">
            <v>0.19911978359999999</v>
          </cell>
          <cell r="RW158">
            <v>0.19911978359999999</v>
          </cell>
          <cell r="RX158">
            <v>0</v>
          </cell>
          <cell r="RY158">
            <v>0</v>
          </cell>
          <cell r="SA158">
            <v>0.28485753599999997</v>
          </cell>
          <cell r="SB158">
            <v>0.28485753599999997</v>
          </cell>
          <cell r="SC158">
            <v>0.28485753599999997</v>
          </cell>
          <cell r="SD158">
            <v>0</v>
          </cell>
          <cell r="SE158">
            <v>0</v>
          </cell>
          <cell r="SG158">
            <v>2.3796629999999999</v>
          </cell>
          <cell r="SH158">
            <v>2.3796629999999999</v>
          </cell>
          <cell r="SI158">
            <v>2.3796629999999999</v>
          </cell>
          <cell r="SJ158">
            <v>0</v>
          </cell>
          <cell r="SK158">
            <v>0</v>
          </cell>
          <cell r="SM158">
            <v>39.677911845000004</v>
          </cell>
          <cell r="SN158">
            <v>39.677911845000004</v>
          </cell>
          <cell r="SO158">
            <v>39.677911845000004</v>
          </cell>
          <cell r="SP158">
            <v>0</v>
          </cell>
          <cell r="SQ158">
            <v>0</v>
          </cell>
          <cell r="SS158">
            <v>35.960532465</v>
          </cell>
          <cell r="ST158">
            <v>35.960532465</v>
          </cell>
          <cell r="SU158">
            <v>35.960532465</v>
          </cell>
          <cell r="SV158">
            <v>0</v>
          </cell>
          <cell r="SW158">
            <v>0</v>
          </cell>
          <cell r="SY158">
            <v>0</v>
          </cell>
          <cell r="SZ158">
            <v>0</v>
          </cell>
          <cell r="TA158">
            <v>0</v>
          </cell>
          <cell r="TB158">
            <v>0</v>
          </cell>
          <cell r="TC158">
            <v>0</v>
          </cell>
          <cell r="TE158">
            <v>0.105711</v>
          </cell>
          <cell r="TF158">
            <v>0.105711</v>
          </cell>
          <cell r="TG158">
            <v>0.105711</v>
          </cell>
          <cell r="TH158">
            <v>0</v>
          </cell>
          <cell r="TI158">
            <v>0</v>
          </cell>
          <cell r="TK158">
            <v>0</v>
          </cell>
          <cell r="TL158">
            <v>0</v>
          </cell>
          <cell r="TM158">
            <v>0</v>
          </cell>
          <cell r="TN158">
            <v>0</v>
          </cell>
          <cell r="TO158">
            <v>0</v>
          </cell>
          <cell r="TQ158">
            <v>0.2398682</v>
          </cell>
          <cell r="TR158">
            <v>0.2398682</v>
          </cell>
          <cell r="TS158">
            <v>0.2398682</v>
          </cell>
          <cell r="TT158">
            <v>0</v>
          </cell>
          <cell r="TU158">
            <v>0</v>
          </cell>
          <cell r="TW158">
            <v>0</v>
          </cell>
          <cell r="TX158">
            <v>0</v>
          </cell>
          <cell r="TY158">
            <v>0</v>
          </cell>
          <cell r="TZ158">
            <v>0</v>
          </cell>
          <cell r="UA158">
            <v>0</v>
          </cell>
          <cell r="UC158">
            <v>0</v>
          </cell>
          <cell r="UD158">
            <v>0</v>
          </cell>
          <cell r="UE158">
            <v>0</v>
          </cell>
          <cell r="UF158">
            <v>0</v>
          </cell>
          <cell r="UG158">
            <v>0</v>
          </cell>
          <cell r="UI158">
            <v>0</v>
          </cell>
          <cell r="UJ158">
            <v>0</v>
          </cell>
          <cell r="UK158">
            <v>0</v>
          </cell>
          <cell r="UL158">
            <v>0</v>
          </cell>
          <cell r="UM158">
            <v>0</v>
          </cell>
          <cell r="UO158">
            <v>0.30712109999999998</v>
          </cell>
          <cell r="UP158">
            <v>0.30712109999999998</v>
          </cell>
          <cell r="UQ158">
            <v>0.30712109999999998</v>
          </cell>
          <cell r="UR158">
            <v>0</v>
          </cell>
          <cell r="US158">
            <v>0</v>
          </cell>
          <cell r="UU158">
            <v>2.1537375999999997E-2</v>
          </cell>
          <cell r="UV158">
            <v>2.1537375999999997E-2</v>
          </cell>
          <cell r="UW158">
            <v>2.1537375999999997E-2</v>
          </cell>
          <cell r="UX158">
            <v>0</v>
          </cell>
          <cell r="UY158">
            <v>0</v>
          </cell>
          <cell r="VA158">
            <v>0.387439282</v>
          </cell>
          <cell r="VB158">
            <v>0.387439282</v>
          </cell>
          <cell r="VC158">
            <v>0.387439282</v>
          </cell>
          <cell r="VD158">
            <v>0</v>
          </cell>
          <cell r="VE158">
            <v>0</v>
          </cell>
          <cell r="VG158">
            <v>2.6369199999999999E-2</v>
          </cell>
          <cell r="VH158">
            <v>2.6369199999999999E-2</v>
          </cell>
          <cell r="VI158">
            <v>2.6369199999999999E-2</v>
          </cell>
          <cell r="VJ158">
            <v>0</v>
          </cell>
          <cell r="VK158">
            <v>0</v>
          </cell>
          <cell r="VM158">
            <v>1.2960148964</v>
          </cell>
          <cell r="VN158">
            <v>1.2960148964</v>
          </cell>
          <cell r="VO158">
            <v>1.2960148964</v>
          </cell>
          <cell r="VP158">
            <v>0</v>
          </cell>
          <cell r="VQ158">
            <v>0</v>
          </cell>
          <cell r="VS158">
            <v>0.29536678299999997</v>
          </cell>
          <cell r="VT158">
            <v>0.29536678299999997</v>
          </cell>
          <cell r="VU158">
            <v>0.29536678299999997</v>
          </cell>
          <cell r="VV158">
            <v>0</v>
          </cell>
          <cell r="VW158">
            <v>0</v>
          </cell>
          <cell r="VY158">
            <v>0</v>
          </cell>
          <cell r="VZ158">
            <v>0</v>
          </cell>
          <cell r="WA158">
            <v>0</v>
          </cell>
          <cell r="WB158">
            <v>0</v>
          </cell>
          <cell r="WC158">
            <v>0</v>
          </cell>
          <cell r="WE158">
            <v>0</v>
          </cell>
          <cell r="WF158">
            <v>0</v>
          </cell>
          <cell r="WG158">
            <v>0</v>
          </cell>
          <cell r="WH158">
            <v>0</v>
          </cell>
          <cell r="WI158">
            <v>0</v>
          </cell>
          <cell r="WK158">
            <v>1.7481892999999999</v>
          </cell>
          <cell r="WL158">
            <v>1.7481892999999999</v>
          </cell>
          <cell r="WM158">
            <v>1.7481892999999999</v>
          </cell>
          <cell r="WN158">
            <v>0</v>
          </cell>
          <cell r="WO158">
            <v>0</v>
          </cell>
          <cell r="WQ158">
            <v>0.43773730000000005</v>
          </cell>
          <cell r="WR158">
            <v>0.43773730000000005</v>
          </cell>
          <cell r="WS158">
            <v>0.43773730000000005</v>
          </cell>
          <cell r="WT158">
            <v>0</v>
          </cell>
          <cell r="WU158">
            <v>0</v>
          </cell>
          <cell r="WW158">
            <v>0.30198222079999992</v>
          </cell>
          <cell r="WX158">
            <v>0.30198222079999992</v>
          </cell>
          <cell r="WY158">
            <v>0.30198222079999992</v>
          </cell>
          <cell r="WZ158">
            <v>0</v>
          </cell>
          <cell r="XA158">
            <v>0</v>
          </cell>
          <cell r="XC158">
            <v>2.2014732999999995</v>
          </cell>
          <cell r="XD158">
            <v>2.2014732999999995</v>
          </cell>
          <cell r="XE158">
            <v>2.2014732999999995</v>
          </cell>
          <cell r="XF158">
            <v>0</v>
          </cell>
          <cell r="XG158">
            <v>0</v>
          </cell>
          <cell r="XI158">
            <v>0</v>
          </cell>
          <cell r="XJ158">
            <v>0</v>
          </cell>
          <cell r="XK158">
            <v>0</v>
          </cell>
          <cell r="XL158">
            <v>0</v>
          </cell>
          <cell r="XM158">
            <v>0</v>
          </cell>
          <cell r="XO158">
            <v>0.44395285200000001</v>
          </cell>
          <cell r="XP158">
            <v>0.44395285200000001</v>
          </cell>
          <cell r="XQ158">
            <v>0.44395285200000001</v>
          </cell>
          <cell r="XR158">
            <v>0</v>
          </cell>
          <cell r="XS158">
            <v>0</v>
          </cell>
          <cell r="XU158">
            <v>6.4695596000000008E-2</v>
          </cell>
          <cell r="XV158">
            <v>6.4695596000000008E-2</v>
          </cell>
          <cell r="XW158">
            <v>6.4695596000000008E-2</v>
          </cell>
          <cell r="XX158">
            <v>0</v>
          </cell>
          <cell r="XY158">
            <v>0</v>
          </cell>
          <cell r="YA158">
            <v>0.28075555199999996</v>
          </cell>
          <cell r="YB158">
            <v>0.28075555199999996</v>
          </cell>
          <cell r="YC158">
            <v>0.28075555199999996</v>
          </cell>
          <cell r="YD158">
            <v>0</v>
          </cell>
          <cell r="YE158">
            <v>0</v>
          </cell>
          <cell r="YG158">
            <v>1.2007803160000001</v>
          </cell>
          <cell r="YH158">
            <v>1.2007803160000001</v>
          </cell>
          <cell r="YI158">
            <v>1.2007803160000001</v>
          </cell>
          <cell r="YJ158">
            <v>0</v>
          </cell>
          <cell r="YK158">
            <v>0</v>
          </cell>
          <cell r="YM158">
            <v>1.6492547999999998</v>
          </cell>
          <cell r="YN158">
            <v>1.6492547999999998</v>
          </cell>
          <cell r="YO158">
            <v>1.6492547999999998</v>
          </cell>
          <cell r="YP158">
            <v>0</v>
          </cell>
          <cell r="YQ158">
            <v>0</v>
          </cell>
          <cell r="YS158">
            <v>1.6492547999999998</v>
          </cell>
          <cell r="YT158">
            <v>1.6492547999999998</v>
          </cell>
          <cell r="YU158">
            <v>1.6492547999999998</v>
          </cell>
          <cell r="YV158">
            <v>0</v>
          </cell>
          <cell r="YW158">
            <v>0</v>
          </cell>
          <cell r="YY158">
            <v>1.6492547999999998</v>
          </cell>
          <cell r="YZ158">
            <v>1.6492547999999998</v>
          </cell>
          <cell r="ZA158">
            <v>1.6492547999999998</v>
          </cell>
          <cell r="ZB158">
            <v>0</v>
          </cell>
          <cell r="ZC158">
            <v>0</v>
          </cell>
        </row>
        <row r="159">
          <cell r="B159">
            <v>2000</v>
          </cell>
          <cell r="C159">
            <v>2.4184900340000004</v>
          </cell>
          <cell r="D159">
            <v>2.4184900340000004</v>
          </cell>
          <cell r="E159">
            <v>2.4184900340000004</v>
          </cell>
          <cell r="F159">
            <v>0</v>
          </cell>
          <cell r="G159">
            <v>0</v>
          </cell>
          <cell r="I159">
            <v>6.4927901572</v>
          </cell>
          <cell r="J159">
            <v>6.4927901572</v>
          </cell>
          <cell r="K159">
            <v>6.4927901572</v>
          </cell>
          <cell r="L159">
            <v>0</v>
          </cell>
          <cell r="M159">
            <v>0</v>
          </cell>
          <cell r="O159">
            <v>2.4184900340000004</v>
          </cell>
          <cell r="P159">
            <v>2.4184900340000004</v>
          </cell>
          <cell r="Q159">
            <v>2.4184900340000004</v>
          </cell>
          <cell r="R159">
            <v>0</v>
          </cell>
          <cell r="S159">
            <v>0</v>
          </cell>
          <cell r="U159">
            <v>6.4927901572</v>
          </cell>
          <cell r="V159">
            <v>6.4927901572</v>
          </cell>
          <cell r="W159">
            <v>6.4927901572</v>
          </cell>
          <cell r="X159">
            <v>0</v>
          </cell>
          <cell r="Y159">
            <v>0</v>
          </cell>
          <cell r="AA159">
            <v>2.4184900340000004</v>
          </cell>
          <cell r="AB159">
            <v>2.4184900340000004</v>
          </cell>
          <cell r="AC159">
            <v>2.4184900340000004</v>
          </cell>
          <cell r="AD159">
            <v>0</v>
          </cell>
          <cell r="AE159">
            <v>0</v>
          </cell>
          <cell r="AG159">
            <v>6.4927901572</v>
          </cell>
          <cell r="AH159">
            <v>6.4927901572</v>
          </cell>
          <cell r="AI159">
            <v>6.4927901572</v>
          </cell>
          <cell r="AJ159">
            <v>0</v>
          </cell>
          <cell r="AK159">
            <v>0</v>
          </cell>
          <cell r="AM159">
            <v>0.59362763199999991</v>
          </cell>
          <cell r="AN159">
            <v>0.59362763199999991</v>
          </cell>
          <cell r="AO159">
            <v>0.59362763199999991</v>
          </cell>
          <cell r="AP159">
            <v>0</v>
          </cell>
          <cell r="AQ159">
            <v>0</v>
          </cell>
          <cell r="AS159">
            <v>0.24259251519999997</v>
          </cell>
          <cell r="AT159">
            <v>0.24259251519999997</v>
          </cell>
          <cell r="AU159">
            <v>0.24259251519999997</v>
          </cell>
          <cell r="AV159">
            <v>0</v>
          </cell>
          <cell r="AW159">
            <v>0</v>
          </cell>
          <cell r="AY159">
            <v>0.59362763199999991</v>
          </cell>
          <cell r="AZ159">
            <v>0.59362763199999991</v>
          </cell>
          <cell r="BA159">
            <v>0.59362763199999991</v>
          </cell>
          <cell r="BB159">
            <v>0</v>
          </cell>
          <cell r="BC159">
            <v>0</v>
          </cell>
          <cell r="BE159">
            <v>0.24259251519999997</v>
          </cell>
          <cell r="BF159">
            <v>0.24259251519999997</v>
          </cell>
          <cell r="BG159">
            <v>0.24259251519999997</v>
          </cell>
          <cell r="BH159">
            <v>0</v>
          </cell>
          <cell r="BI159">
            <v>0</v>
          </cell>
          <cell r="BK159">
            <v>0.32716615599999999</v>
          </cell>
          <cell r="BL159">
            <v>0.32716615599999999</v>
          </cell>
          <cell r="BM159">
            <v>0.32716615599999999</v>
          </cell>
          <cell r="BN159">
            <v>0</v>
          </cell>
          <cell r="BO159">
            <v>0</v>
          </cell>
          <cell r="BQ159">
            <v>0.32716615599999999</v>
          </cell>
          <cell r="BR159">
            <v>0.32716615599999999</v>
          </cell>
          <cell r="BS159">
            <v>0.32716615599999999</v>
          </cell>
          <cell r="BT159">
            <v>0</v>
          </cell>
          <cell r="BU159">
            <v>0</v>
          </cell>
          <cell r="BW159">
            <v>0.32716615599999999</v>
          </cell>
          <cell r="BX159">
            <v>0.32716615599999999</v>
          </cell>
          <cell r="BY159">
            <v>0.32716615599999999</v>
          </cell>
          <cell r="BZ159">
            <v>0</v>
          </cell>
          <cell r="CA159">
            <v>0</v>
          </cell>
          <cell r="CC159">
            <v>0.32716615599999999</v>
          </cell>
          <cell r="CD159">
            <v>0.32716615599999999</v>
          </cell>
          <cell r="CE159">
            <v>0.32716615599999999</v>
          </cell>
          <cell r="CF159">
            <v>0</v>
          </cell>
          <cell r="CG159">
            <v>0</v>
          </cell>
          <cell r="CI159">
            <v>0.80446079999999986</v>
          </cell>
          <cell r="CJ159">
            <v>0.80446079999999986</v>
          </cell>
          <cell r="CK159">
            <v>0.80446079999999986</v>
          </cell>
          <cell r="CL159">
            <v>0</v>
          </cell>
          <cell r="CM159">
            <v>0</v>
          </cell>
          <cell r="CO159">
            <v>0.80446079999999986</v>
          </cell>
          <cell r="CP159">
            <v>0.80446079999999986</v>
          </cell>
          <cell r="CQ159">
            <v>0.80446079999999986</v>
          </cell>
          <cell r="CR159">
            <v>0</v>
          </cell>
          <cell r="CS159">
            <v>0</v>
          </cell>
          <cell r="CU159">
            <v>0</v>
          </cell>
          <cell r="CV159">
            <v>0</v>
          </cell>
          <cell r="CW159">
            <v>0</v>
          </cell>
          <cell r="CX159">
            <v>0</v>
          </cell>
          <cell r="CY159">
            <v>0</v>
          </cell>
          <cell r="DA159">
            <v>0</v>
          </cell>
          <cell r="DB159">
            <v>0</v>
          </cell>
          <cell r="DC159">
            <v>0</v>
          </cell>
          <cell r="DD159">
            <v>0</v>
          </cell>
          <cell r="DE159">
            <v>0</v>
          </cell>
          <cell r="DG159">
            <v>0</v>
          </cell>
          <cell r="DH159">
            <v>0</v>
          </cell>
          <cell r="DI159">
            <v>0</v>
          </cell>
          <cell r="DJ159">
            <v>0</v>
          </cell>
          <cell r="DK159">
            <v>0</v>
          </cell>
          <cell r="DM159">
            <v>0</v>
          </cell>
          <cell r="DN159">
            <v>0</v>
          </cell>
          <cell r="DO159">
            <v>0</v>
          </cell>
          <cell r="DP159">
            <v>0</v>
          </cell>
          <cell r="DQ159">
            <v>0</v>
          </cell>
          <cell r="DS159">
            <v>0.17406497999999998</v>
          </cell>
          <cell r="DT159">
            <v>0.17406497999999998</v>
          </cell>
          <cell r="DU159">
            <v>0.17406497999999998</v>
          </cell>
          <cell r="DV159">
            <v>0</v>
          </cell>
          <cell r="DW159">
            <v>0</v>
          </cell>
          <cell r="DY159">
            <v>0.11425275</v>
          </cell>
          <cell r="DZ159">
            <v>0.11425275</v>
          </cell>
          <cell r="EA159">
            <v>0.11425275</v>
          </cell>
          <cell r="EB159">
            <v>0</v>
          </cell>
          <cell r="EC159">
            <v>0</v>
          </cell>
          <cell r="EE159">
            <v>1.8442709999999998</v>
          </cell>
          <cell r="EF159">
            <v>1.8442709999999998</v>
          </cell>
          <cell r="EG159">
            <v>1.8442709999999998</v>
          </cell>
          <cell r="EH159">
            <v>0</v>
          </cell>
          <cell r="EI159">
            <v>0</v>
          </cell>
          <cell r="EK159">
            <v>1.8442709999999998</v>
          </cell>
          <cell r="EL159">
            <v>1.8442709999999998</v>
          </cell>
          <cell r="EM159">
            <v>1.8442709999999998</v>
          </cell>
          <cell r="EN159">
            <v>0</v>
          </cell>
          <cell r="EO159">
            <v>0</v>
          </cell>
          <cell r="EQ159">
            <v>0.44711810000000002</v>
          </cell>
          <cell r="ER159">
            <v>0.44711810000000002</v>
          </cell>
          <cell r="ES159">
            <v>0.44711810000000002</v>
          </cell>
          <cell r="ET159">
            <v>0</v>
          </cell>
          <cell r="EU159">
            <v>0</v>
          </cell>
          <cell r="EW159">
            <v>0.44711810000000002</v>
          </cell>
          <cell r="EX159">
            <v>0.44711810000000002</v>
          </cell>
          <cell r="EY159">
            <v>0.44711810000000002</v>
          </cell>
          <cell r="EZ159">
            <v>0</v>
          </cell>
          <cell r="FA159">
            <v>0</v>
          </cell>
          <cell r="FC159">
            <v>0.31087464719999996</v>
          </cell>
          <cell r="FD159">
            <v>0.31087464719999996</v>
          </cell>
          <cell r="FE159">
            <v>0.31087464719999996</v>
          </cell>
          <cell r="FF159">
            <v>0</v>
          </cell>
          <cell r="FG159">
            <v>0</v>
          </cell>
          <cell r="FI159">
            <v>0.31087464719999996</v>
          </cell>
          <cell r="FJ159">
            <v>0.31087464719999996</v>
          </cell>
          <cell r="FK159">
            <v>0.31087464719999996</v>
          </cell>
          <cell r="FL159">
            <v>0</v>
          </cell>
          <cell r="FM159">
            <v>0</v>
          </cell>
          <cell r="FO159">
            <v>2.1436282000000002</v>
          </cell>
          <cell r="FP159">
            <v>2.1436282000000002</v>
          </cell>
          <cell r="FQ159">
            <v>2.1436282000000002</v>
          </cell>
          <cell r="FR159">
            <v>0</v>
          </cell>
          <cell r="FS159">
            <v>0</v>
          </cell>
          <cell r="FU159">
            <v>6.69509945E-2</v>
          </cell>
          <cell r="FV159">
            <v>6.69509945E-2</v>
          </cell>
          <cell r="FW159">
            <v>6.69509945E-2</v>
          </cell>
          <cell r="FX159">
            <v>0</v>
          </cell>
          <cell r="FY159">
            <v>0</v>
          </cell>
          <cell r="GA159">
            <v>2.6123252999999996E-2</v>
          </cell>
          <cell r="GB159">
            <v>2.6123252999999996E-2</v>
          </cell>
          <cell r="GC159">
            <v>2.6123252999999996E-2</v>
          </cell>
          <cell r="GD159">
            <v>0</v>
          </cell>
          <cell r="GE159">
            <v>0</v>
          </cell>
          <cell r="GG159">
            <v>6.1933169999999985E-3</v>
          </cell>
          <cell r="GH159">
            <v>6.1933169999999985E-3</v>
          </cell>
          <cell r="GI159">
            <v>6.1933169999999985E-3</v>
          </cell>
          <cell r="GJ159">
            <v>0</v>
          </cell>
          <cell r="GK159">
            <v>0</v>
          </cell>
          <cell r="GM159">
            <v>2.4175007999999996</v>
          </cell>
          <cell r="GN159">
            <v>2.4175007999999996</v>
          </cell>
          <cell r="GO159">
            <v>2.4175007999999996</v>
          </cell>
          <cell r="GP159">
            <v>0</v>
          </cell>
          <cell r="GQ159">
            <v>0</v>
          </cell>
          <cell r="GS159">
            <v>0</v>
          </cell>
          <cell r="GT159">
            <v>0</v>
          </cell>
          <cell r="GU159">
            <v>0</v>
          </cell>
          <cell r="GV159">
            <v>0</v>
          </cell>
          <cell r="GW159">
            <v>0</v>
          </cell>
          <cell r="GY159">
            <v>0</v>
          </cell>
          <cell r="GZ159">
            <v>0</v>
          </cell>
          <cell r="HA159">
            <v>0</v>
          </cell>
          <cell r="HB159">
            <v>0</v>
          </cell>
          <cell r="HC159">
            <v>0</v>
          </cell>
          <cell r="HE159">
            <v>0</v>
          </cell>
          <cell r="HF159">
            <v>0</v>
          </cell>
          <cell r="HG159">
            <v>0</v>
          </cell>
          <cell r="HH159">
            <v>0</v>
          </cell>
          <cell r="HI159">
            <v>0</v>
          </cell>
          <cell r="HK159">
            <v>0.60542420500000005</v>
          </cell>
          <cell r="HL159">
            <v>0.60542420500000005</v>
          </cell>
          <cell r="HM159">
            <v>0.60542420500000005</v>
          </cell>
          <cell r="HN159">
            <v>0</v>
          </cell>
          <cell r="HO159">
            <v>0</v>
          </cell>
          <cell r="HQ159">
            <v>9.1702147999999997E-2</v>
          </cell>
          <cell r="HR159">
            <v>9.1702147999999997E-2</v>
          </cell>
          <cell r="HS159">
            <v>9.1702147999999997E-2</v>
          </cell>
          <cell r="HT159">
            <v>0</v>
          </cell>
          <cell r="HU159">
            <v>0</v>
          </cell>
          <cell r="HW159">
            <v>0.20295324400000003</v>
          </cell>
          <cell r="HX159">
            <v>0.20295324400000003</v>
          </cell>
          <cell r="HY159">
            <v>0.20295324400000003</v>
          </cell>
          <cell r="HZ159">
            <v>0</v>
          </cell>
          <cell r="IA159">
            <v>0</v>
          </cell>
          <cell r="IC159">
            <v>0.20295324400000003</v>
          </cell>
          <cell r="ID159">
            <v>0.20295324400000003</v>
          </cell>
          <cell r="IE159">
            <v>0.20295324400000003</v>
          </cell>
          <cell r="IF159">
            <v>0</v>
          </cell>
          <cell r="IG159">
            <v>0</v>
          </cell>
          <cell r="II159">
            <v>1.7386787960000001</v>
          </cell>
          <cell r="IJ159">
            <v>1.7386787960000001</v>
          </cell>
          <cell r="IK159">
            <v>1.7386787960000001</v>
          </cell>
          <cell r="IL159">
            <v>0</v>
          </cell>
          <cell r="IM159">
            <v>0</v>
          </cell>
          <cell r="IO159">
            <v>0.24730419999999997</v>
          </cell>
          <cell r="IP159">
            <v>0.24730419999999997</v>
          </cell>
          <cell r="IQ159">
            <v>0.24730419999999997</v>
          </cell>
          <cell r="IR159">
            <v>0</v>
          </cell>
          <cell r="IS159">
            <v>0</v>
          </cell>
          <cell r="IU159">
            <v>0</v>
          </cell>
          <cell r="IV159">
            <v>0</v>
          </cell>
          <cell r="IW159">
            <v>0</v>
          </cell>
          <cell r="IX159">
            <v>0</v>
          </cell>
          <cell r="IY159">
            <v>0</v>
          </cell>
          <cell r="JA159">
            <v>0.80487737500000001</v>
          </cell>
          <cell r="JB159">
            <v>0.80487737500000001</v>
          </cell>
          <cell r="JC159">
            <v>0.80487737500000001</v>
          </cell>
          <cell r="JD159">
            <v>0</v>
          </cell>
          <cell r="JE159">
            <v>0</v>
          </cell>
          <cell r="JG159">
            <v>0.137879375</v>
          </cell>
          <cell r="JH159">
            <v>0.137879375</v>
          </cell>
          <cell r="JI159">
            <v>0.137879375</v>
          </cell>
          <cell r="JJ159">
            <v>0</v>
          </cell>
          <cell r="JK159">
            <v>0</v>
          </cell>
          <cell r="JM159">
            <v>0</v>
          </cell>
          <cell r="JN159">
            <v>0</v>
          </cell>
          <cell r="JO159">
            <v>0</v>
          </cell>
          <cell r="JP159">
            <v>0</v>
          </cell>
          <cell r="JQ159">
            <v>0</v>
          </cell>
          <cell r="JS159">
            <v>0</v>
          </cell>
          <cell r="JT159">
            <v>0</v>
          </cell>
          <cell r="JU159">
            <v>0</v>
          </cell>
          <cell r="JV159">
            <v>0</v>
          </cell>
          <cell r="JW159">
            <v>0</v>
          </cell>
          <cell r="JY159">
            <v>1.0040532E-2</v>
          </cell>
          <cell r="JZ159">
            <v>1.0040532E-2</v>
          </cell>
          <cell r="KA159">
            <v>1.0040532E-2</v>
          </cell>
          <cell r="KB159">
            <v>0</v>
          </cell>
          <cell r="KC159">
            <v>0</v>
          </cell>
          <cell r="KE159">
            <v>0.137879375</v>
          </cell>
          <cell r="KF159">
            <v>0.137879375</v>
          </cell>
          <cell r="KG159">
            <v>0.137879375</v>
          </cell>
          <cell r="KH159">
            <v>0</v>
          </cell>
          <cell r="KI159">
            <v>0</v>
          </cell>
          <cell r="KK159">
            <v>0</v>
          </cell>
          <cell r="KL159">
            <v>0</v>
          </cell>
          <cell r="KM159">
            <v>0</v>
          </cell>
          <cell r="KN159">
            <v>0</v>
          </cell>
          <cell r="KO159">
            <v>0</v>
          </cell>
          <cell r="KQ159">
            <v>0.36015870999999999</v>
          </cell>
          <cell r="KR159">
            <v>0.36015870999999999</v>
          </cell>
          <cell r="KS159">
            <v>0.36015870999999999</v>
          </cell>
          <cell r="KT159">
            <v>0</v>
          </cell>
          <cell r="KU159">
            <v>0</v>
          </cell>
          <cell r="KW159">
            <v>2.8979632000000005E-2</v>
          </cell>
          <cell r="KX159">
            <v>2.8979632000000005E-2</v>
          </cell>
          <cell r="KY159">
            <v>2.8979632000000005E-2</v>
          </cell>
          <cell r="KZ159">
            <v>0</v>
          </cell>
          <cell r="LA159">
            <v>0</v>
          </cell>
          <cell r="LC159">
            <v>0.43287650399999994</v>
          </cell>
          <cell r="LD159">
            <v>0.43287650399999994</v>
          </cell>
          <cell r="LE159">
            <v>0.43287650399999994</v>
          </cell>
          <cell r="LF159">
            <v>0</v>
          </cell>
          <cell r="LG159">
            <v>0</v>
          </cell>
          <cell r="LI159">
            <v>2.9014699999999997E-2</v>
          </cell>
          <cell r="LJ159">
            <v>2.9014699999999997E-2</v>
          </cell>
          <cell r="LK159">
            <v>2.9014699999999997E-2</v>
          </cell>
          <cell r="LL159">
            <v>0</v>
          </cell>
          <cell r="LM159">
            <v>0</v>
          </cell>
          <cell r="LO159">
            <v>1.4143638896000001</v>
          </cell>
          <cell r="LP159">
            <v>1.4143638896000001</v>
          </cell>
          <cell r="LQ159">
            <v>1.4143638896000001</v>
          </cell>
          <cell r="LR159">
            <v>0</v>
          </cell>
          <cell r="LS159">
            <v>0</v>
          </cell>
          <cell r="LU159">
            <v>0.388540037</v>
          </cell>
          <cell r="LV159">
            <v>0.388540037</v>
          </cell>
          <cell r="LW159">
            <v>0.388540037</v>
          </cell>
          <cell r="LX159">
            <v>0</v>
          </cell>
          <cell r="LY159">
            <v>0</v>
          </cell>
          <cell r="MA159">
            <v>0.137879375</v>
          </cell>
          <cell r="MB159">
            <v>0.137879375</v>
          </cell>
          <cell r="MC159">
            <v>0.137879375</v>
          </cell>
          <cell r="MD159">
            <v>0</v>
          </cell>
          <cell r="ME159">
            <v>0</v>
          </cell>
          <cell r="MG159">
            <v>0</v>
          </cell>
          <cell r="MH159">
            <v>0</v>
          </cell>
          <cell r="MI159">
            <v>0</v>
          </cell>
          <cell r="MJ159">
            <v>0</v>
          </cell>
          <cell r="MK159">
            <v>0</v>
          </cell>
          <cell r="MM159">
            <v>2.4184900340000004</v>
          </cell>
          <cell r="MN159">
            <v>2.4184900340000004</v>
          </cell>
          <cell r="MO159">
            <v>2.4184900340000004</v>
          </cell>
          <cell r="MP159">
            <v>0</v>
          </cell>
          <cell r="MQ159">
            <v>0</v>
          </cell>
          <cell r="MS159">
            <v>6.4927901572</v>
          </cell>
          <cell r="MT159">
            <v>6.4927901572</v>
          </cell>
          <cell r="MU159">
            <v>6.4927901572</v>
          </cell>
          <cell r="MV159">
            <v>0</v>
          </cell>
          <cell r="MW159">
            <v>0</v>
          </cell>
          <cell r="MY159">
            <v>0.36015870999999999</v>
          </cell>
          <cell r="MZ159">
            <v>0.36015870999999999</v>
          </cell>
          <cell r="NA159">
            <v>0.36015870999999999</v>
          </cell>
          <cell r="NB159">
            <v>0</v>
          </cell>
          <cell r="NC159">
            <v>0</v>
          </cell>
          <cell r="NE159">
            <v>2.8979632000000005E-2</v>
          </cell>
          <cell r="NF159">
            <v>2.8979632000000005E-2</v>
          </cell>
          <cell r="NG159">
            <v>2.8979632000000005E-2</v>
          </cell>
          <cell r="NH159">
            <v>0</v>
          </cell>
          <cell r="NI159">
            <v>0</v>
          </cell>
          <cell r="NK159">
            <v>0.43287650399999994</v>
          </cell>
          <cell r="NL159">
            <v>0.43287650399999994</v>
          </cell>
          <cell r="NM159">
            <v>0.43287650399999994</v>
          </cell>
          <cell r="NN159">
            <v>0</v>
          </cell>
          <cell r="NO159">
            <v>0</v>
          </cell>
          <cell r="NQ159">
            <v>2.9014699999999997E-2</v>
          </cell>
          <cell r="NR159">
            <v>2.9014699999999997E-2</v>
          </cell>
          <cell r="NS159">
            <v>2.9014699999999997E-2</v>
          </cell>
          <cell r="NT159">
            <v>0</v>
          </cell>
          <cell r="NU159">
            <v>0</v>
          </cell>
          <cell r="NW159">
            <v>1.4143638896000001</v>
          </cell>
          <cell r="NX159">
            <v>1.4143638896000001</v>
          </cell>
          <cell r="NY159">
            <v>1.4143638896000001</v>
          </cell>
          <cell r="NZ159">
            <v>0</v>
          </cell>
          <cell r="OA159">
            <v>0</v>
          </cell>
          <cell r="OC159">
            <v>0.388540037</v>
          </cell>
          <cell r="OD159">
            <v>0.388540037</v>
          </cell>
          <cell r="OE159">
            <v>0.388540037</v>
          </cell>
          <cell r="OF159">
            <v>0</v>
          </cell>
          <cell r="OG159">
            <v>0</v>
          </cell>
          <cell r="OI159">
            <v>6.69509945E-2</v>
          </cell>
          <cell r="OJ159">
            <v>6.69509945E-2</v>
          </cell>
          <cell r="OK159">
            <v>6.69509945E-2</v>
          </cell>
          <cell r="OL159">
            <v>0</v>
          </cell>
          <cell r="OM159">
            <v>0</v>
          </cell>
          <cell r="OO159">
            <v>2.6273129999999999E-2</v>
          </cell>
          <cell r="OP159">
            <v>2.6273129999999999E-2</v>
          </cell>
          <cell r="OQ159">
            <v>2.6123252999999996E-2</v>
          </cell>
          <cell r="OR159">
            <v>0</v>
          </cell>
          <cell r="OS159">
            <v>0</v>
          </cell>
          <cell r="OU159">
            <v>1.8442709999999998</v>
          </cell>
          <cell r="OV159">
            <v>1.8442709999999998</v>
          </cell>
          <cell r="OW159">
            <v>1.8442709999999998</v>
          </cell>
          <cell r="OX159">
            <v>0</v>
          </cell>
          <cell r="OY159">
            <v>0</v>
          </cell>
          <cell r="PA159">
            <v>0.44711810000000002</v>
          </cell>
          <cell r="PB159">
            <v>0.44711810000000002</v>
          </cell>
          <cell r="PC159">
            <v>0.44711810000000002</v>
          </cell>
          <cell r="PD159">
            <v>0</v>
          </cell>
          <cell r="PE159">
            <v>0</v>
          </cell>
          <cell r="PG159">
            <v>0.31087464719999996</v>
          </cell>
          <cell r="PH159">
            <v>0.31087464719999996</v>
          </cell>
          <cell r="PI159">
            <v>0.31087464719999996</v>
          </cell>
          <cell r="PJ159">
            <v>0</v>
          </cell>
          <cell r="PK159">
            <v>0</v>
          </cell>
          <cell r="PM159">
            <v>2.1436282000000002</v>
          </cell>
          <cell r="PN159">
            <v>2.1436282000000002</v>
          </cell>
          <cell r="PO159">
            <v>2.1436282000000002</v>
          </cell>
          <cell r="PP159">
            <v>0</v>
          </cell>
          <cell r="PQ159">
            <v>0</v>
          </cell>
          <cell r="PS159">
            <v>6.1933169999999985E-3</v>
          </cell>
          <cell r="PT159">
            <v>6.1933169999999985E-3</v>
          </cell>
          <cell r="PU159">
            <v>6.1933169999999985E-3</v>
          </cell>
          <cell r="PV159">
            <v>0</v>
          </cell>
          <cell r="PW159">
            <v>0</v>
          </cell>
          <cell r="PY159">
            <v>41.55170519499999</v>
          </cell>
          <cell r="PZ159">
            <v>41.55170519499999</v>
          </cell>
          <cell r="QA159">
            <v>41.55170519499999</v>
          </cell>
          <cell r="QB159">
            <v>0</v>
          </cell>
          <cell r="QC159">
            <v>0</v>
          </cell>
          <cell r="QE159">
            <v>39.024362519999997</v>
          </cell>
          <cell r="QF159">
            <v>39.024362519999997</v>
          </cell>
          <cell r="QG159">
            <v>39.024362519999997</v>
          </cell>
          <cell r="QH159">
            <v>0</v>
          </cell>
          <cell r="QI159">
            <v>0</v>
          </cell>
          <cell r="QK159">
            <v>0.80487737500000001</v>
          </cell>
          <cell r="QL159">
            <v>0.80487737500000001</v>
          </cell>
          <cell r="QM159">
            <v>0.80487737500000001</v>
          </cell>
          <cell r="QN159">
            <v>0</v>
          </cell>
          <cell r="QO159">
            <v>0</v>
          </cell>
          <cell r="QQ159">
            <v>0.137879375</v>
          </cell>
          <cell r="QR159">
            <v>0.137879375</v>
          </cell>
          <cell r="QS159">
            <v>0.137879375</v>
          </cell>
          <cell r="QT159">
            <v>0</v>
          </cell>
          <cell r="QU159">
            <v>0</v>
          </cell>
          <cell r="QW159">
            <v>0</v>
          </cell>
          <cell r="QX159">
            <v>0</v>
          </cell>
          <cell r="QY159">
            <v>0</v>
          </cell>
          <cell r="QZ159">
            <v>0</v>
          </cell>
          <cell r="RA159">
            <v>0</v>
          </cell>
          <cell r="RC159">
            <v>2.4184900340000004</v>
          </cell>
          <cell r="RD159">
            <v>2.4184900340000004</v>
          </cell>
          <cell r="RE159">
            <v>2.4184900340000004</v>
          </cell>
          <cell r="RF159">
            <v>0</v>
          </cell>
          <cell r="RG159">
            <v>0</v>
          </cell>
          <cell r="RI159">
            <v>6.4927901572</v>
          </cell>
          <cell r="RJ159">
            <v>6.4927901572</v>
          </cell>
          <cell r="RK159">
            <v>6.4927901572</v>
          </cell>
          <cell r="RL159">
            <v>0</v>
          </cell>
          <cell r="RM159">
            <v>0</v>
          </cell>
          <cell r="RO159">
            <v>0.59362763199999991</v>
          </cell>
          <cell r="RP159">
            <v>0.59362763199999991</v>
          </cell>
          <cell r="RQ159">
            <v>0.59362763199999991</v>
          </cell>
          <cell r="RR159">
            <v>0</v>
          </cell>
          <cell r="RS159">
            <v>0</v>
          </cell>
          <cell r="RU159">
            <v>0.24259251519999997</v>
          </cell>
          <cell r="RV159">
            <v>0.24259251519999997</v>
          </cell>
          <cell r="RW159">
            <v>0.24259251519999997</v>
          </cell>
          <cell r="RX159">
            <v>0</v>
          </cell>
          <cell r="RY159">
            <v>0</v>
          </cell>
          <cell r="SA159">
            <v>0.32716615599999999</v>
          </cell>
          <cell r="SB159">
            <v>0.32716615599999999</v>
          </cell>
          <cell r="SC159">
            <v>0.32716615599999999</v>
          </cell>
          <cell r="SD159">
            <v>0</v>
          </cell>
          <cell r="SE159">
            <v>0</v>
          </cell>
          <cell r="SG159">
            <v>2.4175007999999996</v>
          </cell>
          <cell r="SH159">
            <v>2.4175007999999996</v>
          </cell>
          <cell r="SI159">
            <v>2.4175007999999996</v>
          </cell>
          <cell r="SJ159">
            <v>0</v>
          </cell>
          <cell r="SK159">
            <v>0</v>
          </cell>
          <cell r="SM159">
            <v>41.55170519499999</v>
          </cell>
          <cell r="SN159">
            <v>41.55170519499999</v>
          </cell>
          <cell r="SO159">
            <v>41.55170519499999</v>
          </cell>
          <cell r="SP159">
            <v>0</v>
          </cell>
          <cell r="SQ159">
            <v>0</v>
          </cell>
          <cell r="SS159">
            <v>39.024362519999997</v>
          </cell>
          <cell r="ST159">
            <v>39.024362519999997</v>
          </cell>
          <cell r="SU159">
            <v>39.024362519999997</v>
          </cell>
          <cell r="SV159">
            <v>0</v>
          </cell>
          <cell r="SW159">
            <v>0</v>
          </cell>
          <cell r="SY159">
            <v>0.80487737500000001</v>
          </cell>
          <cell r="SZ159">
            <v>0.80487737500000001</v>
          </cell>
          <cell r="TA159">
            <v>0.80487737500000001</v>
          </cell>
          <cell r="TB159">
            <v>0</v>
          </cell>
          <cell r="TC159">
            <v>0</v>
          </cell>
          <cell r="TE159">
            <v>0.137879375</v>
          </cell>
          <cell r="TF159">
            <v>0.137879375</v>
          </cell>
          <cell r="TG159">
            <v>0.137879375</v>
          </cell>
          <cell r="TH159">
            <v>0</v>
          </cell>
          <cell r="TI159">
            <v>0</v>
          </cell>
          <cell r="TK159">
            <v>0</v>
          </cell>
          <cell r="TL159">
            <v>0</v>
          </cell>
          <cell r="TM159">
            <v>0</v>
          </cell>
          <cell r="TN159">
            <v>0</v>
          </cell>
          <cell r="TO159">
            <v>0</v>
          </cell>
          <cell r="TQ159">
            <v>0.24730419999999997</v>
          </cell>
          <cell r="TR159">
            <v>0.24730419999999997</v>
          </cell>
          <cell r="TS159">
            <v>0.24730419999999997</v>
          </cell>
          <cell r="TT159">
            <v>0</v>
          </cell>
          <cell r="TU159">
            <v>0</v>
          </cell>
          <cell r="TW159">
            <v>0</v>
          </cell>
          <cell r="TX159">
            <v>0</v>
          </cell>
          <cell r="TY159">
            <v>0</v>
          </cell>
          <cell r="TZ159">
            <v>0</v>
          </cell>
          <cell r="UA159">
            <v>0</v>
          </cell>
          <cell r="UC159">
            <v>0</v>
          </cell>
          <cell r="UD159">
            <v>0</v>
          </cell>
          <cell r="UE159">
            <v>0</v>
          </cell>
          <cell r="UF159">
            <v>0</v>
          </cell>
          <cell r="UG159">
            <v>0</v>
          </cell>
          <cell r="UI159">
            <v>1.0040532E-2</v>
          </cell>
          <cell r="UJ159">
            <v>1.0040532E-2</v>
          </cell>
          <cell r="UK159">
            <v>1.0040532E-2</v>
          </cell>
          <cell r="UL159">
            <v>0</v>
          </cell>
          <cell r="UM159">
            <v>0</v>
          </cell>
          <cell r="UO159">
            <v>0.36015870999999999</v>
          </cell>
          <cell r="UP159">
            <v>0.36015870999999999</v>
          </cell>
          <cell r="UQ159">
            <v>0.36015870999999999</v>
          </cell>
          <cell r="UR159">
            <v>0</v>
          </cell>
          <cell r="US159">
            <v>0</v>
          </cell>
          <cell r="UU159">
            <v>2.8979632000000005E-2</v>
          </cell>
          <cell r="UV159">
            <v>2.8979632000000005E-2</v>
          </cell>
          <cell r="UW159">
            <v>2.8979632000000005E-2</v>
          </cell>
          <cell r="UX159">
            <v>0</v>
          </cell>
          <cell r="UY159">
            <v>0</v>
          </cell>
          <cell r="VA159">
            <v>0.43287650399999994</v>
          </cell>
          <cell r="VB159">
            <v>0.43287650399999994</v>
          </cell>
          <cell r="VC159">
            <v>0.43287650399999994</v>
          </cell>
          <cell r="VD159">
            <v>0</v>
          </cell>
          <cell r="VE159">
            <v>0</v>
          </cell>
          <cell r="VG159">
            <v>2.9014699999999997E-2</v>
          </cell>
          <cell r="VH159">
            <v>2.9014699999999997E-2</v>
          </cell>
          <cell r="VI159">
            <v>2.9014699999999997E-2</v>
          </cell>
          <cell r="VJ159">
            <v>0</v>
          </cell>
          <cell r="VK159">
            <v>0</v>
          </cell>
          <cell r="VM159">
            <v>1.4143638896000001</v>
          </cell>
          <cell r="VN159">
            <v>1.4143638896000001</v>
          </cell>
          <cell r="VO159">
            <v>1.4143638896000001</v>
          </cell>
          <cell r="VP159">
            <v>0</v>
          </cell>
          <cell r="VQ159">
            <v>0</v>
          </cell>
          <cell r="VS159">
            <v>0.388540037</v>
          </cell>
          <cell r="VT159">
            <v>0.388540037</v>
          </cell>
          <cell r="VU159">
            <v>0.388540037</v>
          </cell>
          <cell r="VV159">
            <v>0</v>
          </cell>
          <cell r="VW159">
            <v>0</v>
          </cell>
          <cell r="VY159">
            <v>6.69509945E-2</v>
          </cell>
          <cell r="VZ159">
            <v>6.69509945E-2</v>
          </cell>
          <cell r="WA159">
            <v>6.69509945E-2</v>
          </cell>
          <cell r="WB159">
            <v>0</v>
          </cell>
          <cell r="WC159">
            <v>0</v>
          </cell>
          <cell r="WE159">
            <v>2.6273129999999999E-2</v>
          </cell>
          <cell r="WF159">
            <v>2.6273129999999999E-2</v>
          </cell>
          <cell r="WG159">
            <v>2.6123252999999996E-2</v>
          </cell>
          <cell r="WH159">
            <v>0</v>
          </cell>
          <cell r="WI159">
            <v>0</v>
          </cell>
          <cell r="WK159">
            <v>1.8442709999999998</v>
          </cell>
          <cell r="WL159">
            <v>1.8442709999999998</v>
          </cell>
          <cell r="WM159">
            <v>1.8442709999999998</v>
          </cell>
          <cell r="WN159">
            <v>0</v>
          </cell>
          <cell r="WO159">
            <v>0</v>
          </cell>
          <cell r="WQ159">
            <v>0.44711810000000002</v>
          </cell>
          <cell r="WR159">
            <v>0.44711810000000002</v>
          </cell>
          <cell r="WS159">
            <v>0.44711810000000002</v>
          </cell>
          <cell r="WT159">
            <v>0</v>
          </cell>
          <cell r="WU159">
            <v>0</v>
          </cell>
          <cell r="WW159">
            <v>0.31087464719999996</v>
          </cell>
          <cell r="WX159">
            <v>0.31087464719999996</v>
          </cell>
          <cell r="WY159">
            <v>0.31087464719999996</v>
          </cell>
          <cell r="WZ159">
            <v>0</v>
          </cell>
          <cell r="XA159">
            <v>0</v>
          </cell>
          <cell r="XC159">
            <v>2.1436282000000002</v>
          </cell>
          <cell r="XD159">
            <v>2.1436282000000002</v>
          </cell>
          <cell r="XE159">
            <v>2.1436282000000002</v>
          </cell>
          <cell r="XF159">
            <v>0</v>
          </cell>
          <cell r="XG159">
            <v>0</v>
          </cell>
          <cell r="XI159">
            <v>6.1933169999999985E-3</v>
          </cell>
          <cell r="XJ159">
            <v>6.1933169999999985E-3</v>
          </cell>
          <cell r="XK159">
            <v>6.1933169999999985E-3</v>
          </cell>
          <cell r="XL159">
            <v>0</v>
          </cell>
          <cell r="XM159">
            <v>0</v>
          </cell>
          <cell r="XO159">
            <v>0.60542420500000005</v>
          </cell>
          <cell r="XP159">
            <v>0.60542420500000005</v>
          </cell>
          <cell r="XQ159">
            <v>0.60542420500000005</v>
          </cell>
          <cell r="XR159">
            <v>0</v>
          </cell>
          <cell r="XS159">
            <v>0</v>
          </cell>
          <cell r="XU159">
            <v>9.1702147999999997E-2</v>
          </cell>
          <cell r="XV159">
            <v>9.1702147999999997E-2</v>
          </cell>
          <cell r="XW159">
            <v>9.1702147999999997E-2</v>
          </cell>
          <cell r="XX159">
            <v>0</v>
          </cell>
          <cell r="XY159">
            <v>0</v>
          </cell>
          <cell r="YA159">
            <v>0.20295324400000003</v>
          </cell>
          <cell r="YB159">
            <v>0.20295324400000003</v>
          </cell>
          <cell r="YC159">
            <v>0.20295324400000003</v>
          </cell>
          <cell r="YD159">
            <v>0</v>
          </cell>
          <cell r="YE159">
            <v>0</v>
          </cell>
          <cell r="YG159">
            <v>1.7386787960000001</v>
          </cell>
          <cell r="YH159">
            <v>1.7386787960000001</v>
          </cell>
          <cell r="YI159">
            <v>1.7386787960000001</v>
          </cell>
          <cell r="YJ159">
            <v>0</v>
          </cell>
          <cell r="YK159">
            <v>0</v>
          </cell>
          <cell r="YM159">
            <v>1.7938889999999998</v>
          </cell>
          <cell r="YN159">
            <v>1.7938889999999998</v>
          </cell>
          <cell r="YO159">
            <v>1.7938889999999998</v>
          </cell>
          <cell r="YP159">
            <v>0</v>
          </cell>
          <cell r="YQ159">
            <v>0</v>
          </cell>
          <cell r="YS159">
            <v>1.7938889999999998</v>
          </cell>
          <cell r="YT159">
            <v>1.7938889999999998</v>
          </cell>
          <cell r="YU159">
            <v>1.7938889999999998</v>
          </cell>
          <cell r="YV159">
            <v>0</v>
          </cell>
          <cell r="YW159">
            <v>0</v>
          </cell>
          <cell r="YY159">
            <v>1.7938889999999998</v>
          </cell>
          <cell r="YZ159">
            <v>1.7938889999999998</v>
          </cell>
          <cell r="ZA159">
            <v>1.7938889999999998</v>
          </cell>
          <cell r="ZB159">
            <v>0</v>
          </cell>
          <cell r="ZC159">
            <v>0</v>
          </cell>
        </row>
        <row r="160">
          <cell r="B160">
            <v>2001</v>
          </cell>
          <cell r="C160">
            <v>2.8160355180000001</v>
          </cell>
          <cell r="D160">
            <v>2.8160355180000001</v>
          </cell>
          <cell r="E160">
            <v>2.8160355180000001</v>
          </cell>
          <cell r="F160">
            <v>0</v>
          </cell>
          <cell r="G160">
            <v>0</v>
          </cell>
          <cell r="I160">
            <v>7.4660854015999991</v>
          </cell>
          <cell r="J160">
            <v>7.4660854015999991</v>
          </cell>
          <cell r="K160">
            <v>7.4660854015999991</v>
          </cell>
          <cell r="L160">
            <v>0</v>
          </cell>
          <cell r="M160">
            <v>0</v>
          </cell>
          <cell r="O160">
            <v>2.8160355180000001</v>
          </cell>
          <cell r="P160">
            <v>2.8160355180000001</v>
          </cell>
          <cell r="Q160">
            <v>2.8160355180000001</v>
          </cell>
          <cell r="R160">
            <v>0</v>
          </cell>
          <cell r="S160">
            <v>0</v>
          </cell>
          <cell r="U160">
            <v>7.4660854015999991</v>
          </cell>
          <cell r="V160">
            <v>7.4660854015999991</v>
          </cell>
          <cell r="W160">
            <v>7.4660854015999991</v>
          </cell>
          <cell r="X160">
            <v>0</v>
          </cell>
          <cell r="Y160">
            <v>0</v>
          </cell>
          <cell r="AA160">
            <v>2.8160355180000001</v>
          </cell>
          <cell r="AB160">
            <v>2.8160355180000001</v>
          </cell>
          <cell r="AC160">
            <v>2.8160355180000001</v>
          </cell>
          <cell r="AD160">
            <v>0</v>
          </cell>
          <cell r="AE160">
            <v>0</v>
          </cell>
          <cell r="AG160">
            <v>7.4660854015999991</v>
          </cell>
          <cell r="AH160">
            <v>7.4660854015999991</v>
          </cell>
          <cell r="AI160">
            <v>7.4660854015999991</v>
          </cell>
          <cell r="AJ160">
            <v>0</v>
          </cell>
          <cell r="AK160">
            <v>0</v>
          </cell>
          <cell r="AM160">
            <v>0.72012537799999998</v>
          </cell>
          <cell r="AN160">
            <v>0.72012537799999998</v>
          </cell>
          <cell r="AO160">
            <v>0.72012537799999998</v>
          </cell>
          <cell r="AP160">
            <v>0</v>
          </cell>
          <cell r="AQ160">
            <v>0</v>
          </cell>
          <cell r="AS160">
            <v>0.28834713079999996</v>
          </cell>
          <cell r="AT160">
            <v>0.28834713079999996</v>
          </cell>
          <cell r="AU160">
            <v>0.28834713079999996</v>
          </cell>
          <cell r="AV160">
            <v>0</v>
          </cell>
          <cell r="AW160">
            <v>0</v>
          </cell>
          <cell r="AY160">
            <v>0.72012537799999998</v>
          </cell>
          <cell r="AZ160">
            <v>0.72012537799999998</v>
          </cell>
          <cell r="BA160">
            <v>0.72012537799999998</v>
          </cell>
          <cell r="BB160">
            <v>0</v>
          </cell>
          <cell r="BC160">
            <v>0</v>
          </cell>
          <cell r="BE160">
            <v>0.28834713079999996</v>
          </cell>
          <cell r="BF160">
            <v>0.28834713079999996</v>
          </cell>
          <cell r="BG160">
            <v>0.28834713079999996</v>
          </cell>
          <cell r="BH160">
            <v>0</v>
          </cell>
          <cell r="BI160">
            <v>0</v>
          </cell>
          <cell r="BK160">
            <v>0.33160811600000001</v>
          </cell>
          <cell r="BL160">
            <v>0.33160811600000001</v>
          </cell>
          <cell r="BM160">
            <v>0.33160811600000001</v>
          </cell>
          <cell r="BN160">
            <v>0</v>
          </cell>
          <cell r="BO160">
            <v>0</v>
          </cell>
          <cell r="BQ160">
            <v>0.33160811600000001</v>
          </cell>
          <cell r="BR160">
            <v>0.33160811600000001</v>
          </cell>
          <cell r="BS160">
            <v>0.33160811600000001</v>
          </cell>
          <cell r="BT160">
            <v>0</v>
          </cell>
          <cell r="BU160">
            <v>0</v>
          </cell>
          <cell r="BW160">
            <v>0.33160811600000001</v>
          </cell>
          <cell r="BX160">
            <v>0.33160811600000001</v>
          </cell>
          <cell r="BY160">
            <v>0.33160811600000001</v>
          </cell>
          <cell r="BZ160">
            <v>0</v>
          </cell>
          <cell r="CA160">
            <v>0</v>
          </cell>
          <cell r="CC160">
            <v>0.33160811600000001</v>
          </cell>
          <cell r="CD160">
            <v>0.33160811600000001</v>
          </cell>
          <cell r="CE160">
            <v>0.33160811600000001</v>
          </cell>
          <cell r="CF160">
            <v>0</v>
          </cell>
          <cell r="CG160">
            <v>0</v>
          </cell>
          <cell r="CI160">
            <v>3.0597137999999995</v>
          </cell>
          <cell r="CJ160">
            <v>3.0597137999999995</v>
          </cell>
          <cell r="CK160">
            <v>3.0597137999999995</v>
          </cell>
          <cell r="CL160">
            <v>0</v>
          </cell>
          <cell r="CM160">
            <v>0</v>
          </cell>
          <cell r="CO160">
            <v>3.0597137999999995</v>
          </cell>
          <cell r="CP160">
            <v>3.0597137999999995</v>
          </cell>
          <cell r="CQ160">
            <v>3.0597137999999995</v>
          </cell>
          <cell r="CR160">
            <v>0</v>
          </cell>
          <cell r="CS160">
            <v>0</v>
          </cell>
          <cell r="CU160">
            <v>0</v>
          </cell>
          <cell r="CV160">
            <v>0</v>
          </cell>
          <cell r="CW160">
            <v>0</v>
          </cell>
          <cell r="CX160">
            <v>0</v>
          </cell>
          <cell r="CY160">
            <v>0</v>
          </cell>
          <cell r="DA160">
            <v>0</v>
          </cell>
          <cell r="DB160">
            <v>0</v>
          </cell>
          <cell r="DC160">
            <v>0</v>
          </cell>
          <cell r="DD160">
            <v>0</v>
          </cell>
          <cell r="DE160">
            <v>0</v>
          </cell>
          <cell r="DG160">
            <v>0</v>
          </cell>
          <cell r="DH160">
            <v>0</v>
          </cell>
          <cell r="DI160">
            <v>0</v>
          </cell>
          <cell r="DJ160">
            <v>0</v>
          </cell>
          <cell r="DK160">
            <v>0</v>
          </cell>
          <cell r="DM160">
            <v>0</v>
          </cell>
          <cell r="DN160">
            <v>0</v>
          </cell>
          <cell r="DO160">
            <v>0</v>
          </cell>
          <cell r="DP160">
            <v>0</v>
          </cell>
          <cell r="DQ160">
            <v>0</v>
          </cell>
          <cell r="DS160">
            <v>0.1775417</v>
          </cell>
          <cell r="DT160">
            <v>0.1775417</v>
          </cell>
          <cell r="DU160">
            <v>0.1775417</v>
          </cell>
          <cell r="DV160">
            <v>0</v>
          </cell>
          <cell r="DW160">
            <v>0</v>
          </cell>
          <cell r="DY160">
            <v>0.24221891999999998</v>
          </cell>
          <cell r="DZ160">
            <v>0.24221891999999998</v>
          </cell>
          <cell r="EA160">
            <v>0.24221891999999998</v>
          </cell>
          <cell r="EB160">
            <v>0</v>
          </cell>
          <cell r="EC160">
            <v>0</v>
          </cell>
          <cell r="EE160">
            <v>1.9422689</v>
          </cell>
          <cell r="EF160">
            <v>1.9422689</v>
          </cell>
          <cell r="EG160">
            <v>1.9422689</v>
          </cell>
          <cell r="EH160">
            <v>0</v>
          </cell>
          <cell r="EI160">
            <v>0</v>
          </cell>
          <cell r="EK160">
            <v>1.9422689</v>
          </cell>
          <cell r="EL160">
            <v>1.9422689</v>
          </cell>
          <cell r="EM160">
            <v>1.9422689</v>
          </cell>
          <cell r="EN160">
            <v>0</v>
          </cell>
          <cell r="EO160">
            <v>0</v>
          </cell>
          <cell r="EQ160">
            <v>0.45585540000000002</v>
          </cell>
          <cell r="ER160">
            <v>0.45585540000000002</v>
          </cell>
          <cell r="ES160">
            <v>0.45585540000000002</v>
          </cell>
          <cell r="ET160">
            <v>0</v>
          </cell>
          <cell r="EU160">
            <v>0</v>
          </cell>
          <cell r="EW160">
            <v>0.45585540000000002</v>
          </cell>
          <cell r="EX160">
            <v>0.45585540000000002</v>
          </cell>
          <cell r="EY160">
            <v>0.45585540000000002</v>
          </cell>
          <cell r="EZ160">
            <v>0</v>
          </cell>
          <cell r="FA160">
            <v>0</v>
          </cell>
          <cell r="FC160">
            <v>0.31916269839999994</v>
          </cell>
          <cell r="FD160">
            <v>0.31916269839999994</v>
          </cell>
          <cell r="FE160">
            <v>0.31916269839999994</v>
          </cell>
          <cell r="FF160">
            <v>0</v>
          </cell>
          <cell r="FG160">
            <v>0</v>
          </cell>
          <cell r="FI160">
            <v>0.31916269839999994</v>
          </cell>
          <cell r="FJ160">
            <v>0.31916269839999994</v>
          </cell>
          <cell r="FK160">
            <v>0.31916269839999994</v>
          </cell>
          <cell r="FL160">
            <v>0</v>
          </cell>
          <cell r="FM160">
            <v>0</v>
          </cell>
          <cell r="FO160">
            <v>2.0782802999999999</v>
          </cell>
          <cell r="FP160">
            <v>2.0782802999999999</v>
          </cell>
          <cell r="FQ160">
            <v>2.0782802999999999</v>
          </cell>
          <cell r="FR160">
            <v>0</v>
          </cell>
          <cell r="FS160">
            <v>0</v>
          </cell>
          <cell r="FU160">
            <v>0.13460902</v>
          </cell>
          <cell r="FV160">
            <v>0.13460902</v>
          </cell>
          <cell r="FW160">
            <v>0.13460902</v>
          </cell>
          <cell r="FX160">
            <v>0</v>
          </cell>
          <cell r="FY160">
            <v>0</v>
          </cell>
          <cell r="GA160">
            <v>5.239294449999999E-2</v>
          </cell>
          <cell r="GB160">
            <v>5.239294449999999E-2</v>
          </cell>
          <cell r="GC160">
            <v>5.239294449999999E-2</v>
          </cell>
          <cell r="GD160">
            <v>0</v>
          </cell>
          <cell r="GE160">
            <v>0</v>
          </cell>
          <cell r="GG160">
            <v>1.24472725E-2</v>
          </cell>
          <cell r="GH160">
            <v>1.24472725E-2</v>
          </cell>
          <cell r="GI160">
            <v>1.24472725E-2</v>
          </cell>
          <cell r="GJ160">
            <v>0</v>
          </cell>
          <cell r="GK160">
            <v>0</v>
          </cell>
          <cell r="GM160">
            <v>2.5067471000000001</v>
          </cell>
          <cell r="GN160">
            <v>2.5067471000000001</v>
          </cell>
          <cell r="GO160">
            <v>2.5067471000000001</v>
          </cell>
          <cell r="GP160">
            <v>0</v>
          </cell>
          <cell r="GQ160">
            <v>0</v>
          </cell>
          <cell r="GS160">
            <v>0</v>
          </cell>
          <cell r="GT160">
            <v>0</v>
          </cell>
          <cell r="GU160">
            <v>0</v>
          </cell>
          <cell r="GV160">
            <v>0</v>
          </cell>
          <cell r="GW160">
            <v>0</v>
          </cell>
          <cell r="GY160">
            <v>0</v>
          </cell>
          <cell r="GZ160">
            <v>0</v>
          </cell>
          <cell r="HA160">
            <v>0</v>
          </cell>
          <cell r="HB160">
            <v>0</v>
          </cell>
          <cell r="HC160">
            <v>0</v>
          </cell>
          <cell r="HE160">
            <v>0</v>
          </cell>
          <cell r="HF160">
            <v>0</v>
          </cell>
          <cell r="HG160">
            <v>0</v>
          </cell>
          <cell r="HH160">
            <v>0</v>
          </cell>
          <cell r="HI160">
            <v>0</v>
          </cell>
          <cell r="HK160">
            <v>0.96688674299999999</v>
          </cell>
          <cell r="HL160">
            <v>0.96688674299999999</v>
          </cell>
          <cell r="HM160">
            <v>0.96688674299999999</v>
          </cell>
          <cell r="HN160">
            <v>0</v>
          </cell>
          <cell r="HO160">
            <v>0</v>
          </cell>
          <cell r="HQ160">
            <v>0.10206528799999998</v>
          </cell>
          <cell r="HR160">
            <v>0.10206528799999998</v>
          </cell>
          <cell r="HS160">
            <v>0.10206528799999998</v>
          </cell>
          <cell r="HT160">
            <v>0</v>
          </cell>
          <cell r="HU160">
            <v>0</v>
          </cell>
          <cell r="HW160">
            <v>0.18302843999999999</v>
          </cell>
          <cell r="HX160">
            <v>0.18302843999999999</v>
          </cell>
          <cell r="HY160">
            <v>0.18302843999999999</v>
          </cell>
          <cell r="HZ160">
            <v>0</v>
          </cell>
          <cell r="IA160">
            <v>0</v>
          </cell>
          <cell r="IC160">
            <v>0.18302843999999999</v>
          </cell>
          <cell r="ID160">
            <v>0.18302843999999999</v>
          </cell>
          <cell r="IE160">
            <v>0.18302843999999999</v>
          </cell>
          <cell r="IF160">
            <v>0</v>
          </cell>
          <cell r="IG160">
            <v>0</v>
          </cell>
          <cell r="II160">
            <v>1.6425279199999998</v>
          </cell>
          <cell r="IJ160">
            <v>1.6425279199999998</v>
          </cell>
          <cell r="IK160">
            <v>1.6425279199999998</v>
          </cell>
          <cell r="IL160">
            <v>0</v>
          </cell>
          <cell r="IM160">
            <v>0</v>
          </cell>
          <cell r="IO160">
            <v>0.20624890000000001</v>
          </cell>
          <cell r="IP160">
            <v>0.20624890000000001</v>
          </cell>
          <cell r="IQ160">
            <v>0.20624890000000001</v>
          </cell>
          <cell r="IR160">
            <v>0</v>
          </cell>
          <cell r="IS160">
            <v>0</v>
          </cell>
          <cell r="IU160">
            <v>0</v>
          </cell>
          <cell r="IV160">
            <v>0</v>
          </cell>
          <cell r="IW160">
            <v>0</v>
          </cell>
          <cell r="IX160">
            <v>0</v>
          </cell>
          <cell r="IY160">
            <v>0</v>
          </cell>
          <cell r="JA160">
            <v>1.588900625</v>
          </cell>
          <cell r="JB160">
            <v>1.588900625</v>
          </cell>
          <cell r="JC160">
            <v>1.588900625</v>
          </cell>
          <cell r="JD160">
            <v>0</v>
          </cell>
          <cell r="JE160">
            <v>0</v>
          </cell>
          <cell r="JG160">
            <v>0.27563349999999998</v>
          </cell>
          <cell r="JH160">
            <v>0.27563349999999998</v>
          </cell>
          <cell r="JI160">
            <v>0.27563349999999998</v>
          </cell>
          <cell r="JJ160">
            <v>0</v>
          </cell>
          <cell r="JK160">
            <v>0</v>
          </cell>
          <cell r="JM160">
            <v>4.3002499999999994E-3</v>
          </cell>
          <cell r="JN160">
            <v>4.3002499999999994E-3</v>
          </cell>
          <cell r="JO160">
            <v>4.3002499999999994E-3</v>
          </cell>
          <cell r="JP160">
            <v>0</v>
          </cell>
          <cell r="JQ160">
            <v>0</v>
          </cell>
          <cell r="JS160">
            <v>0</v>
          </cell>
          <cell r="JT160">
            <v>0</v>
          </cell>
          <cell r="JU160">
            <v>0</v>
          </cell>
          <cell r="JV160">
            <v>0</v>
          </cell>
          <cell r="JW160">
            <v>0</v>
          </cell>
          <cell r="JY160">
            <v>1.9251594E-2</v>
          </cell>
          <cell r="JZ160">
            <v>1.9251594E-2</v>
          </cell>
          <cell r="KA160">
            <v>1.9251594E-2</v>
          </cell>
          <cell r="KB160">
            <v>0</v>
          </cell>
          <cell r="KC160">
            <v>0</v>
          </cell>
          <cell r="KE160">
            <v>0.27563349999999998</v>
          </cell>
          <cell r="KF160">
            <v>0.27563349999999998</v>
          </cell>
          <cell r="KG160">
            <v>0.27563349999999998</v>
          </cell>
          <cell r="KH160">
            <v>0</v>
          </cell>
          <cell r="KI160">
            <v>0</v>
          </cell>
          <cell r="KK160">
            <v>4.3002499999999994E-3</v>
          </cell>
          <cell r="KL160">
            <v>4.3002499999999994E-3</v>
          </cell>
          <cell r="KM160">
            <v>4.3002499999999994E-3</v>
          </cell>
          <cell r="KN160">
            <v>0</v>
          </cell>
          <cell r="KO160">
            <v>0</v>
          </cell>
          <cell r="KQ160">
            <v>0.41748798199999992</v>
          </cell>
          <cell r="KR160">
            <v>0.41748798199999992</v>
          </cell>
          <cell r="KS160">
            <v>0.41748798199999992</v>
          </cell>
          <cell r="KT160">
            <v>0</v>
          </cell>
          <cell r="KU160">
            <v>0</v>
          </cell>
          <cell r="KW160">
            <v>3.7445308000000004E-2</v>
          </cell>
          <cell r="KX160">
            <v>3.7445308000000004E-2</v>
          </cell>
          <cell r="KY160">
            <v>3.7445308000000004E-2</v>
          </cell>
          <cell r="KZ160">
            <v>0</v>
          </cell>
          <cell r="LA160">
            <v>0</v>
          </cell>
          <cell r="LC160">
            <v>0.48028213399999992</v>
          </cell>
          <cell r="LD160">
            <v>0.48028213399999992</v>
          </cell>
          <cell r="LE160">
            <v>0.48028213399999992</v>
          </cell>
          <cell r="LF160">
            <v>0</v>
          </cell>
          <cell r="LG160">
            <v>0</v>
          </cell>
          <cell r="LI160">
            <v>3.1760299999999998E-2</v>
          </cell>
          <cell r="LJ160">
            <v>3.1760299999999998E-2</v>
          </cell>
          <cell r="LK160">
            <v>3.1760299999999998E-2</v>
          </cell>
          <cell r="LL160">
            <v>0</v>
          </cell>
          <cell r="LM160">
            <v>0</v>
          </cell>
          <cell r="LO160">
            <v>1.5154136006000001</v>
          </cell>
          <cell r="LP160">
            <v>1.5154136006000001</v>
          </cell>
          <cell r="LQ160">
            <v>1.5154136006000001</v>
          </cell>
          <cell r="LR160">
            <v>0</v>
          </cell>
          <cell r="LS160">
            <v>0</v>
          </cell>
          <cell r="LU160">
            <v>0.49205220900000002</v>
          </cell>
          <cell r="LV160">
            <v>0.49205220900000002</v>
          </cell>
          <cell r="LW160">
            <v>0.49205220900000002</v>
          </cell>
          <cell r="LX160">
            <v>0</v>
          </cell>
          <cell r="LY160">
            <v>0</v>
          </cell>
          <cell r="MA160">
            <v>0.27563349999999998</v>
          </cell>
          <cell r="MB160">
            <v>0.27563349999999998</v>
          </cell>
          <cell r="MC160">
            <v>0.27563349999999998</v>
          </cell>
          <cell r="MD160">
            <v>0</v>
          </cell>
          <cell r="ME160">
            <v>0</v>
          </cell>
          <cell r="MG160">
            <v>4.3002499999999994E-3</v>
          </cell>
          <cell r="MH160">
            <v>4.3002499999999994E-3</v>
          </cell>
          <cell r="MI160">
            <v>4.3002499999999994E-3</v>
          </cell>
          <cell r="MJ160">
            <v>0</v>
          </cell>
          <cell r="MK160">
            <v>0</v>
          </cell>
          <cell r="MM160">
            <v>2.8160355180000001</v>
          </cell>
          <cell r="MN160">
            <v>2.8160355180000001</v>
          </cell>
          <cell r="MO160">
            <v>2.8160355180000001</v>
          </cell>
          <cell r="MP160">
            <v>0</v>
          </cell>
          <cell r="MQ160">
            <v>0</v>
          </cell>
          <cell r="MS160">
            <v>7.4660854015999991</v>
          </cell>
          <cell r="MT160">
            <v>7.4660854015999991</v>
          </cell>
          <cell r="MU160">
            <v>7.4660854015999991</v>
          </cell>
          <cell r="MV160">
            <v>0</v>
          </cell>
          <cell r="MW160">
            <v>0</v>
          </cell>
          <cell r="MY160">
            <v>0.41748798199999992</v>
          </cell>
          <cell r="MZ160">
            <v>0.41748798199999992</v>
          </cell>
          <cell r="NA160">
            <v>0.41748798199999992</v>
          </cell>
          <cell r="NB160">
            <v>0</v>
          </cell>
          <cell r="NC160">
            <v>0</v>
          </cell>
          <cell r="NE160">
            <v>3.7445308000000004E-2</v>
          </cell>
          <cell r="NF160">
            <v>3.7445308000000004E-2</v>
          </cell>
          <cell r="NG160">
            <v>3.7445308000000004E-2</v>
          </cell>
          <cell r="NH160">
            <v>0</v>
          </cell>
          <cell r="NI160">
            <v>0</v>
          </cell>
          <cell r="NK160">
            <v>0.48028213399999992</v>
          </cell>
          <cell r="NL160">
            <v>0.48028213399999992</v>
          </cell>
          <cell r="NM160">
            <v>0.48028213399999992</v>
          </cell>
          <cell r="NN160">
            <v>0</v>
          </cell>
          <cell r="NO160">
            <v>0</v>
          </cell>
          <cell r="NQ160">
            <v>3.1760299999999998E-2</v>
          </cell>
          <cell r="NR160">
            <v>3.1760299999999998E-2</v>
          </cell>
          <cell r="NS160">
            <v>3.1760299999999998E-2</v>
          </cell>
          <cell r="NT160">
            <v>0</v>
          </cell>
          <cell r="NU160">
            <v>0</v>
          </cell>
          <cell r="NW160">
            <v>1.5154136006000001</v>
          </cell>
          <cell r="NX160">
            <v>1.5154136006000001</v>
          </cell>
          <cell r="NY160">
            <v>1.5154136006000001</v>
          </cell>
          <cell r="NZ160">
            <v>0</v>
          </cell>
          <cell r="OA160">
            <v>0</v>
          </cell>
          <cell r="OC160">
            <v>0.49205220900000002</v>
          </cell>
          <cell r="OD160">
            <v>0.49205220900000002</v>
          </cell>
          <cell r="OE160">
            <v>0.49205220900000002</v>
          </cell>
          <cell r="OF160">
            <v>0</v>
          </cell>
          <cell r="OG160">
            <v>0</v>
          </cell>
          <cell r="OI160">
            <v>0.13460902</v>
          </cell>
          <cell r="OJ160">
            <v>0.13460902</v>
          </cell>
          <cell r="OK160">
            <v>0.13460902</v>
          </cell>
          <cell r="OL160">
            <v>0</v>
          </cell>
          <cell r="OM160">
            <v>0</v>
          </cell>
          <cell r="OO160">
            <v>5.280709849999999E-2</v>
          </cell>
          <cell r="OP160">
            <v>5.280709849999999E-2</v>
          </cell>
          <cell r="OQ160">
            <v>5.239294449999999E-2</v>
          </cell>
          <cell r="OR160">
            <v>0</v>
          </cell>
          <cell r="OS160">
            <v>0</v>
          </cell>
          <cell r="OU160">
            <v>1.9422689</v>
          </cell>
          <cell r="OV160">
            <v>1.9422689</v>
          </cell>
          <cell r="OW160">
            <v>1.9422689</v>
          </cell>
          <cell r="OX160">
            <v>0</v>
          </cell>
          <cell r="OY160">
            <v>0</v>
          </cell>
          <cell r="PA160">
            <v>0.45585540000000002</v>
          </cell>
          <cell r="PB160">
            <v>0.45585540000000002</v>
          </cell>
          <cell r="PC160">
            <v>0.45585540000000002</v>
          </cell>
          <cell r="PD160">
            <v>0</v>
          </cell>
          <cell r="PE160">
            <v>0</v>
          </cell>
          <cell r="PG160">
            <v>0.31916269839999994</v>
          </cell>
          <cell r="PH160">
            <v>0.31916269839999994</v>
          </cell>
          <cell r="PI160">
            <v>0.31916269839999994</v>
          </cell>
          <cell r="PJ160">
            <v>0</v>
          </cell>
          <cell r="PK160">
            <v>0</v>
          </cell>
          <cell r="PM160">
            <v>2.0782802999999999</v>
          </cell>
          <cell r="PN160">
            <v>2.0782802999999999</v>
          </cell>
          <cell r="PO160">
            <v>2.0782802999999999</v>
          </cell>
          <cell r="PP160">
            <v>0</v>
          </cell>
          <cell r="PQ160">
            <v>0</v>
          </cell>
          <cell r="PS160">
            <v>1.24472725E-2</v>
          </cell>
          <cell r="PT160">
            <v>1.24472725E-2</v>
          </cell>
          <cell r="PU160">
            <v>1.24472725E-2</v>
          </cell>
          <cell r="PV160">
            <v>0</v>
          </cell>
          <cell r="PW160">
            <v>0</v>
          </cell>
          <cell r="PY160">
            <v>41.774038735000005</v>
          </cell>
          <cell r="PZ160">
            <v>41.774038735000005</v>
          </cell>
          <cell r="QA160">
            <v>41.774038735000005</v>
          </cell>
          <cell r="QB160">
            <v>0</v>
          </cell>
          <cell r="QC160">
            <v>0</v>
          </cell>
          <cell r="QE160">
            <v>41.110721795000011</v>
          </cell>
          <cell r="QF160">
            <v>41.110721795000011</v>
          </cell>
          <cell r="QG160">
            <v>41.110721795000011</v>
          </cell>
          <cell r="QH160">
            <v>0</v>
          </cell>
          <cell r="QI160">
            <v>0</v>
          </cell>
          <cell r="QK160">
            <v>1.588900625</v>
          </cell>
          <cell r="QL160">
            <v>1.588900625</v>
          </cell>
          <cell r="QM160">
            <v>1.588900625</v>
          </cell>
          <cell r="QN160">
            <v>0</v>
          </cell>
          <cell r="QO160">
            <v>0</v>
          </cell>
          <cell r="QQ160">
            <v>0.27563349999999998</v>
          </cell>
          <cell r="QR160">
            <v>0.27563349999999998</v>
          </cell>
          <cell r="QS160">
            <v>0.27563349999999998</v>
          </cell>
          <cell r="QT160">
            <v>0</v>
          </cell>
          <cell r="QU160">
            <v>0</v>
          </cell>
          <cell r="QW160">
            <v>4.3002499999999994E-3</v>
          </cell>
          <cell r="QX160">
            <v>4.3002499999999994E-3</v>
          </cell>
          <cell r="QY160">
            <v>4.3002499999999994E-3</v>
          </cell>
          <cell r="QZ160">
            <v>0</v>
          </cell>
          <cell r="RA160">
            <v>0</v>
          </cell>
          <cell r="RC160">
            <v>2.8160355180000001</v>
          </cell>
          <cell r="RD160">
            <v>2.8160355180000001</v>
          </cell>
          <cell r="RE160">
            <v>2.8160355180000001</v>
          </cell>
          <cell r="RF160">
            <v>0</v>
          </cell>
          <cell r="RG160">
            <v>0</v>
          </cell>
          <cell r="RI160">
            <v>7.4660854015999991</v>
          </cell>
          <cell r="RJ160">
            <v>7.4660854015999991</v>
          </cell>
          <cell r="RK160">
            <v>7.4660854015999991</v>
          </cell>
          <cell r="RL160">
            <v>0</v>
          </cell>
          <cell r="RM160">
            <v>0</v>
          </cell>
          <cell r="RO160">
            <v>0.72012537799999998</v>
          </cell>
          <cell r="RP160">
            <v>0.72012537799999998</v>
          </cell>
          <cell r="RQ160">
            <v>0.72012537799999998</v>
          </cell>
          <cell r="RR160">
            <v>0</v>
          </cell>
          <cell r="RS160">
            <v>0</v>
          </cell>
          <cell r="RU160">
            <v>0.28834713079999996</v>
          </cell>
          <cell r="RV160">
            <v>0.28834713079999996</v>
          </cell>
          <cell r="RW160">
            <v>0.28834713079999996</v>
          </cell>
          <cell r="RX160">
            <v>0</v>
          </cell>
          <cell r="RY160">
            <v>0</v>
          </cell>
          <cell r="SA160">
            <v>0.33160811600000001</v>
          </cell>
          <cell r="SB160">
            <v>0.33160811600000001</v>
          </cell>
          <cell r="SC160">
            <v>0.33160811600000001</v>
          </cell>
          <cell r="SD160">
            <v>0</v>
          </cell>
          <cell r="SE160">
            <v>0</v>
          </cell>
          <cell r="SG160">
            <v>2.5067471000000001</v>
          </cell>
          <cell r="SH160">
            <v>2.5067471000000001</v>
          </cell>
          <cell r="SI160">
            <v>2.5067471000000001</v>
          </cell>
          <cell r="SJ160">
            <v>0</v>
          </cell>
          <cell r="SK160">
            <v>0</v>
          </cell>
          <cell r="SM160">
            <v>41.774038735000005</v>
          </cell>
          <cell r="SN160">
            <v>41.774038735000005</v>
          </cell>
          <cell r="SO160">
            <v>41.774038735000005</v>
          </cell>
          <cell r="SP160">
            <v>0</v>
          </cell>
          <cell r="SQ160">
            <v>0</v>
          </cell>
          <cell r="SS160">
            <v>41.110721795000011</v>
          </cell>
          <cell r="ST160">
            <v>41.110721795000011</v>
          </cell>
          <cell r="SU160">
            <v>41.110721795000011</v>
          </cell>
          <cell r="SV160">
            <v>0</v>
          </cell>
          <cell r="SW160">
            <v>0</v>
          </cell>
          <cell r="SY160">
            <v>1.588900625</v>
          </cell>
          <cell r="SZ160">
            <v>1.588900625</v>
          </cell>
          <cell r="TA160">
            <v>1.588900625</v>
          </cell>
          <cell r="TB160">
            <v>0</v>
          </cell>
          <cell r="TC160">
            <v>0</v>
          </cell>
          <cell r="TE160">
            <v>0.27563349999999998</v>
          </cell>
          <cell r="TF160">
            <v>0.27563349999999998</v>
          </cell>
          <cell r="TG160">
            <v>0.27563349999999998</v>
          </cell>
          <cell r="TH160">
            <v>0</v>
          </cell>
          <cell r="TI160">
            <v>0</v>
          </cell>
          <cell r="TK160">
            <v>4.3002499999999994E-3</v>
          </cell>
          <cell r="TL160">
            <v>4.3002499999999994E-3</v>
          </cell>
          <cell r="TM160">
            <v>4.3002499999999994E-3</v>
          </cell>
          <cell r="TN160">
            <v>0</v>
          </cell>
          <cell r="TO160">
            <v>0</v>
          </cell>
          <cell r="TQ160">
            <v>0.20624890000000001</v>
          </cell>
          <cell r="TR160">
            <v>0.20624890000000001</v>
          </cell>
          <cell r="TS160">
            <v>0.20624890000000001</v>
          </cell>
          <cell r="TT160">
            <v>0</v>
          </cell>
          <cell r="TU160">
            <v>0</v>
          </cell>
          <cell r="TW160">
            <v>0</v>
          </cell>
          <cell r="TX160">
            <v>0</v>
          </cell>
          <cell r="TY160">
            <v>0</v>
          </cell>
          <cell r="TZ160">
            <v>0</v>
          </cell>
          <cell r="UA160">
            <v>0</v>
          </cell>
          <cell r="UC160">
            <v>0</v>
          </cell>
          <cell r="UD160">
            <v>0</v>
          </cell>
          <cell r="UE160">
            <v>0</v>
          </cell>
          <cell r="UF160">
            <v>0</v>
          </cell>
          <cell r="UG160">
            <v>0</v>
          </cell>
          <cell r="UI160">
            <v>1.9251594E-2</v>
          </cell>
          <cell r="UJ160">
            <v>1.9251594E-2</v>
          </cell>
          <cell r="UK160">
            <v>1.9251594E-2</v>
          </cell>
          <cell r="UL160">
            <v>0</v>
          </cell>
          <cell r="UM160">
            <v>0</v>
          </cell>
          <cell r="UO160">
            <v>0.41748798199999992</v>
          </cell>
          <cell r="UP160">
            <v>0.41748798199999992</v>
          </cell>
          <cell r="UQ160">
            <v>0.41748798199999992</v>
          </cell>
          <cell r="UR160">
            <v>0</v>
          </cell>
          <cell r="US160">
            <v>0</v>
          </cell>
          <cell r="UU160">
            <v>3.7445308000000004E-2</v>
          </cell>
          <cell r="UV160">
            <v>3.7445308000000004E-2</v>
          </cell>
          <cell r="UW160">
            <v>3.7445308000000004E-2</v>
          </cell>
          <cell r="UX160">
            <v>0</v>
          </cell>
          <cell r="UY160">
            <v>0</v>
          </cell>
          <cell r="VA160">
            <v>0.48028213399999992</v>
          </cell>
          <cell r="VB160">
            <v>0.48028213399999992</v>
          </cell>
          <cell r="VC160">
            <v>0.48028213399999992</v>
          </cell>
          <cell r="VD160">
            <v>0</v>
          </cell>
          <cell r="VE160">
            <v>0</v>
          </cell>
          <cell r="VG160">
            <v>3.1760299999999998E-2</v>
          </cell>
          <cell r="VH160">
            <v>3.1760299999999998E-2</v>
          </cell>
          <cell r="VI160">
            <v>3.1760299999999998E-2</v>
          </cell>
          <cell r="VJ160">
            <v>0</v>
          </cell>
          <cell r="VK160">
            <v>0</v>
          </cell>
          <cell r="VM160">
            <v>1.5154136006000001</v>
          </cell>
          <cell r="VN160">
            <v>1.5154136006000001</v>
          </cell>
          <cell r="VO160">
            <v>1.5154136006000001</v>
          </cell>
          <cell r="VP160">
            <v>0</v>
          </cell>
          <cell r="VQ160">
            <v>0</v>
          </cell>
          <cell r="VS160">
            <v>0.49205220900000002</v>
          </cell>
          <cell r="VT160">
            <v>0.49205220900000002</v>
          </cell>
          <cell r="VU160">
            <v>0.49205220900000002</v>
          </cell>
          <cell r="VV160">
            <v>0</v>
          </cell>
          <cell r="VW160">
            <v>0</v>
          </cell>
          <cell r="VY160">
            <v>0.13460902</v>
          </cell>
          <cell r="VZ160">
            <v>0.13460902</v>
          </cell>
          <cell r="WA160">
            <v>0.13460902</v>
          </cell>
          <cell r="WB160">
            <v>0</v>
          </cell>
          <cell r="WC160">
            <v>0</v>
          </cell>
          <cell r="WE160">
            <v>5.280709849999999E-2</v>
          </cell>
          <cell r="WF160">
            <v>5.280709849999999E-2</v>
          </cell>
          <cell r="WG160">
            <v>5.239294449999999E-2</v>
          </cell>
          <cell r="WH160">
            <v>0</v>
          </cell>
          <cell r="WI160">
            <v>0</v>
          </cell>
          <cell r="WK160">
            <v>1.9422689</v>
          </cell>
          <cell r="WL160">
            <v>1.9422689</v>
          </cell>
          <cell r="WM160">
            <v>1.9422689</v>
          </cell>
          <cell r="WN160">
            <v>0</v>
          </cell>
          <cell r="WO160">
            <v>0</v>
          </cell>
          <cell r="WQ160">
            <v>0.45585540000000002</v>
          </cell>
          <cell r="WR160">
            <v>0.45585540000000002</v>
          </cell>
          <cell r="WS160">
            <v>0.45585540000000002</v>
          </cell>
          <cell r="WT160">
            <v>0</v>
          </cell>
          <cell r="WU160">
            <v>0</v>
          </cell>
          <cell r="WW160">
            <v>0.31916269839999994</v>
          </cell>
          <cell r="WX160">
            <v>0.31916269839999994</v>
          </cell>
          <cell r="WY160">
            <v>0.31916269839999994</v>
          </cell>
          <cell r="WZ160">
            <v>0</v>
          </cell>
          <cell r="XA160">
            <v>0</v>
          </cell>
          <cell r="XC160">
            <v>2.0782802999999999</v>
          </cell>
          <cell r="XD160">
            <v>2.0782802999999999</v>
          </cell>
          <cell r="XE160">
            <v>2.0782802999999999</v>
          </cell>
          <cell r="XF160">
            <v>0</v>
          </cell>
          <cell r="XG160">
            <v>0</v>
          </cell>
          <cell r="XI160">
            <v>1.24472725E-2</v>
          </cell>
          <cell r="XJ160">
            <v>1.24472725E-2</v>
          </cell>
          <cell r="XK160">
            <v>1.24472725E-2</v>
          </cell>
          <cell r="XL160">
            <v>0</v>
          </cell>
          <cell r="XM160">
            <v>0</v>
          </cell>
          <cell r="XO160">
            <v>0.96688674299999999</v>
          </cell>
          <cell r="XP160">
            <v>0.96688674299999999</v>
          </cell>
          <cell r="XQ160">
            <v>0.96688674299999999</v>
          </cell>
          <cell r="XR160">
            <v>0</v>
          </cell>
          <cell r="XS160">
            <v>0</v>
          </cell>
          <cell r="XU160">
            <v>0.10206528799999998</v>
          </cell>
          <cell r="XV160">
            <v>0.10206528799999998</v>
          </cell>
          <cell r="XW160">
            <v>0.10206528799999998</v>
          </cell>
          <cell r="XX160">
            <v>0</v>
          </cell>
          <cell r="XY160">
            <v>0</v>
          </cell>
          <cell r="YA160">
            <v>0.18302843999999999</v>
          </cell>
          <cell r="YB160">
            <v>0.18302843999999999</v>
          </cell>
          <cell r="YC160">
            <v>0.18302843999999999</v>
          </cell>
          <cell r="YD160">
            <v>0</v>
          </cell>
          <cell r="YE160">
            <v>0</v>
          </cell>
          <cell r="YG160">
            <v>1.6425279199999998</v>
          </cell>
          <cell r="YH160">
            <v>1.6425279199999998</v>
          </cell>
          <cell r="YI160">
            <v>1.6425279199999998</v>
          </cell>
          <cell r="YJ160">
            <v>0</v>
          </cell>
          <cell r="YK160">
            <v>0</v>
          </cell>
          <cell r="YM160">
            <v>1.9448676</v>
          </cell>
          <cell r="YN160">
            <v>1.9448676</v>
          </cell>
          <cell r="YO160">
            <v>1.9448676</v>
          </cell>
          <cell r="YP160">
            <v>0</v>
          </cell>
          <cell r="YQ160">
            <v>0</v>
          </cell>
          <cell r="YS160">
            <v>1.9448676</v>
          </cell>
          <cell r="YT160">
            <v>1.9448676</v>
          </cell>
          <cell r="YU160">
            <v>1.9448676</v>
          </cell>
          <cell r="YV160">
            <v>0</v>
          </cell>
          <cell r="YW160">
            <v>0</v>
          </cell>
          <cell r="YY160">
            <v>1.9448676</v>
          </cell>
          <cell r="YZ160">
            <v>1.9448676</v>
          </cell>
          <cell r="ZA160">
            <v>1.9448676</v>
          </cell>
          <cell r="ZB160">
            <v>0</v>
          </cell>
          <cell r="ZC160">
            <v>0</v>
          </cell>
        </row>
        <row r="161">
          <cell r="B161">
            <v>2002</v>
          </cell>
          <cell r="C161">
            <v>3.3408606112000001</v>
          </cell>
          <cell r="D161">
            <v>3.3408606112000001</v>
          </cell>
          <cell r="E161">
            <v>3.3408606112000001</v>
          </cell>
          <cell r="F161">
            <v>0</v>
          </cell>
          <cell r="G161">
            <v>0</v>
          </cell>
          <cell r="I161">
            <v>8.7510167576000004</v>
          </cell>
          <cell r="J161">
            <v>8.7510167576000004</v>
          </cell>
          <cell r="K161">
            <v>8.7510167576000004</v>
          </cell>
          <cell r="L161">
            <v>0</v>
          </cell>
          <cell r="M161">
            <v>0</v>
          </cell>
          <cell r="O161">
            <v>3.3408606112000001</v>
          </cell>
          <cell r="P161">
            <v>3.3408606112000001</v>
          </cell>
          <cell r="Q161">
            <v>3.3408606112000001</v>
          </cell>
          <cell r="R161">
            <v>0</v>
          </cell>
          <cell r="S161">
            <v>0</v>
          </cell>
          <cell r="U161">
            <v>8.7510167576000004</v>
          </cell>
          <cell r="V161">
            <v>8.7510167576000004</v>
          </cell>
          <cell r="W161">
            <v>8.7510167576000004</v>
          </cell>
          <cell r="X161">
            <v>0</v>
          </cell>
          <cell r="Y161">
            <v>0</v>
          </cell>
          <cell r="AA161">
            <v>3.3408606112000001</v>
          </cell>
          <cell r="AB161">
            <v>3.3408606112000001</v>
          </cell>
          <cell r="AC161">
            <v>3.3408606112000001</v>
          </cell>
          <cell r="AD161">
            <v>0</v>
          </cell>
          <cell r="AE161">
            <v>0</v>
          </cell>
          <cell r="AG161">
            <v>8.7510167576000004</v>
          </cell>
          <cell r="AH161">
            <v>8.7510167576000004</v>
          </cell>
          <cell r="AI161">
            <v>8.7510167576000004</v>
          </cell>
          <cell r="AJ161">
            <v>0</v>
          </cell>
          <cell r="AK161">
            <v>0</v>
          </cell>
          <cell r="AM161">
            <v>0.85594993799999997</v>
          </cell>
          <cell r="AN161">
            <v>0.85594993799999997</v>
          </cell>
          <cell r="AO161">
            <v>0.85594993799999997</v>
          </cell>
          <cell r="AP161">
            <v>0</v>
          </cell>
          <cell r="AQ161">
            <v>0</v>
          </cell>
          <cell r="AS161">
            <v>0.33625928239999997</v>
          </cell>
          <cell r="AT161">
            <v>0.33625928239999997</v>
          </cell>
          <cell r="AU161">
            <v>0.33625928239999997</v>
          </cell>
          <cell r="AV161">
            <v>0</v>
          </cell>
          <cell r="AW161">
            <v>0</v>
          </cell>
          <cell r="AY161">
            <v>0.85594993799999997</v>
          </cell>
          <cell r="AZ161">
            <v>0.85594993799999997</v>
          </cell>
          <cell r="BA161">
            <v>0.85594993799999997</v>
          </cell>
          <cell r="BB161">
            <v>0</v>
          </cell>
          <cell r="BC161">
            <v>0</v>
          </cell>
          <cell r="BE161">
            <v>0.33625928239999997</v>
          </cell>
          <cell r="BF161">
            <v>0.33625928239999997</v>
          </cell>
          <cell r="BG161">
            <v>0.33625928239999997</v>
          </cell>
          <cell r="BH161">
            <v>0</v>
          </cell>
          <cell r="BI161">
            <v>0</v>
          </cell>
          <cell r="BK161">
            <v>0.33599374799999998</v>
          </cell>
          <cell r="BL161">
            <v>0.33599374799999998</v>
          </cell>
          <cell r="BM161">
            <v>0.33599374799999998</v>
          </cell>
          <cell r="BN161">
            <v>0</v>
          </cell>
          <cell r="BO161">
            <v>0</v>
          </cell>
          <cell r="BQ161">
            <v>0.33599374799999998</v>
          </cell>
          <cell r="BR161">
            <v>0.33599374799999998</v>
          </cell>
          <cell r="BS161">
            <v>0.33599374799999998</v>
          </cell>
          <cell r="BT161">
            <v>0</v>
          </cell>
          <cell r="BU161">
            <v>0</v>
          </cell>
          <cell r="BW161">
            <v>0.33599374799999998</v>
          </cell>
          <cell r="BX161">
            <v>0.33599374799999998</v>
          </cell>
          <cell r="BY161">
            <v>0.33599374799999998</v>
          </cell>
          <cell r="BZ161">
            <v>0</v>
          </cell>
          <cell r="CA161">
            <v>0</v>
          </cell>
          <cell r="CC161">
            <v>0.33599374799999998</v>
          </cell>
          <cell r="CD161">
            <v>0.33599374799999998</v>
          </cell>
          <cell r="CE161">
            <v>0.33599374799999998</v>
          </cell>
          <cell r="CF161">
            <v>0</v>
          </cell>
          <cell r="CG161">
            <v>0</v>
          </cell>
          <cell r="CI161">
            <v>4.9322569000000005</v>
          </cell>
          <cell r="CJ161">
            <v>4.9322569000000005</v>
          </cell>
          <cell r="CK161">
            <v>4.9322569000000005</v>
          </cell>
          <cell r="CL161">
            <v>0</v>
          </cell>
          <cell r="CM161">
            <v>0</v>
          </cell>
          <cell r="CO161">
            <v>4.9322569000000005</v>
          </cell>
          <cell r="CP161">
            <v>4.9322569000000005</v>
          </cell>
          <cell r="CQ161">
            <v>4.9322569000000005</v>
          </cell>
          <cell r="CR161">
            <v>0</v>
          </cell>
          <cell r="CS161">
            <v>0</v>
          </cell>
          <cell r="CU161">
            <v>0.16664369999999998</v>
          </cell>
          <cell r="CV161">
            <v>0.16664369999999998</v>
          </cell>
          <cell r="CW161">
            <v>0.16664369999999998</v>
          </cell>
          <cell r="CX161">
            <v>0</v>
          </cell>
          <cell r="CY161">
            <v>0</v>
          </cell>
          <cell r="DA161">
            <v>0.10299507000000002</v>
          </cell>
          <cell r="DB161">
            <v>0.10299507000000002</v>
          </cell>
          <cell r="DC161">
            <v>0.10299507000000002</v>
          </cell>
          <cell r="DD161">
            <v>0</v>
          </cell>
          <cell r="DE161">
            <v>0</v>
          </cell>
          <cell r="DG161">
            <v>0.10299507000000002</v>
          </cell>
          <cell r="DH161">
            <v>0.10299507000000002</v>
          </cell>
          <cell r="DI161">
            <v>0.10299507000000002</v>
          </cell>
          <cell r="DJ161">
            <v>0</v>
          </cell>
          <cell r="DK161">
            <v>0</v>
          </cell>
          <cell r="DM161">
            <v>0</v>
          </cell>
          <cell r="DN161">
            <v>0</v>
          </cell>
          <cell r="DO161">
            <v>0</v>
          </cell>
          <cell r="DP161">
            <v>0</v>
          </cell>
          <cell r="DQ161">
            <v>0</v>
          </cell>
          <cell r="DS161">
            <v>0.18110425999999996</v>
          </cell>
          <cell r="DT161">
            <v>0.18110425999999996</v>
          </cell>
          <cell r="DU161">
            <v>0.18110425999999996</v>
          </cell>
          <cell r="DV161">
            <v>0</v>
          </cell>
          <cell r="DW161">
            <v>0</v>
          </cell>
          <cell r="DY161">
            <v>0.38512832999999996</v>
          </cell>
          <cell r="DZ161">
            <v>0.38512832999999996</v>
          </cell>
          <cell r="EA161">
            <v>0.38512832999999996</v>
          </cell>
          <cell r="EB161">
            <v>0</v>
          </cell>
          <cell r="EC161">
            <v>0</v>
          </cell>
          <cell r="EE161">
            <v>2.0421973000000002</v>
          </cell>
          <cell r="EF161">
            <v>2.0421973000000002</v>
          </cell>
          <cell r="EG161">
            <v>2.0421973000000002</v>
          </cell>
          <cell r="EH161">
            <v>0</v>
          </cell>
          <cell r="EI161">
            <v>0</v>
          </cell>
          <cell r="EK161">
            <v>2.0421973000000002</v>
          </cell>
          <cell r="EL161">
            <v>2.0421973000000002</v>
          </cell>
          <cell r="EM161">
            <v>2.0421973000000002</v>
          </cell>
          <cell r="EN161">
            <v>0</v>
          </cell>
          <cell r="EO161">
            <v>0</v>
          </cell>
          <cell r="EQ161">
            <v>0.46396349999999997</v>
          </cell>
          <cell r="ER161">
            <v>0.46396349999999997</v>
          </cell>
          <cell r="ES161">
            <v>0.46396349999999997</v>
          </cell>
          <cell r="ET161">
            <v>0</v>
          </cell>
          <cell r="EU161">
            <v>0</v>
          </cell>
          <cell r="EW161">
            <v>0.46396349999999997</v>
          </cell>
          <cell r="EX161">
            <v>0.46396349999999997</v>
          </cell>
          <cell r="EY161">
            <v>0.46396349999999997</v>
          </cell>
          <cell r="EZ161">
            <v>0</v>
          </cell>
          <cell r="FA161">
            <v>0</v>
          </cell>
          <cell r="FC161">
            <v>0.32683175199999998</v>
          </cell>
          <cell r="FD161">
            <v>0.32683175199999998</v>
          </cell>
          <cell r="FE161">
            <v>0.32683175199999998</v>
          </cell>
          <cell r="FF161">
            <v>0</v>
          </cell>
          <cell r="FG161">
            <v>0</v>
          </cell>
          <cell r="FI161">
            <v>0.32683175199999998</v>
          </cell>
          <cell r="FJ161">
            <v>0.32683175199999998</v>
          </cell>
          <cell r="FK161">
            <v>0.32683175199999998</v>
          </cell>
          <cell r="FL161">
            <v>0</v>
          </cell>
          <cell r="FM161">
            <v>0</v>
          </cell>
          <cell r="FO161">
            <v>2.0054724999999998</v>
          </cell>
          <cell r="FP161">
            <v>2.0054724999999998</v>
          </cell>
          <cell r="FQ161">
            <v>2.0054724999999998</v>
          </cell>
          <cell r="FR161">
            <v>0</v>
          </cell>
          <cell r="FS161">
            <v>0</v>
          </cell>
          <cell r="FU161">
            <v>0.20289226099999999</v>
          </cell>
          <cell r="FV161">
            <v>0.20289226099999999</v>
          </cell>
          <cell r="FW161">
            <v>0.20289226099999999</v>
          </cell>
          <cell r="FX161">
            <v>0</v>
          </cell>
          <cell r="FY161">
            <v>0</v>
          </cell>
          <cell r="GA161">
            <v>7.8815951500000009E-2</v>
          </cell>
          <cell r="GB161">
            <v>7.8815951500000009E-2</v>
          </cell>
          <cell r="GC161">
            <v>7.8815951500000009E-2</v>
          </cell>
          <cell r="GD161">
            <v>0</v>
          </cell>
          <cell r="GE161">
            <v>0</v>
          </cell>
          <cell r="GG161">
            <v>1.8847666500000002E-2</v>
          </cell>
          <cell r="GH161">
            <v>1.8847666500000002E-2</v>
          </cell>
          <cell r="GI161">
            <v>1.8847666500000002E-2</v>
          </cell>
          <cell r="GJ161">
            <v>0</v>
          </cell>
          <cell r="GK161">
            <v>0</v>
          </cell>
          <cell r="GM161">
            <v>2.6838096999999994</v>
          </cell>
          <cell r="GN161">
            <v>2.6838096999999994</v>
          </cell>
          <cell r="GO161">
            <v>2.6838096999999994</v>
          </cell>
          <cell r="GP161">
            <v>0</v>
          </cell>
          <cell r="GQ161">
            <v>0</v>
          </cell>
          <cell r="GS161">
            <v>2.7706415399999997</v>
          </cell>
          <cell r="GT161">
            <v>2.7706415399999997</v>
          </cell>
          <cell r="GU161">
            <v>2.7706415399999997</v>
          </cell>
          <cell r="GV161">
            <v>0</v>
          </cell>
          <cell r="GW161">
            <v>0</v>
          </cell>
          <cell r="GY161">
            <v>2.7706415399999997</v>
          </cell>
          <cell r="GZ161">
            <v>2.7706415399999997</v>
          </cell>
          <cell r="HA161">
            <v>2.7706415399999997</v>
          </cell>
          <cell r="HB161">
            <v>0</v>
          </cell>
          <cell r="HC161">
            <v>0</v>
          </cell>
          <cell r="HE161">
            <v>0</v>
          </cell>
          <cell r="HF161">
            <v>0</v>
          </cell>
          <cell r="HG161">
            <v>0</v>
          </cell>
          <cell r="HH161">
            <v>0</v>
          </cell>
          <cell r="HI161">
            <v>0</v>
          </cell>
          <cell r="HK161">
            <v>1.131031425</v>
          </cell>
          <cell r="HL161">
            <v>1.131031425</v>
          </cell>
          <cell r="HM161">
            <v>1.131031425</v>
          </cell>
          <cell r="HN161">
            <v>0</v>
          </cell>
          <cell r="HO161">
            <v>0</v>
          </cell>
          <cell r="HQ161">
            <v>7.9903819999999987E-2</v>
          </cell>
          <cell r="HR161">
            <v>7.9903819999999987E-2</v>
          </cell>
          <cell r="HS161">
            <v>7.9903819999999987E-2</v>
          </cell>
          <cell r="HT161">
            <v>0</v>
          </cell>
          <cell r="HU161">
            <v>0</v>
          </cell>
          <cell r="HW161">
            <v>0.15582604799999999</v>
          </cell>
          <cell r="HX161">
            <v>0.15582604799999999</v>
          </cell>
          <cell r="HY161">
            <v>0.15582604799999999</v>
          </cell>
          <cell r="HZ161">
            <v>0</v>
          </cell>
          <cell r="IA161">
            <v>0</v>
          </cell>
          <cell r="IC161">
            <v>0.15582604799999999</v>
          </cell>
          <cell r="ID161">
            <v>0.15582604799999999</v>
          </cell>
          <cell r="IE161">
            <v>0.15582604799999999</v>
          </cell>
          <cell r="IF161">
            <v>0</v>
          </cell>
          <cell r="IG161">
            <v>0</v>
          </cell>
          <cell r="II161">
            <v>1.523867452</v>
          </cell>
          <cell r="IJ161">
            <v>1.523867452</v>
          </cell>
          <cell r="IK161">
            <v>1.523867452</v>
          </cell>
          <cell r="IL161">
            <v>0</v>
          </cell>
          <cell r="IM161">
            <v>0</v>
          </cell>
          <cell r="IO161">
            <v>0.20549100000000001</v>
          </cell>
          <cell r="IP161">
            <v>0.20549100000000001</v>
          </cell>
          <cell r="IQ161">
            <v>0.20549100000000001</v>
          </cell>
          <cell r="IR161">
            <v>0</v>
          </cell>
          <cell r="IS161">
            <v>0</v>
          </cell>
          <cell r="IU161">
            <v>0</v>
          </cell>
          <cell r="IV161">
            <v>0</v>
          </cell>
          <cell r="IW161">
            <v>0</v>
          </cell>
          <cell r="IX161">
            <v>0</v>
          </cell>
          <cell r="IY161">
            <v>0</v>
          </cell>
          <cell r="JA161">
            <v>2.6591618749999997</v>
          </cell>
          <cell r="JB161">
            <v>2.6591618749999997</v>
          </cell>
          <cell r="JC161">
            <v>2.6591618749999997</v>
          </cell>
          <cell r="JD161">
            <v>0</v>
          </cell>
          <cell r="JE161">
            <v>0</v>
          </cell>
          <cell r="JG161">
            <v>0.45954224999999999</v>
          </cell>
          <cell r="JH161">
            <v>0.45954224999999999</v>
          </cell>
          <cell r="JI161">
            <v>0.45954224999999999</v>
          </cell>
          <cell r="JJ161">
            <v>0</v>
          </cell>
          <cell r="JK161">
            <v>0</v>
          </cell>
          <cell r="JM161">
            <v>9.5816250000000016E-3</v>
          </cell>
          <cell r="JN161">
            <v>9.5816250000000016E-3</v>
          </cell>
          <cell r="JO161">
            <v>9.5816250000000016E-3</v>
          </cell>
          <cell r="JP161">
            <v>0</v>
          </cell>
          <cell r="JQ161">
            <v>0</v>
          </cell>
          <cell r="JS161">
            <v>0</v>
          </cell>
          <cell r="JT161">
            <v>0</v>
          </cell>
          <cell r="JU161">
            <v>0</v>
          </cell>
          <cell r="JV161">
            <v>0</v>
          </cell>
          <cell r="JW161">
            <v>0</v>
          </cell>
          <cell r="JY161">
            <v>3.1556278E-2</v>
          </cell>
          <cell r="JZ161">
            <v>3.1556278E-2</v>
          </cell>
          <cell r="KA161">
            <v>3.1556278E-2</v>
          </cell>
          <cell r="KB161">
            <v>0</v>
          </cell>
          <cell r="KC161">
            <v>0</v>
          </cell>
          <cell r="KE161">
            <v>0.45954224999999999</v>
          </cell>
          <cell r="KF161">
            <v>0.45954224999999999</v>
          </cell>
          <cell r="KG161">
            <v>0.45954224999999999</v>
          </cell>
          <cell r="KH161">
            <v>0</v>
          </cell>
          <cell r="KI161">
            <v>0</v>
          </cell>
          <cell r="KK161">
            <v>9.5816250000000016E-3</v>
          </cell>
          <cell r="KL161">
            <v>9.5816250000000016E-3</v>
          </cell>
          <cell r="KM161">
            <v>9.5816250000000016E-3</v>
          </cell>
          <cell r="KN161">
            <v>0</v>
          </cell>
          <cell r="KO161">
            <v>0</v>
          </cell>
          <cell r="KQ161">
            <v>0.47926641399999997</v>
          </cell>
          <cell r="KR161">
            <v>0.47926641399999997</v>
          </cell>
          <cell r="KS161">
            <v>0.47926641399999997</v>
          </cell>
          <cell r="KT161">
            <v>0</v>
          </cell>
          <cell r="KU161">
            <v>0</v>
          </cell>
          <cell r="KW161">
            <v>4.6776906E-2</v>
          </cell>
          <cell r="KX161">
            <v>4.6776906E-2</v>
          </cell>
          <cell r="KY161">
            <v>4.6776906E-2</v>
          </cell>
          <cell r="KZ161">
            <v>0</v>
          </cell>
          <cell r="LA161">
            <v>0</v>
          </cell>
          <cell r="LC161">
            <v>0.52969475399999988</v>
          </cell>
          <cell r="LD161">
            <v>0.52969475399999988</v>
          </cell>
          <cell r="LE161">
            <v>0.52969475399999988</v>
          </cell>
          <cell r="LF161">
            <v>0</v>
          </cell>
          <cell r="LG161">
            <v>0</v>
          </cell>
          <cell r="LI161">
            <v>3.4663199999999998E-2</v>
          </cell>
          <cell r="LJ161">
            <v>3.4663199999999998E-2</v>
          </cell>
          <cell r="LK161">
            <v>3.4663199999999998E-2</v>
          </cell>
          <cell r="LL161">
            <v>0</v>
          </cell>
          <cell r="LM161">
            <v>0</v>
          </cell>
          <cell r="LO161">
            <v>1.6205551986</v>
          </cell>
          <cell r="LP161">
            <v>1.6205551986</v>
          </cell>
          <cell r="LQ161">
            <v>1.6205551986</v>
          </cell>
          <cell r="LR161">
            <v>0</v>
          </cell>
          <cell r="LS161">
            <v>0</v>
          </cell>
          <cell r="LU161">
            <v>0.60655115199999998</v>
          </cell>
          <cell r="LV161">
            <v>0.60655115199999998</v>
          </cell>
          <cell r="LW161">
            <v>0.60655115199999998</v>
          </cell>
          <cell r="LX161">
            <v>0</v>
          </cell>
          <cell r="LY161">
            <v>0</v>
          </cell>
          <cell r="MA161">
            <v>0.45954224999999999</v>
          </cell>
          <cell r="MB161">
            <v>0.45954224999999999</v>
          </cell>
          <cell r="MC161">
            <v>0.45954224999999999</v>
          </cell>
          <cell r="MD161">
            <v>0</v>
          </cell>
          <cell r="ME161">
            <v>0</v>
          </cell>
          <cell r="MG161">
            <v>9.5816250000000016E-3</v>
          </cell>
          <cell r="MH161">
            <v>9.5816250000000016E-3</v>
          </cell>
          <cell r="MI161">
            <v>9.5816250000000016E-3</v>
          </cell>
          <cell r="MJ161">
            <v>0</v>
          </cell>
          <cell r="MK161">
            <v>0</v>
          </cell>
          <cell r="MM161">
            <v>3.3408606112000001</v>
          </cell>
          <cell r="MN161">
            <v>3.3408606112000001</v>
          </cell>
          <cell r="MO161">
            <v>3.3408606112000001</v>
          </cell>
          <cell r="MP161">
            <v>0</v>
          </cell>
          <cell r="MQ161">
            <v>0</v>
          </cell>
          <cell r="MS161">
            <v>8.7510167576000004</v>
          </cell>
          <cell r="MT161">
            <v>8.7510167576000004</v>
          </cell>
          <cell r="MU161">
            <v>8.7510167576000004</v>
          </cell>
          <cell r="MV161">
            <v>0</v>
          </cell>
          <cell r="MW161">
            <v>0</v>
          </cell>
          <cell r="MY161">
            <v>0.47926641399999997</v>
          </cell>
          <cell r="MZ161">
            <v>0.47926641399999997</v>
          </cell>
          <cell r="NA161">
            <v>0.47926641399999997</v>
          </cell>
          <cell r="NB161">
            <v>0</v>
          </cell>
          <cell r="NC161">
            <v>0</v>
          </cell>
          <cell r="NE161">
            <v>4.6776906E-2</v>
          </cell>
          <cell r="NF161">
            <v>4.6776906E-2</v>
          </cell>
          <cell r="NG161">
            <v>4.6776906E-2</v>
          </cell>
          <cell r="NH161">
            <v>0</v>
          </cell>
          <cell r="NI161">
            <v>0</v>
          </cell>
          <cell r="NK161">
            <v>0.52969475399999988</v>
          </cell>
          <cell r="NL161">
            <v>0.52969475399999988</v>
          </cell>
          <cell r="NM161">
            <v>0.52969475399999988</v>
          </cell>
          <cell r="NN161">
            <v>0</v>
          </cell>
          <cell r="NO161">
            <v>0</v>
          </cell>
          <cell r="NQ161">
            <v>3.4663199999999998E-2</v>
          </cell>
          <cell r="NR161">
            <v>3.4663199999999998E-2</v>
          </cell>
          <cell r="NS161">
            <v>3.4663199999999998E-2</v>
          </cell>
          <cell r="NT161">
            <v>0</v>
          </cell>
          <cell r="NU161">
            <v>0</v>
          </cell>
          <cell r="NW161">
            <v>1.6205551986</v>
          </cell>
          <cell r="NX161">
            <v>1.6205551986</v>
          </cell>
          <cell r="NY161">
            <v>1.6205551986</v>
          </cell>
          <cell r="NZ161">
            <v>0</v>
          </cell>
          <cell r="OA161">
            <v>0</v>
          </cell>
          <cell r="OC161">
            <v>0.60655115199999998</v>
          </cell>
          <cell r="OD161">
            <v>0.60655115199999998</v>
          </cell>
          <cell r="OE161">
            <v>0.60655115199999998</v>
          </cell>
          <cell r="OF161">
            <v>0</v>
          </cell>
          <cell r="OG161">
            <v>0</v>
          </cell>
          <cell r="OI161">
            <v>0.20289226099999999</v>
          </cell>
          <cell r="OJ161">
            <v>0.20289226099999999</v>
          </cell>
          <cell r="OK161">
            <v>0.20289226099999999</v>
          </cell>
          <cell r="OL161">
            <v>0</v>
          </cell>
          <cell r="OM161">
            <v>0</v>
          </cell>
          <cell r="OO161">
            <v>7.9573305500000011E-2</v>
          </cell>
          <cell r="OP161">
            <v>7.9573305500000011E-2</v>
          </cell>
          <cell r="OQ161">
            <v>7.8815951500000009E-2</v>
          </cell>
          <cell r="OR161">
            <v>0</v>
          </cell>
          <cell r="OS161">
            <v>0</v>
          </cell>
          <cell r="OU161">
            <v>2.0421973000000002</v>
          </cell>
          <cell r="OV161">
            <v>2.0421973000000002</v>
          </cell>
          <cell r="OW161">
            <v>2.0421973000000002</v>
          </cell>
          <cell r="OX161">
            <v>0</v>
          </cell>
          <cell r="OY161">
            <v>0</v>
          </cell>
          <cell r="PA161">
            <v>0.46396349999999997</v>
          </cell>
          <cell r="PB161">
            <v>0.46396349999999997</v>
          </cell>
          <cell r="PC161">
            <v>0.46396349999999997</v>
          </cell>
          <cell r="PD161">
            <v>0</v>
          </cell>
          <cell r="PE161">
            <v>0</v>
          </cell>
          <cell r="PG161">
            <v>0.32683175199999998</v>
          </cell>
          <cell r="PH161">
            <v>0.32683175199999998</v>
          </cell>
          <cell r="PI161">
            <v>0.32683175199999998</v>
          </cell>
          <cell r="PJ161">
            <v>0</v>
          </cell>
          <cell r="PK161">
            <v>0</v>
          </cell>
          <cell r="PM161">
            <v>2.0054724999999998</v>
          </cell>
          <cell r="PN161">
            <v>2.0054724999999998</v>
          </cell>
          <cell r="PO161">
            <v>2.0054724999999998</v>
          </cell>
          <cell r="PP161">
            <v>0</v>
          </cell>
          <cell r="PQ161">
            <v>0</v>
          </cell>
          <cell r="PS161">
            <v>1.8847666500000002E-2</v>
          </cell>
          <cell r="PT161">
            <v>1.8847666500000002E-2</v>
          </cell>
          <cell r="PU161">
            <v>1.8847666500000002E-2</v>
          </cell>
          <cell r="PV161">
            <v>0</v>
          </cell>
          <cell r="PW161">
            <v>0</v>
          </cell>
          <cell r="PY161">
            <v>36.816627704999995</v>
          </cell>
          <cell r="PZ161">
            <v>36.816627704999995</v>
          </cell>
          <cell r="QA161">
            <v>36.816627704999995</v>
          </cell>
          <cell r="QB161">
            <v>0</v>
          </cell>
          <cell r="QC161">
            <v>0</v>
          </cell>
          <cell r="QE161">
            <v>39.734520539999998</v>
          </cell>
          <cell r="QF161">
            <v>39.734520539999998</v>
          </cell>
          <cell r="QG161">
            <v>39.734520539999998</v>
          </cell>
          <cell r="QH161">
            <v>0</v>
          </cell>
          <cell r="QI161">
            <v>0</v>
          </cell>
          <cell r="QK161">
            <v>2.6591618749999997</v>
          </cell>
          <cell r="QL161">
            <v>2.6591618749999997</v>
          </cell>
          <cell r="QM161">
            <v>2.6591618749999997</v>
          </cell>
          <cell r="QN161">
            <v>0</v>
          </cell>
          <cell r="QO161">
            <v>0</v>
          </cell>
          <cell r="QQ161">
            <v>0.45954224999999999</v>
          </cell>
          <cell r="QR161">
            <v>0.45954224999999999</v>
          </cell>
          <cell r="QS161">
            <v>0.45954224999999999</v>
          </cell>
          <cell r="QT161">
            <v>0</v>
          </cell>
          <cell r="QU161">
            <v>0</v>
          </cell>
          <cell r="QW161">
            <v>9.5816250000000016E-3</v>
          </cell>
          <cell r="QX161">
            <v>9.5816250000000016E-3</v>
          </cell>
          <cell r="QY161">
            <v>9.5816250000000016E-3</v>
          </cell>
          <cell r="QZ161">
            <v>0</v>
          </cell>
          <cell r="RA161">
            <v>0</v>
          </cell>
          <cell r="RC161">
            <v>3.3408606112000001</v>
          </cell>
          <cell r="RD161">
            <v>3.3408606112000001</v>
          </cell>
          <cell r="RE161">
            <v>3.3408606112000001</v>
          </cell>
          <cell r="RF161">
            <v>0</v>
          </cell>
          <cell r="RG161">
            <v>0</v>
          </cell>
          <cell r="RI161">
            <v>8.7510167576000004</v>
          </cell>
          <cell r="RJ161">
            <v>8.7510167576000004</v>
          </cell>
          <cell r="RK161">
            <v>8.7510167576000004</v>
          </cell>
          <cell r="RL161">
            <v>0</v>
          </cell>
          <cell r="RM161">
            <v>0</v>
          </cell>
          <cell r="RO161">
            <v>0.85594993799999997</v>
          </cell>
          <cell r="RP161">
            <v>0.85594993799999997</v>
          </cell>
          <cell r="RQ161">
            <v>0.85594993799999997</v>
          </cell>
          <cell r="RR161">
            <v>0</v>
          </cell>
          <cell r="RS161">
            <v>0</v>
          </cell>
          <cell r="RU161">
            <v>0.33625928239999997</v>
          </cell>
          <cell r="RV161">
            <v>0.33625928239999997</v>
          </cell>
          <cell r="RW161">
            <v>0.33625928239999997</v>
          </cell>
          <cell r="RX161">
            <v>0</v>
          </cell>
          <cell r="RY161">
            <v>0</v>
          </cell>
          <cell r="SA161">
            <v>0.33599374799999998</v>
          </cell>
          <cell r="SB161">
            <v>0.33599374799999998</v>
          </cell>
          <cell r="SC161">
            <v>0.33599374799999998</v>
          </cell>
          <cell r="SD161">
            <v>0</v>
          </cell>
          <cell r="SE161">
            <v>0</v>
          </cell>
          <cell r="SG161">
            <v>2.6838096999999994</v>
          </cell>
          <cell r="SH161">
            <v>2.6838096999999994</v>
          </cell>
          <cell r="SI161">
            <v>2.6838096999999994</v>
          </cell>
          <cell r="SJ161">
            <v>0</v>
          </cell>
          <cell r="SK161">
            <v>0</v>
          </cell>
          <cell r="SM161">
            <v>36.816627704999995</v>
          </cell>
          <cell r="SN161">
            <v>36.816627704999995</v>
          </cell>
          <cell r="SO161">
            <v>36.816627704999995</v>
          </cell>
          <cell r="SP161">
            <v>0</v>
          </cell>
          <cell r="SQ161">
            <v>0</v>
          </cell>
          <cell r="SS161">
            <v>39.734520539999998</v>
          </cell>
          <cell r="ST161">
            <v>39.734520539999998</v>
          </cell>
          <cell r="SU161">
            <v>39.734520539999998</v>
          </cell>
          <cell r="SV161">
            <v>0</v>
          </cell>
          <cell r="SW161">
            <v>0</v>
          </cell>
          <cell r="SY161">
            <v>2.6591618749999997</v>
          </cell>
          <cell r="SZ161">
            <v>2.6591618749999997</v>
          </cell>
          <cell r="TA161">
            <v>2.6591618749999997</v>
          </cell>
          <cell r="TB161">
            <v>0</v>
          </cell>
          <cell r="TC161">
            <v>0</v>
          </cell>
          <cell r="TE161">
            <v>0.45954224999999999</v>
          </cell>
          <cell r="TF161">
            <v>0.45954224999999999</v>
          </cell>
          <cell r="TG161">
            <v>0.45954224999999999</v>
          </cell>
          <cell r="TH161">
            <v>0</v>
          </cell>
          <cell r="TI161">
            <v>0</v>
          </cell>
          <cell r="TK161">
            <v>9.5816250000000016E-3</v>
          </cell>
          <cell r="TL161">
            <v>9.5816250000000016E-3</v>
          </cell>
          <cell r="TM161">
            <v>9.5816250000000016E-3</v>
          </cell>
          <cell r="TN161">
            <v>0</v>
          </cell>
          <cell r="TO161">
            <v>0</v>
          </cell>
          <cell r="TQ161">
            <v>0.20549100000000001</v>
          </cell>
          <cell r="TR161">
            <v>0.20549100000000001</v>
          </cell>
          <cell r="TS161">
            <v>0.20549100000000001</v>
          </cell>
          <cell r="TT161">
            <v>0</v>
          </cell>
          <cell r="TU161">
            <v>0</v>
          </cell>
          <cell r="TW161">
            <v>0</v>
          </cell>
          <cell r="TX161">
            <v>0</v>
          </cell>
          <cell r="TY161">
            <v>0</v>
          </cell>
          <cell r="TZ161">
            <v>0</v>
          </cell>
          <cell r="UA161">
            <v>0</v>
          </cell>
          <cell r="UC161">
            <v>0</v>
          </cell>
          <cell r="UD161">
            <v>0</v>
          </cell>
          <cell r="UE161">
            <v>0</v>
          </cell>
          <cell r="UF161">
            <v>0</v>
          </cell>
          <cell r="UG161">
            <v>0</v>
          </cell>
          <cell r="UI161">
            <v>3.1556278E-2</v>
          </cell>
          <cell r="UJ161">
            <v>3.1556278E-2</v>
          </cell>
          <cell r="UK161">
            <v>3.1556278E-2</v>
          </cell>
          <cell r="UL161">
            <v>0</v>
          </cell>
          <cell r="UM161">
            <v>0</v>
          </cell>
          <cell r="UO161">
            <v>0.47926641399999997</v>
          </cell>
          <cell r="UP161">
            <v>0.47926641399999997</v>
          </cell>
          <cell r="UQ161">
            <v>0.47926641399999997</v>
          </cell>
          <cell r="UR161">
            <v>0</v>
          </cell>
          <cell r="US161">
            <v>0</v>
          </cell>
          <cell r="UU161">
            <v>4.6776906E-2</v>
          </cell>
          <cell r="UV161">
            <v>4.6776906E-2</v>
          </cell>
          <cell r="UW161">
            <v>4.6776906E-2</v>
          </cell>
          <cell r="UX161">
            <v>0</v>
          </cell>
          <cell r="UY161">
            <v>0</v>
          </cell>
          <cell r="VA161">
            <v>0.52969475399999988</v>
          </cell>
          <cell r="VB161">
            <v>0.52969475399999988</v>
          </cell>
          <cell r="VC161">
            <v>0.52969475399999988</v>
          </cell>
          <cell r="VD161">
            <v>0</v>
          </cell>
          <cell r="VE161">
            <v>0</v>
          </cell>
          <cell r="VG161">
            <v>3.4663199999999998E-2</v>
          </cell>
          <cell r="VH161">
            <v>3.4663199999999998E-2</v>
          </cell>
          <cell r="VI161">
            <v>3.4663199999999998E-2</v>
          </cell>
          <cell r="VJ161">
            <v>0</v>
          </cell>
          <cell r="VK161">
            <v>0</v>
          </cell>
          <cell r="VM161">
            <v>1.6205551986</v>
          </cell>
          <cell r="VN161">
            <v>1.6205551986</v>
          </cell>
          <cell r="VO161">
            <v>1.6205551986</v>
          </cell>
          <cell r="VP161">
            <v>0</v>
          </cell>
          <cell r="VQ161">
            <v>0</v>
          </cell>
          <cell r="VS161">
            <v>0.60655115199999998</v>
          </cell>
          <cell r="VT161">
            <v>0.60655115199999998</v>
          </cell>
          <cell r="VU161">
            <v>0.60655115199999998</v>
          </cell>
          <cell r="VV161">
            <v>0</v>
          </cell>
          <cell r="VW161">
            <v>0</v>
          </cell>
          <cell r="VY161">
            <v>0.20289226099999999</v>
          </cell>
          <cell r="VZ161">
            <v>0.20289226099999999</v>
          </cell>
          <cell r="WA161">
            <v>0.20289226099999999</v>
          </cell>
          <cell r="WB161">
            <v>0</v>
          </cell>
          <cell r="WC161">
            <v>0</v>
          </cell>
          <cell r="WE161">
            <v>7.9573305500000011E-2</v>
          </cell>
          <cell r="WF161">
            <v>7.9573305500000011E-2</v>
          </cell>
          <cell r="WG161">
            <v>7.8815951500000009E-2</v>
          </cell>
          <cell r="WH161">
            <v>0</v>
          </cell>
          <cell r="WI161">
            <v>0</v>
          </cell>
          <cell r="WK161">
            <v>2.0421973000000002</v>
          </cell>
          <cell r="WL161">
            <v>2.0421973000000002</v>
          </cell>
          <cell r="WM161">
            <v>2.0421973000000002</v>
          </cell>
          <cell r="WN161">
            <v>0</v>
          </cell>
          <cell r="WO161">
            <v>0</v>
          </cell>
          <cell r="WQ161">
            <v>0.46396349999999997</v>
          </cell>
          <cell r="WR161">
            <v>0.46396349999999997</v>
          </cell>
          <cell r="WS161">
            <v>0.46396349999999997</v>
          </cell>
          <cell r="WT161">
            <v>0</v>
          </cell>
          <cell r="WU161">
            <v>0</v>
          </cell>
          <cell r="WW161">
            <v>0.32683175199999998</v>
          </cell>
          <cell r="WX161">
            <v>0.32683175199999998</v>
          </cell>
          <cell r="WY161">
            <v>0.32683175199999998</v>
          </cell>
          <cell r="WZ161">
            <v>0</v>
          </cell>
          <cell r="XA161">
            <v>0</v>
          </cell>
          <cell r="XC161">
            <v>2.0054724999999998</v>
          </cell>
          <cell r="XD161">
            <v>2.0054724999999998</v>
          </cell>
          <cell r="XE161">
            <v>2.0054724999999998</v>
          </cell>
          <cell r="XF161">
            <v>0</v>
          </cell>
          <cell r="XG161">
            <v>0</v>
          </cell>
          <cell r="XI161">
            <v>1.8847666500000002E-2</v>
          </cell>
          <cell r="XJ161">
            <v>1.8847666500000002E-2</v>
          </cell>
          <cell r="XK161">
            <v>1.8847666500000002E-2</v>
          </cell>
          <cell r="XL161">
            <v>0</v>
          </cell>
          <cell r="XM161">
            <v>0</v>
          </cell>
          <cell r="XO161">
            <v>1.131031425</v>
          </cell>
          <cell r="XP161">
            <v>1.131031425</v>
          </cell>
          <cell r="XQ161">
            <v>1.131031425</v>
          </cell>
          <cell r="XR161">
            <v>0</v>
          </cell>
          <cell r="XS161">
            <v>0</v>
          </cell>
          <cell r="XU161">
            <v>7.9903819999999987E-2</v>
          </cell>
          <cell r="XV161">
            <v>7.9903819999999987E-2</v>
          </cell>
          <cell r="XW161">
            <v>7.9903819999999987E-2</v>
          </cell>
          <cell r="XX161">
            <v>0</v>
          </cell>
          <cell r="XY161">
            <v>0</v>
          </cell>
          <cell r="YA161">
            <v>0.15582604799999999</v>
          </cell>
          <cell r="YB161">
            <v>0.15582604799999999</v>
          </cell>
          <cell r="YC161">
            <v>0.15582604799999999</v>
          </cell>
          <cell r="YD161">
            <v>0</v>
          </cell>
          <cell r="YE161">
            <v>0</v>
          </cell>
          <cell r="YG161">
            <v>1.523867452</v>
          </cell>
          <cell r="YH161">
            <v>1.523867452</v>
          </cell>
          <cell r="YI161">
            <v>1.523867452</v>
          </cell>
          <cell r="YJ161">
            <v>0</v>
          </cell>
          <cell r="YK161">
            <v>0</v>
          </cell>
          <cell r="YM161">
            <v>2.1026323999999996</v>
          </cell>
          <cell r="YN161">
            <v>2.1026323999999996</v>
          </cell>
          <cell r="YO161">
            <v>2.1026323999999996</v>
          </cell>
          <cell r="YP161">
            <v>0</v>
          </cell>
          <cell r="YQ161">
            <v>0</v>
          </cell>
          <cell r="YS161">
            <v>2.1026323999999996</v>
          </cell>
          <cell r="YT161">
            <v>2.1026323999999996</v>
          </cell>
          <cell r="YU161">
            <v>2.1026323999999996</v>
          </cell>
          <cell r="YV161">
            <v>0</v>
          </cell>
          <cell r="YW161">
            <v>0</v>
          </cell>
          <cell r="YY161">
            <v>2.1026323999999996</v>
          </cell>
          <cell r="YZ161">
            <v>2.1026323999999996</v>
          </cell>
          <cell r="ZA161">
            <v>2.1026323999999996</v>
          </cell>
          <cell r="ZB161">
            <v>0</v>
          </cell>
          <cell r="ZC161">
            <v>0</v>
          </cell>
        </row>
        <row r="162">
          <cell r="B162">
            <v>2003</v>
          </cell>
          <cell r="C162">
            <v>3.7287051367999999</v>
          </cell>
          <cell r="D162">
            <v>3.7287051367999999</v>
          </cell>
          <cell r="E162">
            <v>3.7287051367999999</v>
          </cell>
          <cell r="F162">
            <v>0</v>
          </cell>
          <cell r="G162">
            <v>0</v>
          </cell>
          <cell r="I162">
            <v>9.7004767743999984</v>
          </cell>
          <cell r="J162">
            <v>9.7004767743999984</v>
          </cell>
          <cell r="K162">
            <v>9.7004767743999984</v>
          </cell>
          <cell r="L162">
            <v>0</v>
          </cell>
          <cell r="M162">
            <v>0</v>
          </cell>
          <cell r="O162">
            <v>3.7287051367999999</v>
          </cell>
          <cell r="P162">
            <v>3.7287051367999999</v>
          </cell>
          <cell r="Q162">
            <v>3.7287051367999999</v>
          </cell>
          <cell r="R162">
            <v>0</v>
          </cell>
          <cell r="S162">
            <v>0</v>
          </cell>
          <cell r="U162">
            <v>9.7004767743999984</v>
          </cell>
          <cell r="V162">
            <v>9.7004767743999984</v>
          </cell>
          <cell r="W162">
            <v>9.7004767743999984</v>
          </cell>
          <cell r="X162">
            <v>0</v>
          </cell>
          <cell r="Y162">
            <v>0</v>
          </cell>
          <cell r="AA162">
            <v>3.7287051367999999</v>
          </cell>
          <cell r="AB162">
            <v>3.7287051367999999</v>
          </cell>
          <cell r="AC162">
            <v>3.7287051367999999</v>
          </cell>
          <cell r="AD162">
            <v>0</v>
          </cell>
          <cell r="AE162">
            <v>0</v>
          </cell>
          <cell r="AG162">
            <v>9.7004767743999984</v>
          </cell>
          <cell r="AH162">
            <v>9.7004767743999984</v>
          </cell>
          <cell r="AI162">
            <v>9.7004767743999984</v>
          </cell>
          <cell r="AJ162">
            <v>0</v>
          </cell>
          <cell r="AK162">
            <v>0</v>
          </cell>
          <cell r="AM162">
            <v>1.2191515260000001</v>
          </cell>
          <cell r="AN162">
            <v>1.2191515260000001</v>
          </cell>
          <cell r="AO162">
            <v>1.2191515260000001</v>
          </cell>
          <cell r="AP162">
            <v>0</v>
          </cell>
          <cell r="AQ162">
            <v>0</v>
          </cell>
          <cell r="AS162">
            <v>0.38743776720000001</v>
          </cell>
          <cell r="AT162">
            <v>0.38743776720000001</v>
          </cell>
          <cell r="AU162">
            <v>0.38743776720000001</v>
          </cell>
          <cell r="AV162">
            <v>0</v>
          </cell>
          <cell r="AW162">
            <v>0</v>
          </cell>
          <cell r="AY162">
            <v>1.2191515260000001</v>
          </cell>
          <cell r="AZ162">
            <v>1.2191515260000001</v>
          </cell>
          <cell r="BA162">
            <v>1.2191515260000001</v>
          </cell>
          <cell r="BB162">
            <v>0</v>
          </cell>
          <cell r="BC162">
            <v>0</v>
          </cell>
          <cell r="BE162">
            <v>0.38743776720000001</v>
          </cell>
          <cell r="BF162">
            <v>0.38743776720000001</v>
          </cell>
          <cell r="BG162">
            <v>0.38743776720000001</v>
          </cell>
          <cell r="BH162">
            <v>0</v>
          </cell>
          <cell r="BI162">
            <v>0</v>
          </cell>
          <cell r="BK162">
            <v>0.29312287200000009</v>
          </cell>
          <cell r="BL162">
            <v>0.29312287200000009</v>
          </cell>
          <cell r="BM162">
            <v>0.29312287200000009</v>
          </cell>
          <cell r="BN162">
            <v>0</v>
          </cell>
          <cell r="BO162">
            <v>0</v>
          </cell>
          <cell r="BQ162">
            <v>0.29312287200000009</v>
          </cell>
          <cell r="BR162">
            <v>0.29312287200000009</v>
          </cell>
          <cell r="BS162">
            <v>0.29312287200000009</v>
          </cell>
          <cell r="BT162">
            <v>0</v>
          </cell>
          <cell r="BU162">
            <v>0</v>
          </cell>
          <cell r="BW162">
            <v>0.29312287200000009</v>
          </cell>
          <cell r="BX162">
            <v>0.29312287200000009</v>
          </cell>
          <cell r="BY162">
            <v>0.29312287200000009</v>
          </cell>
          <cell r="BZ162">
            <v>0</v>
          </cell>
          <cell r="CA162">
            <v>0</v>
          </cell>
          <cell r="CC162">
            <v>0.29312287200000009</v>
          </cell>
          <cell r="CD162">
            <v>0.29312287200000009</v>
          </cell>
          <cell r="CE162">
            <v>0.29312287200000009</v>
          </cell>
          <cell r="CF162">
            <v>0</v>
          </cell>
          <cell r="CG162">
            <v>0</v>
          </cell>
          <cell r="CI162">
            <v>6.7456966000000005</v>
          </cell>
          <cell r="CJ162">
            <v>6.7456966000000005</v>
          </cell>
          <cell r="CK162">
            <v>6.7456966000000005</v>
          </cell>
          <cell r="CL162">
            <v>0</v>
          </cell>
          <cell r="CM162">
            <v>0</v>
          </cell>
          <cell r="CO162">
            <v>6.7456966000000005</v>
          </cell>
          <cell r="CP162">
            <v>6.7456966000000005</v>
          </cell>
          <cell r="CQ162">
            <v>6.7456966000000005</v>
          </cell>
          <cell r="CR162">
            <v>0</v>
          </cell>
          <cell r="CS162">
            <v>0</v>
          </cell>
          <cell r="CU162">
            <v>0.35328999999999999</v>
          </cell>
          <cell r="CV162">
            <v>0.35328999999999999</v>
          </cell>
          <cell r="CW162">
            <v>0.35328999999999999</v>
          </cell>
          <cell r="CX162">
            <v>0</v>
          </cell>
          <cell r="CY162">
            <v>0</v>
          </cell>
          <cell r="DA162">
            <v>0.21835108499999994</v>
          </cell>
          <cell r="DB162">
            <v>0.21835108499999994</v>
          </cell>
          <cell r="DC162">
            <v>0.21835108499999994</v>
          </cell>
          <cell r="DD162">
            <v>0</v>
          </cell>
          <cell r="DE162">
            <v>0</v>
          </cell>
          <cell r="DG162">
            <v>0.21835108499999994</v>
          </cell>
          <cell r="DH162">
            <v>0.21835108499999994</v>
          </cell>
          <cell r="DI162">
            <v>0.21835108499999994</v>
          </cell>
          <cell r="DJ162">
            <v>0</v>
          </cell>
          <cell r="DK162">
            <v>0</v>
          </cell>
          <cell r="DM162">
            <v>0</v>
          </cell>
          <cell r="DN162">
            <v>0</v>
          </cell>
          <cell r="DO162">
            <v>0</v>
          </cell>
          <cell r="DP162">
            <v>0</v>
          </cell>
          <cell r="DQ162">
            <v>0</v>
          </cell>
          <cell r="DS162">
            <v>0.18472406000000002</v>
          </cell>
          <cell r="DT162">
            <v>0.18472406000000002</v>
          </cell>
          <cell r="DU162">
            <v>0.18472406000000002</v>
          </cell>
          <cell r="DV162">
            <v>0</v>
          </cell>
          <cell r="DW162">
            <v>0</v>
          </cell>
          <cell r="DY162">
            <v>0.54431276999999989</v>
          </cell>
          <cell r="DZ162">
            <v>0.54431276999999989</v>
          </cell>
          <cell r="EA162">
            <v>0.54431276999999989</v>
          </cell>
          <cell r="EB162">
            <v>0</v>
          </cell>
          <cell r="EC162">
            <v>0</v>
          </cell>
          <cell r="EE162">
            <v>2.1440990999999996</v>
          </cell>
          <cell r="EF162">
            <v>2.1440990999999996</v>
          </cell>
          <cell r="EG162">
            <v>2.1440990999999996</v>
          </cell>
          <cell r="EH162">
            <v>0</v>
          </cell>
          <cell r="EI162">
            <v>0</v>
          </cell>
          <cell r="EK162">
            <v>2.1440990999999996</v>
          </cell>
          <cell r="EL162">
            <v>2.1440990999999996</v>
          </cell>
          <cell r="EM162">
            <v>2.1440990999999996</v>
          </cell>
          <cell r="EN162">
            <v>0</v>
          </cell>
          <cell r="EO162">
            <v>0</v>
          </cell>
          <cell r="EQ162">
            <v>0.47142810000000002</v>
          </cell>
          <cell r="ER162">
            <v>0.47142810000000002</v>
          </cell>
          <cell r="ES162">
            <v>0.47142810000000002</v>
          </cell>
          <cell r="ET162">
            <v>0</v>
          </cell>
          <cell r="EU162">
            <v>0</v>
          </cell>
          <cell r="EW162">
            <v>0.47142810000000002</v>
          </cell>
          <cell r="EX162">
            <v>0.47142810000000002</v>
          </cell>
          <cell r="EY162">
            <v>0.47142810000000002</v>
          </cell>
          <cell r="EZ162">
            <v>0</v>
          </cell>
          <cell r="FA162">
            <v>0</v>
          </cell>
          <cell r="FC162">
            <v>0.33389578559999999</v>
          </cell>
          <cell r="FD162">
            <v>0.33389578559999999</v>
          </cell>
          <cell r="FE162">
            <v>0.33389578559999999</v>
          </cell>
          <cell r="FF162">
            <v>0</v>
          </cell>
          <cell r="FG162">
            <v>0</v>
          </cell>
          <cell r="FI162">
            <v>0.33389578559999999</v>
          </cell>
          <cell r="FJ162">
            <v>0.33389578559999999</v>
          </cell>
          <cell r="FK162">
            <v>0.33389578559999999</v>
          </cell>
          <cell r="FL162">
            <v>0</v>
          </cell>
          <cell r="FM162">
            <v>0</v>
          </cell>
          <cell r="FO162">
            <v>1.9252886</v>
          </cell>
          <cell r="FP162">
            <v>1.9252886</v>
          </cell>
          <cell r="FQ162">
            <v>1.9252886</v>
          </cell>
          <cell r="FR162">
            <v>0</v>
          </cell>
          <cell r="FS162">
            <v>0</v>
          </cell>
          <cell r="FU162">
            <v>0.27186479450000006</v>
          </cell>
          <cell r="FV162">
            <v>0.27186479450000006</v>
          </cell>
          <cell r="FW162">
            <v>0.27186479450000006</v>
          </cell>
          <cell r="FX162">
            <v>0</v>
          </cell>
          <cell r="FY162">
            <v>0</v>
          </cell>
          <cell r="GA162">
            <v>0.10531444299999999</v>
          </cell>
          <cell r="GB162">
            <v>0.10531444299999999</v>
          </cell>
          <cell r="GC162">
            <v>0.10531444299999999</v>
          </cell>
          <cell r="GD162">
            <v>0</v>
          </cell>
          <cell r="GE162">
            <v>0</v>
          </cell>
          <cell r="GG162">
            <v>2.5305260499999999E-2</v>
          </cell>
          <cell r="GH162">
            <v>2.5305260499999999E-2</v>
          </cell>
          <cell r="GI162">
            <v>2.5305260499999999E-2</v>
          </cell>
          <cell r="GJ162">
            <v>0</v>
          </cell>
          <cell r="GK162">
            <v>0</v>
          </cell>
          <cell r="GM162">
            <v>2.7592279</v>
          </cell>
          <cell r="GN162">
            <v>2.7592279</v>
          </cell>
          <cell r="GO162">
            <v>2.7592279</v>
          </cell>
          <cell r="GP162">
            <v>0</v>
          </cell>
          <cell r="GQ162">
            <v>0</v>
          </cell>
          <cell r="GS162">
            <v>5.8737596499999993</v>
          </cell>
          <cell r="GT162">
            <v>5.8737596499999993</v>
          </cell>
          <cell r="GU162">
            <v>5.8737596499999993</v>
          </cell>
          <cell r="GV162">
            <v>0</v>
          </cell>
          <cell r="GW162">
            <v>0</v>
          </cell>
          <cell r="GY162">
            <v>5.8737596499999993</v>
          </cell>
          <cell r="GZ162">
            <v>5.8737596499999993</v>
          </cell>
          <cell r="HA162">
            <v>5.8737596499999993</v>
          </cell>
          <cell r="HB162">
            <v>0</v>
          </cell>
          <cell r="HC162">
            <v>0</v>
          </cell>
          <cell r="HE162">
            <v>0</v>
          </cell>
          <cell r="HF162">
            <v>0</v>
          </cell>
          <cell r="HG162">
            <v>0</v>
          </cell>
          <cell r="HH162">
            <v>0</v>
          </cell>
          <cell r="HI162">
            <v>0</v>
          </cell>
          <cell r="HK162">
            <v>1.2664603209999998</v>
          </cell>
          <cell r="HL162">
            <v>1.2664603209999998</v>
          </cell>
          <cell r="HM162">
            <v>1.2664603209999998</v>
          </cell>
          <cell r="HN162">
            <v>0</v>
          </cell>
          <cell r="HO162">
            <v>0</v>
          </cell>
          <cell r="HQ162">
            <v>0.15265530800000002</v>
          </cell>
          <cell r="HR162">
            <v>0.15265530800000002</v>
          </cell>
          <cell r="HS162">
            <v>0.15265530800000002</v>
          </cell>
          <cell r="HT162">
            <v>0</v>
          </cell>
          <cell r="HU162">
            <v>0</v>
          </cell>
          <cell r="HW162">
            <v>0.12836993999999999</v>
          </cell>
          <cell r="HX162">
            <v>0.12836993999999999</v>
          </cell>
          <cell r="HY162">
            <v>0.12836993999999999</v>
          </cell>
          <cell r="HZ162">
            <v>0</v>
          </cell>
          <cell r="IA162">
            <v>0</v>
          </cell>
          <cell r="IC162">
            <v>0.12836993999999999</v>
          </cell>
          <cell r="ID162">
            <v>0.12836993999999999</v>
          </cell>
          <cell r="IE162">
            <v>0.12836993999999999</v>
          </cell>
          <cell r="IF162">
            <v>0</v>
          </cell>
          <cell r="IG162">
            <v>0</v>
          </cell>
          <cell r="II162">
            <v>1.3816275079999998</v>
          </cell>
          <cell r="IJ162">
            <v>1.3816275079999998</v>
          </cell>
          <cell r="IK162">
            <v>1.3816275079999998</v>
          </cell>
          <cell r="IL162">
            <v>0</v>
          </cell>
          <cell r="IM162">
            <v>0</v>
          </cell>
          <cell r="IO162">
            <v>0.33451989999999998</v>
          </cell>
          <cell r="IP162">
            <v>0.33451989999999998</v>
          </cell>
          <cell r="IQ162">
            <v>0.33451989999999998</v>
          </cell>
          <cell r="IR162">
            <v>0</v>
          </cell>
          <cell r="IS162">
            <v>0</v>
          </cell>
          <cell r="IU162">
            <v>0</v>
          </cell>
          <cell r="IV162">
            <v>0</v>
          </cell>
          <cell r="IW162">
            <v>0</v>
          </cell>
          <cell r="IX162">
            <v>0</v>
          </cell>
          <cell r="IY162">
            <v>0</v>
          </cell>
          <cell r="JA162">
            <v>3.7348297499999998</v>
          </cell>
          <cell r="JB162">
            <v>3.7348297499999998</v>
          </cell>
          <cell r="JC162">
            <v>3.7348297499999998</v>
          </cell>
          <cell r="JD162">
            <v>0</v>
          </cell>
          <cell r="JE162">
            <v>0</v>
          </cell>
          <cell r="JG162">
            <v>0.64288737499999993</v>
          </cell>
          <cell r="JH162">
            <v>0.64288737499999993</v>
          </cell>
          <cell r="JI162">
            <v>0.64288737499999993</v>
          </cell>
          <cell r="JJ162">
            <v>0</v>
          </cell>
          <cell r="JK162">
            <v>0</v>
          </cell>
          <cell r="JM162">
            <v>1.503E-2</v>
          </cell>
          <cell r="JN162">
            <v>1.503E-2</v>
          </cell>
          <cell r="JO162">
            <v>1.503E-2</v>
          </cell>
          <cell r="JP162">
            <v>0</v>
          </cell>
          <cell r="JQ162">
            <v>0</v>
          </cell>
          <cell r="JS162">
            <v>0</v>
          </cell>
          <cell r="JT162">
            <v>0</v>
          </cell>
          <cell r="JU162">
            <v>0</v>
          </cell>
          <cell r="JV162">
            <v>0</v>
          </cell>
          <cell r="JW162">
            <v>0</v>
          </cell>
          <cell r="JY162">
            <v>4.3179370999999994E-2</v>
          </cell>
          <cell r="JZ162">
            <v>4.3179370999999994E-2</v>
          </cell>
          <cell r="KA162">
            <v>4.3179370999999994E-2</v>
          </cell>
          <cell r="KB162">
            <v>0</v>
          </cell>
          <cell r="KC162">
            <v>0</v>
          </cell>
          <cell r="KE162">
            <v>0.64288737499999993</v>
          </cell>
          <cell r="KF162">
            <v>0.64288737499999993</v>
          </cell>
          <cell r="KG162">
            <v>0.64288737499999993</v>
          </cell>
          <cell r="KH162">
            <v>0</v>
          </cell>
          <cell r="KI162">
            <v>0</v>
          </cell>
          <cell r="KK162">
            <v>1.503E-2</v>
          </cell>
          <cell r="KL162">
            <v>1.503E-2</v>
          </cell>
          <cell r="KM162">
            <v>1.503E-2</v>
          </cell>
          <cell r="KN162">
            <v>0</v>
          </cell>
          <cell r="KO162">
            <v>0</v>
          </cell>
          <cell r="KQ162">
            <v>0.54565213800000001</v>
          </cell>
          <cell r="KR162">
            <v>0.54565213800000001</v>
          </cell>
          <cell r="KS162">
            <v>0.54565213800000001</v>
          </cell>
          <cell r="KT162">
            <v>0</v>
          </cell>
          <cell r="KU162">
            <v>0</v>
          </cell>
          <cell r="KW162">
            <v>5.7053491999999997E-2</v>
          </cell>
          <cell r="KX162">
            <v>5.7053491999999997E-2</v>
          </cell>
          <cell r="KY162">
            <v>5.7053491999999997E-2</v>
          </cell>
          <cell r="KZ162">
            <v>0</v>
          </cell>
          <cell r="LA162">
            <v>0</v>
          </cell>
          <cell r="LC162">
            <v>0.58127376400000008</v>
          </cell>
          <cell r="LD162">
            <v>0.58127376400000008</v>
          </cell>
          <cell r="LE162">
            <v>0.58127376400000008</v>
          </cell>
          <cell r="LF162">
            <v>0</v>
          </cell>
          <cell r="LG162">
            <v>0</v>
          </cell>
          <cell r="LI162">
            <v>3.7723399999999997E-2</v>
          </cell>
          <cell r="LJ162">
            <v>3.7723399999999997E-2</v>
          </cell>
          <cell r="LK162">
            <v>3.7723399999999997E-2</v>
          </cell>
          <cell r="LL162">
            <v>0</v>
          </cell>
          <cell r="LM162">
            <v>0</v>
          </cell>
          <cell r="LO162">
            <v>1.7298661246</v>
          </cell>
          <cell r="LP162">
            <v>1.7298661246</v>
          </cell>
          <cell r="LQ162">
            <v>1.7298661246</v>
          </cell>
          <cell r="LR162">
            <v>0</v>
          </cell>
          <cell r="LS162">
            <v>0</v>
          </cell>
          <cell r="LU162">
            <v>0.7322764799999999</v>
          </cell>
          <cell r="LV162">
            <v>0.7322764799999999</v>
          </cell>
          <cell r="LW162">
            <v>0.7322764799999999</v>
          </cell>
          <cell r="LX162">
            <v>0</v>
          </cell>
          <cell r="LY162">
            <v>0</v>
          </cell>
          <cell r="MA162">
            <v>0.64288737499999993</v>
          </cell>
          <cell r="MB162">
            <v>0.64288737499999993</v>
          </cell>
          <cell r="MC162">
            <v>0.64288737499999993</v>
          </cell>
          <cell r="MD162">
            <v>0</v>
          </cell>
          <cell r="ME162">
            <v>0</v>
          </cell>
          <cell r="MG162">
            <v>1.503E-2</v>
          </cell>
          <cell r="MH162">
            <v>1.503E-2</v>
          </cell>
          <cell r="MI162">
            <v>1.503E-2</v>
          </cell>
          <cell r="MJ162">
            <v>0</v>
          </cell>
          <cell r="MK162">
            <v>0</v>
          </cell>
          <cell r="MM162">
            <v>3.7287051367999999</v>
          </cell>
          <cell r="MN162">
            <v>3.7287051367999999</v>
          </cell>
          <cell r="MO162">
            <v>3.7287051367999999</v>
          </cell>
          <cell r="MP162">
            <v>0</v>
          </cell>
          <cell r="MQ162">
            <v>0</v>
          </cell>
          <cell r="MS162">
            <v>9.7004767743999984</v>
          </cell>
          <cell r="MT162">
            <v>9.7004767743999984</v>
          </cell>
          <cell r="MU162">
            <v>9.7004767743999984</v>
          </cell>
          <cell r="MV162">
            <v>0</v>
          </cell>
          <cell r="MW162">
            <v>0</v>
          </cell>
          <cell r="MY162">
            <v>0.54565213800000001</v>
          </cell>
          <cell r="MZ162">
            <v>0.54565213800000001</v>
          </cell>
          <cell r="NA162">
            <v>0.54565213800000001</v>
          </cell>
          <cell r="NB162">
            <v>0</v>
          </cell>
          <cell r="NC162">
            <v>0</v>
          </cell>
          <cell r="NE162">
            <v>5.7053491999999997E-2</v>
          </cell>
          <cell r="NF162">
            <v>5.7053491999999997E-2</v>
          </cell>
          <cell r="NG162">
            <v>5.7053491999999997E-2</v>
          </cell>
          <cell r="NH162">
            <v>0</v>
          </cell>
          <cell r="NI162">
            <v>0</v>
          </cell>
          <cell r="NK162">
            <v>0.58127376400000008</v>
          </cell>
          <cell r="NL162">
            <v>0.58127376400000008</v>
          </cell>
          <cell r="NM162">
            <v>0.58127376400000008</v>
          </cell>
          <cell r="NN162">
            <v>0</v>
          </cell>
          <cell r="NO162">
            <v>0</v>
          </cell>
          <cell r="NQ162">
            <v>3.7723399999999997E-2</v>
          </cell>
          <cell r="NR162">
            <v>3.7723399999999997E-2</v>
          </cell>
          <cell r="NS162">
            <v>3.7723399999999997E-2</v>
          </cell>
          <cell r="NT162">
            <v>0</v>
          </cell>
          <cell r="NU162">
            <v>0</v>
          </cell>
          <cell r="NW162">
            <v>1.7298661246</v>
          </cell>
          <cell r="NX162">
            <v>1.7298661246</v>
          </cell>
          <cell r="NY162">
            <v>1.7298661246</v>
          </cell>
          <cell r="NZ162">
            <v>0</v>
          </cell>
          <cell r="OA162">
            <v>0</v>
          </cell>
          <cell r="OC162">
            <v>0.7322764799999999</v>
          </cell>
          <cell r="OD162">
            <v>0.7322764799999999</v>
          </cell>
          <cell r="OE162">
            <v>0.7322764799999999</v>
          </cell>
          <cell r="OF162">
            <v>0</v>
          </cell>
          <cell r="OG162">
            <v>0</v>
          </cell>
          <cell r="OI162">
            <v>0.27186479450000006</v>
          </cell>
          <cell r="OJ162">
            <v>0.27186479450000006</v>
          </cell>
          <cell r="OK162">
            <v>0.27186479450000006</v>
          </cell>
          <cell r="OL162">
            <v>0</v>
          </cell>
          <cell r="OM162">
            <v>0</v>
          </cell>
          <cell r="OO162">
            <v>0.10663582799999999</v>
          </cell>
          <cell r="OP162">
            <v>0.10663582799999999</v>
          </cell>
          <cell r="OQ162">
            <v>0.10531444299999999</v>
          </cell>
          <cell r="OR162">
            <v>0</v>
          </cell>
          <cell r="OS162">
            <v>0</v>
          </cell>
          <cell r="OU162">
            <v>2.1440990999999996</v>
          </cell>
          <cell r="OV162">
            <v>2.1440990999999996</v>
          </cell>
          <cell r="OW162">
            <v>2.1440990999999996</v>
          </cell>
          <cell r="OX162">
            <v>0</v>
          </cell>
          <cell r="OY162">
            <v>0</v>
          </cell>
          <cell r="PA162">
            <v>0.47142810000000002</v>
          </cell>
          <cell r="PB162">
            <v>0.47142810000000002</v>
          </cell>
          <cell r="PC162">
            <v>0.47142810000000002</v>
          </cell>
          <cell r="PD162">
            <v>0</v>
          </cell>
          <cell r="PE162">
            <v>0</v>
          </cell>
          <cell r="PG162">
            <v>0.33389578559999999</v>
          </cell>
          <cell r="PH162">
            <v>0.33389578559999999</v>
          </cell>
          <cell r="PI162">
            <v>0.33389578559999999</v>
          </cell>
          <cell r="PJ162">
            <v>0</v>
          </cell>
          <cell r="PK162">
            <v>0</v>
          </cell>
          <cell r="PM162">
            <v>1.9252886</v>
          </cell>
          <cell r="PN162">
            <v>1.9252886</v>
          </cell>
          <cell r="PO162">
            <v>1.9252886</v>
          </cell>
          <cell r="PP162">
            <v>0</v>
          </cell>
          <cell r="PQ162">
            <v>0</v>
          </cell>
          <cell r="PS162">
            <v>2.5305260499999999E-2</v>
          </cell>
          <cell r="PT162">
            <v>2.5305260499999999E-2</v>
          </cell>
          <cell r="PU162">
            <v>2.5305260499999999E-2</v>
          </cell>
          <cell r="PV162">
            <v>0</v>
          </cell>
          <cell r="PW162">
            <v>0</v>
          </cell>
          <cell r="PY162">
            <v>36.237030830000002</v>
          </cell>
          <cell r="PZ162">
            <v>36.237030830000002</v>
          </cell>
          <cell r="QA162">
            <v>36.237030830000002</v>
          </cell>
          <cell r="QB162">
            <v>0</v>
          </cell>
          <cell r="QC162">
            <v>0</v>
          </cell>
          <cell r="QE162">
            <v>41.229095050000005</v>
          </cell>
          <cell r="QF162">
            <v>41.229095050000005</v>
          </cell>
          <cell r="QG162">
            <v>41.229095050000005</v>
          </cell>
          <cell r="QH162">
            <v>0</v>
          </cell>
          <cell r="QI162">
            <v>0</v>
          </cell>
          <cell r="QK162">
            <v>3.7348297499999998</v>
          </cell>
          <cell r="QL162">
            <v>3.7348297499999998</v>
          </cell>
          <cell r="QM162">
            <v>3.7348297499999998</v>
          </cell>
          <cell r="QN162">
            <v>0</v>
          </cell>
          <cell r="QO162">
            <v>0</v>
          </cell>
          <cell r="QQ162">
            <v>0.64288737499999993</v>
          </cell>
          <cell r="QR162">
            <v>0.64288737499999993</v>
          </cell>
          <cell r="QS162">
            <v>0.64288737499999993</v>
          </cell>
          <cell r="QT162">
            <v>0</v>
          </cell>
          <cell r="QU162">
            <v>0</v>
          </cell>
          <cell r="QW162">
            <v>1.503E-2</v>
          </cell>
          <cell r="QX162">
            <v>1.503E-2</v>
          </cell>
          <cell r="QY162">
            <v>1.503E-2</v>
          </cell>
          <cell r="QZ162">
            <v>0</v>
          </cell>
          <cell r="RA162">
            <v>0</v>
          </cell>
          <cell r="RC162">
            <v>3.7287051367999999</v>
          </cell>
          <cell r="RD162">
            <v>3.7287051367999999</v>
          </cell>
          <cell r="RE162">
            <v>3.7287051367999999</v>
          </cell>
          <cell r="RF162">
            <v>0</v>
          </cell>
          <cell r="RG162">
            <v>0</v>
          </cell>
          <cell r="RI162">
            <v>9.7004767743999984</v>
          </cell>
          <cell r="RJ162">
            <v>9.7004767743999984</v>
          </cell>
          <cell r="RK162">
            <v>9.7004767743999984</v>
          </cell>
          <cell r="RL162">
            <v>0</v>
          </cell>
          <cell r="RM162">
            <v>0</v>
          </cell>
          <cell r="RO162">
            <v>1.2191515260000001</v>
          </cell>
          <cell r="RP162">
            <v>1.2191515260000001</v>
          </cell>
          <cell r="RQ162">
            <v>1.2191515260000001</v>
          </cell>
          <cell r="RR162">
            <v>0</v>
          </cell>
          <cell r="RS162">
            <v>0</v>
          </cell>
          <cell r="RU162">
            <v>0.38743776720000001</v>
          </cell>
          <cell r="RV162">
            <v>0.38743776720000001</v>
          </cell>
          <cell r="RW162">
            <v>0.38743776720000001</v>
          </cell>
          <cell r="RX162">
            <v>0</v>
          </cell>
          <cell r="RY162">
            <v>0</v>
          </cell>
          <cell r="SA162">
            <v>0.29312287200000009</v>
          </cell>
          <cell r="SB162">
            <v>0.29312287200000009</v>
          </cell>
          <cell r="SC162">
            <v>0.29312287200000009</v>
          </cell>
          <cell r="SD162">
            <v>0</v>
          </cell>
          <cell r="SE162">
            <v>0</v>
          </cell>
          <cell r="SG162">
            <v>2.7592279</v>
          </cell>
          <cell r="SH162">
            <v>2.7592279</v>
          </cell>
          <cell r="SI162">
            <v>2.7592279</v>
          </cell>
          <cell r="SJ162">
            <v>0</v>
          </cell>
          <cell r="SK162">
            <v>0</v>
          </cell>
          <cell r="SM162">
            <v>36.237030830000002</v>
          </cell>
          <cell r="SN162">
            <v>36.237030830000002</v>
          </cell>
          <cell r="SO162">
            <v>36.237030830000002</v>
          </cell>
          <cell r="SP162">
            <v>0</v>
          </cell>
          <cell r="SQ162">
            <v>0</v>
          </cell>
          <cell r="SS162">
            <v>41.229095050000005</v>
          </cell>
          <cell r="ST162">
            <v>41.229095050000005</v>
          </cell>
          <cell r="SU162">
            <v>41.229095050000005</v>
          </cell>
          <cell r="SV162">
            <v>0</v>
          </cell>
          <cell r="SW162">
            <v>0</v>
          </cell>
          <cell r="SY162">
            <v>3.7348297499999998</v>
          </cell>
          <cell r="SZ162">
            <v>3.7348297499999998</v>
          </cell>
          <cell r="TA162">
            <v>3.7348297499999998</v>
          </cell>
          <cell r="TB162">
            <v>0</v>
          </cell>
          <cell r="TC162">
            <v>0</v>
          </cell>
          <cell r="TE162">
            <v>0.64288737499999993</v>
          </cell>
          <cell r="TF162">
            <v>0.64288737499999993</v>
          </cell>
          <cell r="TG162">
            <v>0.64288737499999993</v>
          </cell>
          <cell r="TH162">
            <v>0</v>
          </cell>
          <cell r="TI162">
            <v>0</v>
          </cell>
          <cell r="TK162">
            <v>1.503E-2</v>
          </cell>
          <cell r="TL162">
            <v>1.503E-2</v>
          </cell>
          <cell r="TM162">
            <v>1.503E-2</v>
          </cell>
          <cell r="TN162">
            <v>0</v>
          </cell>
          <cell r="TO162">
            <v>0</v>
          </cell>
          <cell r="TQ162">
            <v>0.33451989999999998</v>
          </cell>
          <cell r="TR162">
            <v>0.33451989999999998</v>
          </cell>
          <cell r="TS162">
            <v>0.33451989999999998</v>
          </cell>
          <cell r="TT162">
            <v>0</v>
          </cell>
          <cell r="TU162">
            <v>0</v>
          </cell>
          <cell r="TW162">
            <v>0</v>
          </cell>
          <cell r="TX162">
            <v>0</v>
          </cell>
          <cell r="TY162">
            <v>0</v>
          </cell>
          <cell r="TZ162">
            <v>0</v>
          </cell>
          <cell r="UA162">
            <v>0</v>
          </cell>
          <cell r="UC162">
            <v>0</v>
          </cell>
          <cell r="UD162">
            <v>0</v>
          </cell>
          <cell r="UE162">
            <v>0</v>
          </cell>
          <cell r="UF162">
            <v>0</v>
          </cell>
          <cell r="UG162">
            <v>0</v>
          </cell>
          <cell r="UI162">
            <v>4.3179370999999994E-2</v>
          </cell>
          <cell r="UJ162">
            <v>4.3179370999999994E-2</v>
          </cell>
          <cell r="UK162">
            <v>4.3179370999999994E-2</v>
          </cell>
          <cell r="UL162">
            <v>0</v>
          </cell>
          <cell r="UM162">
            <v>0</v>
          </cell>
          <cell r="UO162">
            <v>0.54565213800000001</v>
          </cell>
          <cell r="UP162">
            <v>0.54565213800000001</v>
          </cell>
          <cell r="UQ162">
            <v>0.54565213800000001</v>
          </cell>
          <cell r="UR162">
            <v>0</v>
          </cell>
          <cell r="US162">
            <v>0</v>
          </cell>
          <cell r="UU162">
            <v>5.7053491999999997E-2</v>
          </cell>
          <cell r="UV162">
            <v>5.7053491999999997E-2</v>
          </cell>
          <cell r="UW162">
            <v>5.7053491999999997E-2</v>
          </cell>
          <cell r="UX162">
            <v>0</v>
          </cell>
          <cell r="UY162">
            <v>0</v>
          </cell>
          <cell r="VA162">
            <v>0.58127376400000008</v>
          </cell>
          <cell r="VB162">
            <v>0.58127376400000008</v>
          </cell>
          <cell r="VC162">
            <v>0.58127376400000008</v>
          </cell>
          <cell r="VD162">
            <v>0</v>
          </cell>
          <cell r="VE162">
            <v>0</v>
          </cell>
          <cell r="VG162">
            <v>3.7723399999999997E-2</v>
          </cell>
          <cell r="VH162">
            <v>3.7723399999999997E-2</v>
          </cell>
          <cell r="VI162">
            <v>3.7723399999999997E-2</v>
          </cell>
          <cell r="VJ162">
            <v>0</v>
          </cell>
          <cell r="VK162">
            <v>0</v>
          </cell>
          <cell r="VM162">
            <v>1.7298661246</v>
          </cell>
          <cell r="VN162">
            <v>1.7298661246</v>
          </cell>
          <cell r="VO162">
            <v>1.7298661246</v>
          </cell>
          <cell r="VP162">
            <v>0</v>
          </cell>
          <cell r="VQ162">
            <v>0</v>
          </cell>
          <cell r="VS162">
            <v>0.7322764799999999</v>
          </cell>
          <cell r="VT162">
            <v>0.7322764799999999</v>
          </cell>
          <cell r="VU162">
            <v>0.7322764799999999</v>
          </cell>
          <cell r="VV162">
            <v>0</v>
          </cell>
          <cell r="VW162">
            <v>0</v>
          </cell>
          <cell r="VY162">
            <v>0.27186479450000006</v>
          </cell>
          <cell r="VZ162">
            <v>0.27186479450000006</v>
          </cell>
          <cell r="WA162">
            <v>0.27186479450000006</v>
          </cell>
          <cell r="WB162">
            <v>0</v>
          </cell>
          <cell r="WC162">
            <v>0</v>
          </cell>
          <cell r="WE162">
            <v>0.10663582799999999</v>
          </cell>
          <cell r="WF162">
            <v>0.10663582799999999</v>
          </cell>
          <cell r="WG162">
            <v>0.10531444299999999</v>
          </cell>
          <cell r="WH162">
            <v>0</v>
          </cell>
          <cell r="WI162">
            <v>0</v>
          </cell>
          <cell r="WK162">
            <v>2.1440990999999996</v>
          </cell>
          <cell r="WL162">
            <v>2.1440990999999996</v>
          </cell>
          <cell r="WM162">
            <v>2.1440990999999996</v>
          </cell>
          <cell r="WN162">
            <v>0</v>
          </cell>
          <cell r="WO162">
            <v>0</v>
          </cell>
          <cell r="WQ162">
            <v>0.47142810000000002</v>
          </cell>
          <cell r="WR162">
            <v>0.47142810000000002</v>
          </cell>
          <cell r="WS162">
            <v>0.47142810000000002</v>
          </cell>
          <cell r="WT162">
            <v>0</v>
          </cell>
          <cell r="WU162">
            <v>0</v>
          </cell>
          <cell r="WW162">
            <v>0.33389578559999999</v>
          </cell>
          <cell r="WX162">
            <v>0.33389578559999999</v>
          </cell>
          <cell r="WY162">
            <v>0.33389578559999999</v>
          </cell>
          <cell r="WZ162">
            <v>0</v>
          </cell>
          <cell r="XA162">
            <v>0</v>
          </cell>
          <cell r="XC162">
            <v>1.9252886</v>
          </cell>
          <cell r="XD162">
            <v>1.9252886</v>
          </cell>
          <cell r="XE162">
            <v>1.9252886</v>
          </cell>
          <cell r="XF162">
            <v>0</v>
          </cell>
          <cell r="XG162">
            <v>0</v>
          </cell>
          <cell r="XI162">
            <v>2.5305260499999999E-2</v>
          </cell>
          <cell r="XJ162">
            <v>2.5305260499999999E-2</v>
          </cell>
          <cell r="XK162">
            <v>2.5305260499999999E-2</v>
          </cell>
          <cell r="XL162">
            <v>0</v>
          </cell>
          <cell r="XM162">
            <v>0</v>
          </cell>
          <cell r="XO162">
            <v>1.2664603209999998</v>
          </cell>
          <cell r="XP162">
            <v>1.2664603209999998</v>
          </cell>
          <cell r="XQ162">
            <v>1.2664603209999998</v>
          </cell>
          <cell r="XR162">
            <v>0</v>
          </cell>
          <cell r="XS162">
            <v>0</v>
          </cell>
          <cell r="XU162">
            <v>0.15265530800000002</v>
          </cell>
          <cell r="XV162">
            <v>0.15265530800000002</v>
          </cell>
          <cell r="XW162">
            <v>0.15265530800000002</v>
          </cell>
          <cell r="XX162">
            <v>0</v>
          </cell>
          <cell r="XY162">
            <v>0</v>
          </cell>
          <cell r="YA162">
            <v>0.12836993999999999</v>
          </cell>
          <cell r="YB162">
            <v>0.12836993999999999</v>
          </cell>
          <cell r="YC162">
            <v>0.12836993999999999</v>
          </cell>
          <cell r="YD162">
            <v>0</v>
          </cell>
          <cell r="YE162">
            <v>0</v>
          </cell>
          <cell r="YG162">
            <v>1.3816275079999998</v>
          </cell>
          <cell r="YH162">
            <v>1.3816275079999998</v>
          </cell>
          <cell r="YI162">
            <v>1.3816275079999998</v>
          </cell>
          <cell r="YJ162">
            <v>0</v>
          </cell>
          <cell r="YK162">
            <v>0</v>
          </cell>
          <cell r="YM162">
            <v>2.1257385999999996</v>
          </cell>
          <cell r="YN162">
            <v>2.1257385999999996</v>
          </cell>
          <cell r="YO162">
            <v>2.1257385999999996</v>
          </cell>
          <cell r="YP162">
            <v>0</v>
          </cell>
          <cell r="YQ162">
            <v>0</v>
          </cell>
          <cell r="YS162">
            <v>2.1257385999999996</v>
          </cell>
          <cell r="YT162">
            <v>2.1257385999999996</v>
          </cell>
          <cell r="YU162">
            <v>2.1257385999999996</v>
          </cell>
          <cell r="YV162">
            <v>0</v>
          </cell>
          <cell r="YW162">
            <v>0</v>
          </cell>
          <cell r="YY162">
            <v>2.1257385999999996</v>
          </cell>
          <cell r="YZ162">
            <v>2.1257385999999996</v>
          </cell>
          <cell r="ZA162">
            <v>2.1257385999999996</v>
          </cell>
          <cell r="ZB162">
            <v>0</v>
          </cell>
          <cell r="ZC162">
            <v>0</v>
          </cell>
        </row>
        <row r="163">
          <cell r="B163">
            <v>2004</v>
          </cell>
          <cell r="C163">
            <v>4.1750035824000005</v>
          </cell>
          <cell r="D163">
            <v>4.1750035824000005</v>
          </cell>
          <cell r="E163">
            <v>4.1750035824000005</v>
          </cell>
          <cell r="F163">
            <v>0</v>
          </cell>
          <cell r="G163">
            <v>0</v>
          </cell>
          <cell r="I163">
            <v>10.793308370400002</v>
          </cell>
          <cell r="J163">
            <v>10.793308370400002</v>
          </cell>
          <cell r="K163">
            <v>10.793308370400002</v>
          </cell>
          <cell r="L163">
            <v>0</v>
          </cell>
          <cell r="M163">
            <v>0</v>
          </cell>
          <cell r="O163">
            <v>4.1750035824000005</v>
          </cell>
          <cell r="P163">
            <v>4.1750035824000005</v>
          </cell>
          <cell r="Q163">
            <v>4.1750035824000005</v>
          </cell>
          <cell r="R163">
            <v>0</v>
          </cell>
          <cell r="S163">
            <v>0</v>
          </cell>
          <cell r="U163">
            <v>10.793308370400002</v>
          </cell>
          <cell r="V163">
            <v>10.793308370400002</v>
          </cell>
          <cell r="W163">
            <v>10.793308370400002</v>
          </cell>
          <cell r="X163">
            <v>0</v>
          </cell>
          <cell r="Y163">
            <v>0</v>
          </cell>
          <cell r="AA163">
            <v>4.1750035824000005</v>
          </cell>
          <cell r="AB163">
            <v>4.1750035824000005</v>
          </cell>
          <cell r="AC163">
            <v>4.1750035824000005</v>
          </cell>
          <cell r="AD163">
            <v>0</v>
          </cell>
          <cell r="AE163">
            <v>0</v>
          </cell>
          <cell r="AG163">
            <v>10.793308370400002</v>
          </cell>
          <cell r="AH163">
            <v>10.793308370400002</v>
          </cell>
          <cell r="AI163">
            <v>10.793308370400002</v>
          </cell>
          <cell r="AJ163">
            <v>0</v>
          </cell>
          <cell r="AK163">
            <v>0</v>
          </cell>
          <cell r="AM163">
            <v>1.42552232</v>
          </cell>
          <cell r="AN163">
            <v>1.42552232</v>
          </cell>
          <cell r="AO163">
            <v>1.42552232</v>
          </cell>
          <cell r="AP163">
            <v>0</v>
          </cell>
          <cell r="AQ163">
            <v>0</v>
          </cell>
          <cell r="AS163">
            <v>0.44004915760000002</v>
          </cell>
          <cell r="AT163">
            <v>0.44004915760000002</v>
          </cell>
          <cell r="AU163">
            <v>0.44004915760000002</v>
          </cell>
          <cell r="AV163">
            <v>0</v>
          </cell>
          <cell r="AW163">
            <v>0</v>
          </cell>
          <cell r="AY163">
            <v>1.42552232</v>
          </cell>
          <cell r="AZ163">
            <v>1.42552232</v>
          </cell>
          <cell r="BA163">
            <v>1.42552232</v>
          </cell>
          <cell r="BB163">
            <v>0</v>
          </cell>
          <cell r="BC163">
            <v>0</v>
          </cell>
          <cell r="BE163">
            <v>0.44004915760000002</v>
          </cell>
          <cell r="BF163">
            <v>0.44004915760000002</v>
          </cell>
          <cell r="BG163">
            <v>0.44004915760000002</v>
          </cell>
          <cell r="BH163">
            <v>0</v>
          </cell>
          <cell r="BI163">
            <v>0</v>
          </cell>
          <cell r="BK163">
            <v>0.33278335200000003</v>
          </cell>
          <cell r="BL163">
            <v>0.33278335200000003</v>
          </cell>
          <cell r="BM163">
            <v>0.33278335200000003</v>
          </cell>
          <cell r="BN163">
            <v>0</v>
          </cell>
          <cell r="BO163">
            <v>0</v>
          </cell>
          <cell r="BQ163">
            <v>0.33278335200000003</v>
          </cell>
          <cell r="BR163">
            <v>0.33278335200000003</v>
          </cell>
          <cell r="BS163">
            <v>0.33278335200000003</v>
          </cell>
          <cell r="BT163">
            <v>0</v>
          </cell>
          <cell r="BU163">
            <v>0</v>
          </cell>
          <cell r="BW163">
            <v>0.33278335200000003</v>
          </cell>
          <cell r="BX163">
            <v>0.33278335200000003</v>
          </cell>
          <cell r="BY163">
            <v>0.33278335200000003</v>
          </cell>
          <cell r="BZ163">
            <v>0</v>
          </cell>
          <cell r="CA163">
            <v>0</v>
          </cell>
          <cell r="CC163">
            <v>0.33278335200000003</v>
          </cell>
          <cell r="CD163">
            <v>0.33278335200000003</v>
          </cell>
          <cell r="CE163">
            <v>0.33278335200000003</v>
          </cell>
          <cell r="CF163">
            <v>0</v>
          </cell>
          <cell r="CG163">
            <v>0</v>
          </cell>
          <cell r="CI163">
            <v>7.2216183999999988</v>
          </cell>
          <cell r="CJ163">
            <v>7.2216183999999988</v>
          </cell>
          <cell r="CK163">
            <v>7.2216183999999988</v>
          </cell>
          <cell r="CL163">
            <v>0</v>
          </cell>
          <cell r="CM163">
            <v>0</v>
          </cell>
          <cell r="CO163">
            <v>7.2216183999999988</v>
          </cell>
          <cell r="CP163">
            <v>7.2216183999999988</v>
          </cell>
          <cell r="CQ163">
            <v>7.2216183999999988</v>
          </cell>
          <cell r="CR163">
            <v>0</v>
          </cell>
          <cell r="CS163">
            <v>0</v>
          </cell>
          <cell r="CU163">
            <v>0.37448739999999997</v>
          </cell>
          <cell r="CV163">
            <v>0.37448739999999997</v>
          </cell>
          <cell r="CW163">
            <v>0.37448739999999997</v>
          </cell>
          <cell r="CX163">
            <v>0</v>
          </cell>
          <cell r="CY163">
            <v>0</v>
          </cell>
          <cell r="DA163">
            <v>0.34718961999999998</v>
          </cell>
          <cell r="DB163">
            <v>0.34718961999999998</v>
          </cell>
          <cell r="DC163">
            <v>0.34718961999999998</v>
          </cell>
          <cell r="DD163">
            <v>0</v>
          </cell>
          <cell r="DE163">
            <v>0</v>
          </cell>
          <cell r="DG163">
            <v>0.34718961999999998</v>
          </cell>
          <cell r="DH163">
            <v>0.34718961999999998</v>
          </cell>
          <cell r="DI163">
            <v>0.34718961999999998</v>
          </cell>
          <cell r="DJ163">
            <v>0</v>
          </cell>
          <cell r="DK163">
            <v>0</v>
          </cell>
          <cell r="DM163">
            <v>0</v>
          </cell>
          <cell r="DN163">
            <v>0</v>
          </cell>
          <cell r="DO163">
            <v>0</v>
          </cell>
          <cell r="DP163">
            <v>0</v>
          </cell>
          <cell r="DQ163">
            <v>0</v>
          </cell>
          <cell r="DS163">
            <v>0.18841538999999999</v>
          </cell>
          <cell r="DT163">
            <v>0.18841538999999999</v>
          </cell>
          <cell r="DU163">
            <v>0.18841538999999999</v>
          </cell>
          <cell r="DV163">
            <v>0</v>
          </cell>
          <cell r="DW163">
            <v>0</v>
          </cell>
          <cell r="DY163">
            <v>0.57697097999999991</v>
          </cell>
          <cell r="DZ163">
            <v>0.57697097999999991</v>
          </cell>
          <cell r="EA163">
            <v>0.57697097999999991</v>
          </cell>
          <cell r="EB163">
            <v>0</v>
          </cell>
          <cell r="EC163">
            <v>0</v>
          </cell>
          <cell r="EE163">
            <v>2.24796</v>
          </cell>
          <cell r="EF163">
            <v>2.24796</v>
          </cell>
          <cell r="EG163">
            <v>2.24796</v>
          </cell>
          <cell r="EH163">
            <v>0</v>
          </cell>
          <cell r="EI163">
            <v>0</v>
          </cell>
          <cell r="EK163">
            <v>2.24796</v>
          </cell>
          <cell r="EL163">
            <v>2.24796</v>
          </cell>
          <cell r="EM163">
            <v>2.24796</v>
          </cell>
          <cell r="EN163">
            <v>0</v>
          </cell>
          <cell r="EO163">
            <v>0</v>
          </cell>
          <cell r="EQ163">
            <v>0.47826350000000006</v>
          </cell>
          <cell r="ER163">
            <v>0.47826350000000006</v>
          </cell>
          <cell r="ES163">
            <v>0.47826350000000006</v>
          </cell>
          <cell r="ET163">
            <v>0</v>
          </cell>
          <cell r="EU163">
            <v>0</v>
          </cell>
          <cell r="EW163">
            <v>0.47826350000000006</v>
          </cell>
          <cell r="EX163">
            <v>0.47826350000000006</v>
          </cell>
          <cell r="EY163">
            <v>0.47826350000000006</v>
          </cell>
          <cell r="EZ163">
            <v>0</v>
          </cell>
          <cell r="FA163">
            <v>0</v>
          </cell>
          <cell r="FC163">
            <v>0.34035512159999998</v>
          </cell>
          <cell r="FD163">
            <v>0.34035512159999998</v>
          </cell>
          <cell r="FE163">
            <v>0.34035512159999998</v>
          </cell>
          <cell r="FF163">
            <v>0</v>
          </cell>
          <cell r="FG163">
            <v>0</v>
          </cell>
          <cell r="FI163">
            <v>0.34035512159999998</v>
          </cell>
          <cell r="FJ163">
            <v>0.34035512159999998</v>
          </cell>
          <cell r="FK163">
            <v>0.34035512159999998</v>
          </cell>
          <cell r="FL163">
            <v>0</v>
          </cell>
          <cell r="FM163">
            <v>0</v>
          </cell>
          <cell r="FO163">
            <v>1.8376304999999997</v>
          </cell>
          <cell r="FP163">
            <v>1.8376304999999997</v>
          </cell>
          <cell r="FQ163">
            <v>1.8376304999999997</v>
          </cell>
          <cell r="FR163">
            <v>0</v>
          </cell>
          <cell r="FS163">
            <v>0</v>
          </cell>
          <cell r="FU163">
            <v>0.34311970549999998</v>
          </cell>
          <cell r="FV163">
            <v>0.34311970549999998</v>
          </cell>
          <cell r="FW163">
            <v>0.34311970549999998</v>
          </cell>
          <cell r="FX163">
            <v>0</v>
          </cell>
          <cell r="FY163">
            <v>0</v>
          </cell>
          <cell r="GA163">
            <v>0.13264468099999999</v>
          </cell>
          <cell r="GB163">
            <v>0.13264468099999999</v>
          </cell>
          <cell r="GC163">
            <v>0.13264468099999999</v>
          </cell>
          <cell r="GD163">
            <v>0</v>
          </cell>
          <cell r="GE163">
            <v>0</v>
          </cell>
          <cell r="GG163">
            <v>3.1941331500000003E-2</v>
          </cell>
          <cell r="GH163">
            <v>3.1941331500000003E-2</v>
          </cell>
          <cell r="GI163">
            <v>3.1941331500000003E-2</v>
          </cell>
          <cell r="GJ163">
            <v>0</v>
          </cell>
          <cell r="GK163">
            <v>0</v>
          </cell>
          <cell r="GM163">
            <v>2.9642326999999997</v>
          </cell>
          <cell r="GN163">
            <v>2.9642326999999997</v>
          </cell>
          <cell r="GO163">
            <v>2.9642326999999997</v>
          </cell>
          <cell r="GP163">
            <v>0</v>
          </cell>
          <cell r="GQ163">
            <v>0</v>
          </cell>
          <cell r="GS163">
            <v>6.2261846099999998</v>
          </cell>
          <cell r="GT163">
            <v>6.2261846099999998</v>
          </cell>
          <cell r="GU163">
            <v>6.2261846099999998</v>
          </cell>
          <cell r="GV163">
            <v>0</v>
          </cell>
          <cell r="GW163">
            <v>0</v>
          </cell>
          <cell r="GY163">
            <v>6.2261846099999998</v>
          </cell>
          <cell r="GZ163">
            <v>6.2261846099999998</v>
          </cell>
          <cell r="HA163">
            <v>6.2261846099999998</v>
          </cell>
          <cell r="HB163">
            <v>0</v>
          </cell>
          <cell r="HC163">
            <v>0</v>
          </cell>
          <cell r="HE163">
            <v>0</v>
          </cell>
          <cell r="HF163">
            <v>0</v>
          </cell>
          <cell r="HG163">
            <v>0</v>
          </cell>
          <cell r="HH163">
            <v>0</v>
          </cell>
          <cell r="HI163">
            <v>0</v>
          </cell>
          <cell r="HK163">
            <v>1.4291506289999998</v>
          </cell>
          <cell r="HL163">
            <v>1.4291506289999998</v>
          </cell>
          <cell r="HM163">
            <v>1.4291506289999998</v>
          </cell>
          <cell r="HN163">
            <v>0</v>
          </cell>
          <cell r="HO163">
            <v>0</v>
          </cell>
          <cell r="HQ163">
            <v>0.13739768800000002</v>
          </cell>
          <cell r="HR163">
            <v>0.13739768800000002</v>
          </cell>
          <cell r="HS163">
            <v>0.13739768800000002</v>
          </cell>
          <cell r="HT163">
            <v>0</v>
          </cell>
          <cell r="HU163">
            <v>0</v>
          </cell>
          <cell r="HW163">
            <v>0.129491836</v>
          </cell>
          <cell r="HX163">
            <v>0.129491836</v>
          </cell>
          <cell r="HY163">
            <v>0.129491836</v>
          </cell>
          <cell r="HZ163">
            <v>0</v>
          </cell>
          <cell r="IA163">
            <v>0</v>
          </cell>
          <cell r="IC163">
            <v>0.129491836</v>
          </cell>
          <cell r="ID163">
            <v>0.129491836</v>
          </cell>
          <cell r="IE163">
            <v>0.129491836</v>
          </cell>
          <cell r="IF163">
            <v>0</v>
          </cell>
          <cell r="IG163">
            <v>0</v>
          </cell>
          <cell r="II163">
            <v>1.140387348</v>
          </cell>
          <cell r="IJ163">
            <v>1.140387348</v>
          </cell>
          <cell r="IK163">
            <v>1.140387348</v>
          </cell>
          <cell r="IL163">
            <v>0</v>
          </cell>
          <cell r="IM163">
            <v>0</v>
          </cell>
          <cell r="IO163">
            <v>0.42642599999999997</v>
          </cell>
          <cell r="IP163">
            <v>0.42642599999999997</v>
          </cell>
          <cell r="IQ163">
            <v>0.42642599999999997</v>
          </cell>
          <cell r="IR163">
            <v>0</v>
          </cell>
          <cell r="IS163">
            <v>0</v>
          </cell>
          <cell r="IU163">
            <v>0</v>
          </cell>
          <cell r="IV163">
            <v>0</v>
          </cell>
          <cell r="IW163">
            <v>0</v>
          </cell>
          <cell r="IX163">
            <v>0</v>
          </cell>
          <cell r="IY163">
            <v>0</v>
          </cell>
          <cell r="JA163">
            <v>5.2534651249999991</v>
          </cell>
          <cell r="JB163">
            <v>5.2534651249999991</v>
          </cell>
          <cell r="JC163">
            <v>5.2534651249999991</v>
          </cell>
          <cell r="JD163">
            <v>0</v>
          </cell>
          <cell r="JE163">
            <v>0</v>
          </cell>
          <cell r="JG163">
            <v>0.79143387499999995</v>
          </cell>
          <cell r="JH163">
            <v>0.79143387499999995</v>
          </cell>
          <cell r="JI163">
            <v>0.79143387499999995</v>
          </cell>
          <cell r="JJ163">
            <v>0</v>
          </cell>
          <cell r="JK163">
            <v>0</v>
          </cell>
          <cell r="JM163">
            <v>1.9852124999999998E-2</v>
          </cell>
          <cell r="JN163">
            <v>1.9852124999999998E-2</v>
          </cell>
          <cell r="JO163">
            <v>1.9852124999999998E-2</v>
          </cell>
          <cell r="JP163">
            <v>0</v>
          </cell>
          <cell r="JQ163">
            <v>0</v>
          </cell>
          <cell r="JS163">
            <v>0</v>
          </cell>
          <cell r="JT163">
            <v>0</v>
          </cell>
          <cell r="JU163">
            <v>0</v>
          </cell>
          <cell r="JV163">
            <v>0</v>
          </cell>
          <cell r="JW163">
            <v>0</v>
          </cell>
          <cell r="JY163">
            <v>5.9432308499999996E-2</v>
          </cell>
          <cell r="JZ163">
            <v>5.9432308499999996E-2</v>
          </cell>
          <cell r="KA163">
            <v>5.9432308499999996E-2</v>
          </cell>
          <cell r="KB163">
            <v>0</v>
          </cell>
          <cell r="KC163">
            <v>0</v>
          </cell>
          <cell r="KE163">
            <v>0.79143387499999995</v>
          </cell>
          <cell r="KF163">
            <v>0.79143387499999995</v>
          </cell>
          <cell r="KG163">
            <v>0.79143387499999995</v>
          </cell>
          <cell r="KH163">
            <v>0</v>
          </cell>
          <cell r="KI163">
            <v>0</v>
          </cell>
          <cell r="KK163">
            <v>1.9852124999999998E-2</v>
          </cell>
          <cell r="KL163">
            <v>1.9852124999999998E-2</v>
          </cell>
          <cell r="KM163">
            <v>1.9852124999999998E-2</v>
          </cell>
          <cell r="KN163">
            <v>0</v>
          </cell>
          <cell r="KO163">
            <v>0</v>
          </cell>
          <cell r="KQ163">
            <v>0.61680201800000001</v>
          </cell>
          <cell r="KR163">
            <v>0.61680201800000001</v>
          </cell>
          <cell r="KS163">
            <v>0.61680201800000001</v>
          </cell>
          <cell r="KT163">
            <v>0</v>
          </cell>
          <cell r="KU163">
            <v>0</v>
          </cell>
          <cell r="KW163">
            <v>6.8393347999999993E-2</v>
          </cell>
          <cell r="KX163">
            <v>6.8393347999999993E-2</v>
          </cell>
          <cell r="KY163">
            <v>6.8393347999999993E-2</v>
          </cell>
          <cell r="KZ163">
            <v>0</v>
          </cell>
          <cell r="LA163">
            <v>0</v>
          </cell>
          <cell r="LC163">
            <v>0.63501789599999992</v>
          </cell>
          <cell r="LD163">
            <v>0.63501789599999992</v>
          </cell>
          <cell r="LE163">
            <v>0.63501789599999992</v>
          </cell>
          <cell r="LF163">
            <v>0</v>
          </cell>
          <cell r="LG163">
            <v>0</v>
          </cell>
          <cell r="LI163">
            <v>4.0969499999999999E-2</v>
          </cell>
          <cell r="LJ163">
            <v>4.0969499999999999E-2</v>
          </cell>
          <cell r="LK163">
            <v>4.0969499999999999E-2</v>
          </cell>
          <cell r="LL163">
            <v>0</v>
          </cell>
          <cell r="LM163">
            <v>0</v>
          </cell>
          <cell r="LO163">
            <v>1.8435054196</v>
          </cell>
          <cell r="LP163">
            <v>1.8435054196</v>
          </cell>
          <cell r="LQ163">
            <v>1.8435054196</v>
          </cell>
          <cell r="LR163">
            <v>0</v>
          </cell>
          <cell r="LS163">
            <v>0</v>
          </cell>
          <cell r="LU163">
            <v>0.869935503</v>
          </cell>
          <cell r="LV163">
            <v>0.869935503</v>
          </cell>
          <cell r="LW163">
            <v>0.869935503</v>
          </cell>
          <cell r="LX163">
            <v>0</v>
          </cell>
          <cell r="LY163">
            <v>0</v>
          </cell>
          <cell r="MA163">
            <v>0.79143387499999995</v>
          </cell>
          <cell r="MB163">
            <v>0.79143387499999995</v>
          </cell>
          <cell r="MC163">
            <v>0.79143387499999995</v>
          </cell>
          <cell r="MD163">
            <v>0</v>
          </cell>
          <cell r="ME163">
            <v>0</v>
          </cell>
          <cell r="MG163">
            <v>1.9852124999999998E-2</v>
          </cell>
          <cell r="MH163">
            <v>1.9852124999999998E-2</v>
          </cell>
          <cell r="MI163">
            <v>1.9852124999999998E-2</v>
          </cell>
          <cell r="MJ163">
            <v>0</v>
          </cell>
          <cell r="MK163">
            <v>0</v>
          </cell>
          <cell r="MM163">
            <v>4.1750035824000005</v>
          </cell>
          <cell r="MN163">
            <v>4.1750035824000005</v>
          </cell>
          <cell r="MO163">
            <v>4.1750035824000005</v>
          </cell>
          <cell r="MP163">
            <v>0</v>
          </cell>
          <cell r="MQ163">
            <v>0</v>
          </cell>
          <cell r="MS163">
            <v>10.793308370400002</v>
          </cell>
          <cell r="MT163">
            <v>10.793308370400002</v>
          </cell>
          <cell r="MU163">
            <v>10.793308370400002</v>
          </cell>
          <cell r="MV163">
            <v>0</v>
          </cell>
          <cell r="MW163">
            <v>0</v>
          </cell>
          <cell r="MY163">
            <v>0.61680201800000001</v>
          </cell>
          <cell r="MZ163">
            <v>0.61680201800000001</v>
          </cell>
          <cell r="NA163">
            <v>0.61680201800000001</v>
          </cell>
          <cell r="NB163">
            <v>0</v>
          </cell>
          <cell r="NC163">
            <v>0</v>
          </cell>
          <cell r="NE163">
            <v>6.8393347999999993E-2</v>
          </cell>
          <cell r="NF163">
            <v>6.8393347999999993E-2</v>
          </cell>
          <cell r="NG163">
            <v>6.8393347999999993E-2</v>
          </cell>
          <cell r="NH163">
            <v>0</v>
          </cell>
          <cell r="NI163">
            <v>0</v>
          </cell>
          <cell r="NK163">
            <v>0.63501789599999992</v>
          </cell>
          <cell r="NL163">
            <v>0.63501789599999992</v>
          </cell>
          <cell r="NM163">
            <v>0.63501789599999992</v>
          </cell>
          <cell r="NN163">
            <v>0</v>
          </cell>
          <cell r="NO163">
            <v>0</v>
          </cell>
          <cell r="NQ163">
            <v>4.0969499999999999E-2</v>
          </cell>
          <cell r="NR163">
            <v>4.0969499999999999E-2</v>
          </cell>
          <cell r="NS163">
            <v>4.0969499999999999E-2</v>
          </cell>
          <cell r="NT163">
            <v>0</v>
          </cell>
          <cell r="NU163">
            <v>0</v>
          </cell>
          <cell r="NW163">
            <v>1.8435054196</v>
          </cell>
          <cell r="NX163">
            <v>1.8435054196</v>
          </cell>
          <cell r="NY163">
            <v>1.8435054196</v>
          </cell>
          <cell r="NZ163">
            <v>0</v>
          </cell>
          <cell r="OA163">
            <v>0</v>
          </cell>
          <cell r="OC163">
            <v>0.869935503</v>
          </cell>
          <cell r="OD163">
            <v>0.869935503</v>
          </cell>
          <cell r="OE163">
            <v>0.869935503</v>
          </cell>
          <cell r="OF163">
            <v>0</v>
          </cell>
          <cell r="OG163">
            <v>0</v>
          </cell>
          <cell r="OI163">
            <v>0.34311970549999998</v>
          </cell>
          <cell r="OJ163">
            <v>0.34311970549999998</v>
          </cell>
          <cell r="OK163">
            <v>0.34311970549999998</v>
          </cell>
          <cell r="OL163">
            <v>0</v>
          </cell>
          <cell r="OM163">
            <v>0</v>
          </cell>
          <cell r="OO163">
            <v>0.13457354299999999</v>
          </cell>
          <cell r="OP163">
            <v>0.13457354299999999</v>
          </cell>
          <cell r="OQ163">
            <v>0.13264468099999999</v>
          </cell>
          <cell r="OR163">
            <v>0</v>
          </cell>
          <cell r="OS163">
            <v>0</v>
          </cell>
          <cell r="OU163">
            <v>2.24796</v>
          </cell>
          <cell r="OV163">
            <v>2.24796</v>
          </cell>
          <cell r="OW163">
            <v>2.24796</v>
          </cell>
          <cell r="OX163">
            <v>0</v>
          </cell>
          <cell r="OY163">
            <v>0</v>
          </cell>
          <cell r="PA163">
            <v>0.47826350000000006</v>
          </cell>
          <cell r="PB163">
            <v>0.47826350000000006</v>
          </cell>
          <cell r="PC163">
            <v>0.47826350000000006</v>
          </cell>
          <cell r="PD163">
            <v>0</v>
          </cell>
          <cell r="PE163">
            <v>0</v>
          </cell>
          <cell r="PG163">
            <v>0.34035512159999998</v>
          </cell>
          <cell r="PH163">
            <v>0.34035512159999998</v>
          </cell>
          <cell r="PI163">
            <v>0.34035512159999998</v>
          </cell>
          <cell r="PJ163">
            <v>0</v>
          </cell>
          <cell r="PK163">
            <v>0</v>
          </cell>
          <cell r="PM163">
            <v>1.8376304999999997</v>
          </cell>
          <cell r="PN163">
            <v>1.8376304999999997</v>
          </cell>
          <cell r="PO163">
            <v>1.8376304999999997</v>
          </cell>
          <cell r="PP163">
            <v>0</v>
          </cell>
          <cell r="PQ163">
            <v>0</v>
          </cell>
          <cell r="PS163">
            <v>3.1941331500000003E-2</v>
          </cell>
          <cell r="PT163">
            <v>3.1941331500000003E-2</v>
          </cell>
          <cell r="PU163">
            <v>3.1941331500000003E-2</v>
          </cell>
          <cell r="PV163">
            <v>0</v>
          </cell>
          <cell r="PW163">
            <v>0</v>
          </cell>
          <cell r="PY163">
            <v>35.749295010000004</v>
          </cell>
          <cell r="PZ163">
            <v>35.749295010000004</v>
          </cell>
          <cell r="QA163">
            <v>35.749295010000004</v>
          </cell>
          <cell r="QB163">
            <v>0</v>
          </cell>
          <cell r="QC163">
            <v>0</v>
          </cell>
          <cell r="QE163">
            <v>42.655660904999998</v>
          </cell>
          <cell r="QF163">
            <v>42.655660904999998</v>
          </cell>
          <cell r="QG163">
            <v>42.655660904999998</v>
          </cell>
          <cell r="QH163">
            <v>0</v>
          </cell>
          <cell r="QI163">
            <v>0</v>
          </cell>
          <cell r="QK163">
            <v>5.2534651249999991</v>
          </cell>
          <cell r="QL163">
            <v>5.2534651249999991</v>
          </cell>
          <cell r="QM163">
            <v>5.2534651249999991</v>
          </cell>
          <cell r="QN163">
            <v>0</v>
          </cell>
          <cell r="QO163">
            <v>0</v>
          </cell>
          <cell r="QQ163">
            <v>0.79143387499999995</v>
          </cell>
          <cell r="QR163">
            <v>0.79143387499999995</v>
          </cell>
          <cell r="QS163">
            <v>0.79143387499999995</v>
          </cell>
          <cell r="QT163">
            <v>0</v>
          </cell>
          <cell r="QU163">
            <v>0</v>
          </cell>
          <cell r="QW163">
            <v>1.9852124999999998E-2</v>
          </cell>
          <cell r="QX163">
            <v>1.9852124999999998E-2</v>
          </cell>
          <cell r="QY163">
            <v>1.9852124999999998E-2</v>
          </cell>
          <cell r="QZ163">
            <v>0</v>
          </cell>
          <cell r="RA163">
            <v>0</v>
          </cell>
          <cell r="RC163">
            <v>4.1750035824000005</v>
          </cell>
          <cell r="RD163">
            <v>4.1750035824000005</v>
          </cell>
          <cell r="RE163">
            <v>4.1750035824000005</v>
          </cell>
          <cell r="RF163">
            <v>0</v>
          </cell>
          <cell r="RG163">
            <v>0</v>
          </cell>
          <cell r="RI163">
            <v>10.793308370400002</v>
          </cell>
          <cell r="RJ163">
            <v>10.793308370400002</v>
          </cell>
          <cell r="RK163">
            <v>10.793308370400002</v>
          </cell>
          <cell r="RL163">
            <v>0</v>
          </cell>
          <cell r="RM163">
            <v>0</v>
          </cell>
          <cell r="RO163">
            <v>1.42552232</v>
          </cell>
          <cell r="RP163">
            <v>1.42552232</v>
          </cell>
          <cell r="RQ163">
            <v>1.42552232</v>
          </cell>
          <cell r="RR163">
            <v>0</v>
          </cell>
          <cell r="RS163">
            <v>0</v>
          </cell>
          <cell r="RU163">
            <v>0.44004915760000002</v>
          </cell>
          <cell r="RV163">
            <v>0.44004915760000002</v>
          </cell>
          <cell r="RW163">
            <v>0.44004915760000002</v>
          </cell>
          <cell r="RX163">
            <v>0</v>
          </cell>
          <cell r="RY163">
            <v>0</v>
          </cell>
          <cell r="SA163">
            <v>0.33278335200000003</v>
          </cell>
          <cell r="SB163">
            <v>0.33278335200000003</v>
          </cell>
          <cell r="SC163">
            <v>0.33278335200000003</v>
          </cell>
          <cell r="SD163">
            <v>0</v>
          </cell>
          <cell r="SE163">
            <v>0</v>
          </cell>
          <cell r="SG163">
            <v>2.9642326999999997</v>
          </cell>
          <cell r="SH163">
            <v>2.9642326999999997</v>
          </cell>
          <cell r="SI163">
            <v>2.9642326999999997</v>
          </cell>
          <cell r="SJ163">
            <v>0</v>
          </cell>
          <cell r="SK163">
            <v>0</v>
          </cell>
          <cell r="SM163">
            <v>35.749295010000004</v>
          </cell>
          <cell r="SN163">
            <v>35.749295010000004</v>
          </cell>
          <cell r="SO163">
            <v>35.749295010000004</v>
          </cell>
          <cell r="SP163">
            <v>0</v>
          </cell>
          <cell r="SQ163">
            <v>0</v>
          </cell>
          <cell r="SS163">
            <v>42.655660904999998</v>
          </cell>
          <cell r="ST163">
            <v>42.655660904999998</v>
          </cell>
          <cell r="SU163">
            <v>42.655660904999998</v>
          </cell>
          <cell r="SV163">
            <v>0</v>
          </cell>
          <cell r="SW163">
            <v>0</v>
          </cell>
          <cell r="SY163">
            <v>5.2534651249999991</v>
          </cell>
          <cell r="SZ163">
            <v>5.2534651249999991</v>
          </cell>
          <cell r="TA163">
            <v>5.2534651249999991</v>
          </cell>
          <cell r="TB163">
            <v>0</v>
          </cell>
          <cell r="TC163">
            <v>0</v>
          </cell>
          <cell r="TE163">
            <v>0.79143387499999995</v>
          </cell>
          <cell r="TF163">
            <v>0.79143387499999995</v>
          </cell>
          <cell r="TG163">
            <v>0.79143387499999995</v>
          </cell>
          <cell r="TH163">
            <v>0</v>
          </cell>
          <cell r="TI163">
            <v>0</v>
          </cell>
          <cell r="TK163">
            <v>1.9852124999999998E-2</v>
          </cell>
          <cell r="TL163">
            <v>1.9852124999999998E-2</v>
          </cell>
          <cell r="TM163">
            <v>1.9852124999999998E-2</v>
          </cell>
          <cell r="TN163">
            <v>0</v>
          </cell>
          <cell r="TO163">
            <v>0</v>
          </cell>
          <cell r="TQ163">
            <v>0.42642599999999997</v>
          </cell>
          <cell r="TR163">
            <v>0.42642599999999997</v>
          </cell>
          <cell r="TS163">
            <v>0.42642599999999997</v>
          </cell>
          <cell r="TT163">
            <v>0</v>
          </cell>
          <cell r="TU163">
            <v>0</v>
          </cell>
          <cell r="TW163">
            <v>0</v>
          </cell>
          <cell r="TX163">
            <v>0</v>
          </cell>
          <cell r="TY163">
            <v>0</v>
          </cell>
          <cell r="TZ163">
            <v>0</v>
          </cell>
          <cell r="UA163">
            <v>0</v>
          </cell>
          <cell r="UC163">
            <v>0</v>
          </cell>
          <cell r="UD163">
            <v>0</v>
          </cell>
          <cell r="UE163">
            <v>0</v>
          </cell>
          <cell r="UF163">
            <v>0</v>
          </cell>
          <cell r="UG163">
            <v>0</v>
          </cell>
          <cell r="UI163">
            <v>5.9432308499999996E-2</v>
          </cell>
          <cell r="UJ163">
            <v>5.9432308499999996E-2</v>
          </cell>
          <cell r="UK163">
            <v>5.9432308499999996E-2</v>
          </cell>
          <cell r="UL163">
            <v>0</v>
          </cell>
          <cell r="UM163">
            <v>0</v>
          </cell>
          <cell r="UO163">
            <v>0.61680201800000001</v>
          </cell>
          <cell r="UP163">
            <v>0.61680201800000001</v>
          </cell>
          <cell r="UQ163">
            <v>0.61680201800000001</v>
          </cell>
          <cell r="UR163">
            <v>0</v>
          </cell>
          <cell r="US163">
            <v>0</v>
          </cell>
          <cell r="UU163">
            <v>6.8393347999999993E-2</v>
          </cell>
          <cell r="UV163">
            <v>6.8393347999999993E-2</v>
          </cell>
          <cell r="UW163">
            <v>6.8393347999999993E-2</v>
          </cell>
          <cell r="UX163">
            <v>0</v>
          </cell>
          <cell r="UY163">
            <v>0</v>
          </cell>
          <cell r="VA163">
            <v>0.63501789599999992</v>
          </cell>
          <cell r="VB163">
            <v>0.63501789599999992</v>
          </cell>
          <cell r="VC163">
            <v>0.63501789599999992</v>
          </cell>
          <cell r="VD163">
            <v>0</v>
          </cell>
          <cell r="VE163">
            <v>0</v>
          </cell>
          <cell r="VG163">
            <v>4.0969499999999999E-2</v>
          </cell>
          <cell r="VH163">
            <v>4.0969499999999999E-2</v>
          </cell>
          <cell r="VI163">
            <v>4.0969499999999999E-2</v>
          </cell>
          <cell r="VJ163">
            <v>0</v>
          </cell>
          <cell r="VK163">
            <v>0</v>
          </cell>
          <cell r="VM163">
            <v>1.8435054196</v>
          </cell>
          <cell r="VN163">
            <v>1.8435054196</v>
          </cell>
          <cell r="VO163">
            <v>1.8435054196</v>
          </cell>
          <cell r="VP163">
            <v>0</v>
          </cell>
          <cell r="VQ163">
            <v>0</v>
          </cell>
          <cell r="VS163">
            <v>0.869935503</v>
          </cell>
          <cell r="VT163">
            <v>0.869935503</v>
          </cell>
          <cell r="VU163">
            <v>0.869935503</v>
          </cell>
          <cell r="VV163">
            <v>0</v>
          </cell>
          <cell r="VW163">
            <v>0</v>
          </cell>
          <cell r="VY163">
            <v>0.34311970549999998</v>
          </cell>
          <cell r="VZ163">
            <v>0.34311970549999998</v>
          </cell>
          <cell r="WA163">
            <v>0.34311970549999998</v>
          </cell>
          <cell r="WB163">
            <v>0</v>
          </cell>
          <cell r="WC163">
            <v>0</v>
          </cell>
          <cell r="WE163">
            <v>0.13457354299999999</v>
          </cell>
          <cell r="WF163">
            <v>0.13457354299999999</v>
          </cell>
          <cell r="WG163">
            <v>0.13264468099999999</v>
          </cell>
          <cell r="WH163">
            <v>0</v>
          </cell>
          <cell r="WI163">
            <v>0</v>
          </cell>
          <cell r="WK163">
            <v>2.24796</v>
          </cell>
          <cell r="WL163">
            <v>2.24796</v>
          </cell>
          <cell r="WM163">
            <v>2.24796</v>
          </cell>
          <cell r="WN163">
            <v>0</v>
          </cell>
          <cell r="WO163">
            <v>0</v>
          </cell>
          <cell r="WQ163">
            <v>0.47826350000000006</v>
          </cell>
          <cell r="WR163">
            <v>0.47826350000000006</v>
          </cell>
          <cell r="WS163">
            <v>0.47826350000000006</v>
          </cell>
          <cell r="WT163">
            <v>0</v>
          </cell>
          <cell r="WU163">
            <v>0</v>
          </cell>
          <cell r="WW163">
            <v>0.34035512159999998</v>
          </cell>
          <cell r="WX163">
            <v>0.34035512159999998</v>
          </cell>
          <cell r="WY163">
            <v>0.34035512159999998</v>
          </cell>
          <cell r="WZ163">
            <v>0</v>
          </cell>
          <cell r="XA163">
            <v>0</v>
          </cell>
          <cell r="XC163">
            <v>1.8376304999999997</v>
          </cell>
          <cell r="XD163">
            <v>1.8376304999999997</v>
          </cell>
          <cell r="XE163">
            <v>1.8376304999999997</v>
          </cell>
          <cell r="XF163">
            <v>0</v>
          </cell>
          <cell r="XG163">
            <v>0</v>
          </cell>
          <cell r="XI163">
            <v>3.1941331500000003E-2</v>
          </cell>
          <cell r="XJ163">
            <v>3.1941331500000003E-2</v>
          </cell>
          <cell r="XK163">
            <v>3.1941331500000003E-2</v>
          </cell>
          <cell r="XL163">
            <v>0</v>
          </cell>
          <cell r="XM163">
            <v>0</v>
          </cell>
          <cell r="XO163">
            <v>1.4291506289999998</v>
          </cell>
          <cell r="XP163">
            <v>1.4291506289999998</v>
          </cell>
          <cell r="XQ163">
            <v>1.4291506289999998</v>
          </cell>
          <cell r="XR163">
            <v>0</v>
          </cell>
          <cell r="XS163">
            <v>0</v>
          </cell>
          <cell r="XU163">
            <v>0.13739768800000002</v>
          </cell>
          <cell r="XV163">
            <v>0.13739768800000002</v>
          </cell>
          <cell r="XW163">
            <v>0.13739768800000002</v>
          </cell>
          <cell r="XX163">
            <v>0</v>
          </cell>
          <cell r="XY163">
            <v>0</v>
          </cell>
          <cell r="YA163">
            <v>0.129491836</v>
          </cell>
          <cell r="YB163">
            <v>0.129491836</v>
          </cell>
          <cell r="YC163">
            <v>0.129491836</v>
          </cell>
          <cell r="YD163">
            <v>0</v>
          </cell>
          <cell r="YE163">
            <v>0</v>
          </cell>
          <cell r="YG163">
            <v>1.140387348</v>
          </cell>
          <cell r="YH163">
            <v>1.140387348</v>
          </cell>
          <cell r="YI163">
            <v>1.140387348</v>
          </cell>
          <cell r="YJ163">
            <v>0</v>
          </cell>
          <cell r="YK163">
            <v>0</v>
          </cell>
          <cell r="YM163">
            <v>2.2747627999999995</v>
          </cell>
          <cell r="YN163">
            <v>2.2747627999999995</v>
          </cell>
          <cell r="YO163">
            <v>2.2747627999999995</v>
          </cell>
          <cell r="YP163">
            <v>0</v>
          </cell>
          <cell r="YQ163">
            <v>0</v>
          </cell>
          <cell r="YS163">
            <v>2.2747627999999995</v>
          </cell>
          <cell r="YT163">
            <v>2.2747627999999995</v>
          </cell>
          <cell r="YU163">
            <v>2.2747627999999995</v>
          </cell>
          <cell r="YV163">
            <v>0</v>
          </cell>
          <cell r="YW163">
            <v>0</v>
          </cell>
          <cell r="YY163">
            <v>2.2747627999999995</v>
          </cell>
          <cell r="YZ163">
            <v>2.2747627999999995</v>
          </cell>
          <cell r="ZA163">
            <v>2.2747627999999995</v>
          </cell>
          <cell r="ZB163">
            <v>0</v>
          </cell>
          <cell r="ZC163">
            <v>0</v>
          </cell>
        </row>
        <row r="164">
          <cell r="B164">
            <v>2005</v>
          </cell>
          <cell r="C164">
            <v>7.5168986529000001</v>
          </cell>
          <cell r="D164">
            <v>7.5168986529000001</v>
          </cell>
          <cell r="E164">
            <v>7.5168986529000001</v>
          </cell>
          <cell r="F164">
            <v>0</v>
          </cell>
          <cell r="G164">
            <v>0</v>
          </cell>
          <cell r="I164">
            <v>14.1753562014</v>
          </cell>
          <cell r="J164">
            <v>14.1753562014</v>
          </cell>
          <cell r="K164">
            <v>14.1753562014</v>
          </cell>
          <cell r="L164">
            <v>0</v>
          </cell>
          <cell r="M164">
            <v>0</v>
          </cell>
          <cell r="O164">
            <v>7.5168986529000001</v>
          </cell>
          <cell r="P164">
            <v>7.5168986529000001</v>
          </cell>
          <cell r="Q164">
            <v>7.5168986529000001</v>
          </cell>
          <cell r="R164">
            <v>0</v>
          </cell>
          <cell r="S164">
            <v>0</v>
          </cell>
          <cell r="U164">
            <v>14.1753562014</v>
          </cell>
          <cell r="V164">
            <v>14.1753562014</v>
          </cell>
          <cell r="W164">
            <v>14.1753562014</v>
          </cell>
          <cell r="X164">
            <v>0</v>
          </cell>
          <cell r="Y164">
            <v>0</v>
          </cell>
          <cell r="AA164">
            <v>7.5168986529000001</v>
          </cell>
          <cell r="AB164">
            <v>7.5168986529000001</v>
          </cell>
          <cell r="AC164">
            <v>7.5168986529000001</v>
          </cell>
          <cell r="AD164">
            <v>0</v>
          </cell>
          <cell r="AE164">
            <v>0</v>
          </cell>
          <cell r="AG164">
            <v>14.1753562014</v>
          </cell>
          <cell r="AH164">
            <v>14.1753562014</v>
          </cell>
          <cell r="AI164">
            <v>14.1753562014</v>
          </cell>
          <cell r="AJ164">
            <v>0</v>
          </cell>
          <cell r="AK164">
            <v>0</v>
          </cell>
          <cell r="AM164">
            <v>1.6442661599999997</v>
          </cell>
          <cell r="AN164">
            <v>1.6442661599999997</v>
          </cell>
          <cell r="AO164">
            <v>1.6442661599999997</v>
          </cell>
          <cell r="AP164">
            <v>0</v>
          </cell>
          <cell r="AQ164">
            <v>0</v>
          </cell>
          <cell r="AS164">
            <v>0.49495410919999988</v>
          </cell>
          <cell r="AT164">
            <v>0.49495410919999988</v>
          </cell>
          <cell r="AU164">
            <v>0.49495410919999988</v>
          </cell>
          <cell r="AV164">
            <v>0</v>
          </cell>
          <cell r="AW164">
            <v>0</v>
          </cell>
          <cell r="AY164">
            <v>1.6442661599999997</v>
          </cell>
          <cell r="AZ164">
            <v>1.6442661599999997</v>
          </cell>
          <cell r="BA164">
            <v>1.6442661599999997</v>
          </cell>
          <cell r="BB164">
            <v>0</v>
          </cell>
          <cell r="BC164">
            <v>0</v>
          </cell>
          <cell r="BE164">
            <v>0.49495410919999988</v>
          </cell>
          <cell r="BF164">
            <v>0.49495410919999988</v>
          </cell>
          <cell r="BG164">
            <v>0.49495410919999988</v>
          </cell>
          <cell r="BH164">
            <v>0</v>
          </cell>
          <cell r="BI164">
            <v>0</v>
          </cell>
          <cell r="BK164">
            <v>0.29280031199999995</v>
          </cell>
          <cell r="BL164">
            <v>0.29280031199999995</v>
          </cell>
          <cell r="BM164">
            <v>0.29280031199999995</v>
          </cell>
          <cell r="BN164">
            <v>0</v>
          </cell>
          <cell r="BO164">
            <v>0</v>
          </cell>
          <cell r="BQ164">
            <v>0.29280031199999995</v>
          </cell>
          <cell r="BR164">
            <v>0.29280031199999995</v>
          </cell>
          <cell r="BS164">
            <v>0.29280031199999995</v>
          </cell>
          <cell r="BT164">
            <v>0</v>
          </cell>
          <cell r="BU164">
            <v>0</v>
          </cell>
          <cell r="BW164">
            <v>0.29280031199999995</v>
          </cell>
          <cell r="BX164">
            <v>0.29280031199999995</v>
          </cell>
          <cell r="BY164">
            <v>0.29280031199999995</v>
          </cell>
          <cell r="BZ164">
            <v>0</v>
          </cell>
          <cell r="CA164">
            <v>0</v>
          </cell>
          <cell r="CC164">
            <v>0.29280031199999995</v>
          </cell>
          <cell r="CD164">
            <v>0.29280031199999995</v>
          </cell>
          <cell r="CE164">
            <v>0.29280031199999995</v>
          </cell>
          <cell r="CF164">
            <v>0</v>
          </cell>
          <cell r="CG164">
            <v>0</v>
          </cell>
          <cell r="CI164">
            <v>7.1785952999999996</v>
          </cell>
          <cell r="CJ164">
            <v>7.1785952999999996</v>
          </cell>
          <cell r="CK164">
            <v>7.1785952999999996</v>
          </cell>
          <cell r="CL164">
            <v>0</v>
          </cell>
          <cell r="CM164">
            <v>0</v>
          </cell>
          <cell r="CO164">
            <v>7.1785952999999996</v>
          </cell>
          <cell r="CP164">
            <v>7.1785952999999996</v>
          </cell>
          <cell r="CQ164">
            <v>7.1785952999999996</v>
          </cell>
          <cell r="CR164">
            <v>0</v>
          </cell>
          <cell r="CS164">
            <v>0</v>
          </cell>
          <cell r="CU164">
            <v>0.39696199999999998</v>
          </cell>
          <cell r="CV164">
            <v>0.39696199999999998</v>
          </cell>
          <cell r="CW164">
            <v>0.39696199999999998</v>
          </cell>
          <cell r="CX164">
            <v>0</v>
          </cell>
          <cell r="CY164">
            <v>0</v>
          </cell>
          <cell r="DA164">
            <v>0.36802199499999999</v>
          </cell>
          <cell r="DB164">
            <v>0.36802199499999999</v>
          </cell>
          <cell r="DC164">
            <v>0.36802199499999999</v>
          </cell>
          <cell r="DD164">
            <v>0</v>
          </cell>
          <cell r="DE164">
            <v>0</v>
          </cell>
          <cell r="DG164">
            <v>0.36802199499999999</v>
          </cell>
          <cell r="DH164">
            <v>0.36802199499999999</v>
          </cell>
          <cell r="DI164">
            <v>0.36802199499999999</v>
          </cell>
          <cell r="DJ164">
            <v>0</v>
          </cell>
          <cell r="DK164">
            <v>0</v>
          </cell>
          <cell r="DM164">
            <v>0</v>
          </cell>
          <cell r="DN164">
            <v>0</v>
          </cell>
          <cell r="DO164">
            <v>0</v>
          </cell>
          <cell r="DP164">
            <v>0</v>
          </cell>
          <cell r="DQ164">
            <v>0</v>
          </cell>
          <cell r="DS164">
            <v>0.19217826999999998</v>
          </cell>
          <cell r="DT164">
            <v>0.19217826999999998</v>
          </cell>
          <cell r="DU164">
            <v>0.19217826999999998</v>
          </cell>
          <cell r="DV164">
            <v>0</v>
          </cell>
          <cell r="DW164">
            <v>0</v>
          </cell>
          <cell r="DY164">
            <v>0.61159133999999993</v>
          </cell>
          <cell r="DZ164">
            <v>0.61159133999999993</v>
          </cell>
          <cell r="EA164">
            <v>0.61159133999999993</v>
          </cell>
          <cell r="EB164">
            <v>0</v>
          </cell>
          <cell r="EC164">
            <v>0</v>
          </cell>
          <cell r="EE164">
            <v>2.3538085999999998</v>
          </cell>
          <cell r="EF164">
            <v>2.3538085999999998</v>
          </cell>
          <cell r="EG164">
            <v>2.3538085999999998</v>
          </cell>
          <cell r="EH164">
            <v>0</v>
          </cell>
          <cell r="EI164">
            <v>0</v>
          </cell>
          <cell r="EK164">
            <v>2.3538085999999998</v>
          </cell>
          <cell r="EL164">
            <v>2.3538085999999998</v>
          </cell>
          <cell r="EM164">
            <v>2.3538085999999998</v>
          </cell>
          <cell r="EN164">
            <v>0</v>
          </cell>
          <cell r="EO164">
            <v>0</v>
          </cell>
          <cell r="EQ164">
            <v>0.38642889999999996</v>
          </cell>
          <cell r="ER164">
            <v>0.38642889999999996</v>
          </cell>
          <cell r="ES164">
            <v>0.38642889999999996</v>
          </cell>
          <cell r="ET164">
            <v>0</v>
          </cell>
          <cell r="EU164">
            <v>0</v>
          </cell>
          <cell r="EW164">
            <v>0.38642889999999996</v>
          </cell>
          <cell r="EX164">
            <v>0.38642889999999996</v>
          </cell>
          <cell r="EY164">
            <v>0.38642889999999996</v>
          </cell>
          <cell r="EZ164">
            <v>0</v>
          </cell>
          <cell r="FA164">
            <v>0</v>
          </cell>
          <cell r="FC164">
            <v>0.27083617600000004</v>
          </cell>
          <cell r="FD164">
            <v>0.27083617600000004</v>
          </cell>
          <cell r="FE164">
            <v>0.27083617600000004</v>
          </cell>
          <cell r="FF164">
            <v>0</v>
          </cell>
          <cell r="FG164">
            <v>0</v>
          </cell>
          <cell r="FI164">
            <v>0.27083617600000004</v>
          </cell>
          <cell r="FJ164">
            <v>0.27083617600000004</v>
          </cell>
          <cell r="FK164">
            <v>0.27083617600000004</v>
          </cell>
          <cell r="FL164">
            <v>0</v>
          </cell>
          <cell r="FM164">
            <v>0</v>
          </cell>
          <cell r="FO164">
            <v>1.7424001</v>
          </cell>
          <cell r="FP164">
            <v>1.7424001</v>
          </cell>
          <cell r="FQ164">
            <v>1.7424001</v>
          </cell>
          <cell r="FR164">
            <v>0</v>
          </cell>
          <cell r="FS164">
            <v>0</v>
          </cell>
          <cell r="FU164">
            <v>0.41581383999999993</v>
          </cell>
          <cell r="FV164">
            <v>0.41581383999999993</v>
          </cell>
          <cell r="FW164">
            <v>0.41581383999999993</v>
          </cell>
          <cell r="FX164">
            <v>0</v>
          </cell>
          <cell r="FY164">
            <v>0</v>
          </cell>
          <cell r="GA164">
            <v>0.16033241899999998</v>
          </cell>
          <cell r="GB164">
            <v>0.16033241899999998</v>
          </cell>
          <cell r="GC164">
            <v>0.16033241899999998</v>
          </cell>
          <cell r="GD164">
            <v>0</v>
          </cell>
          <cell r="GE164">
            <v>0</v>
          </cell>
          <cell r="GG164">
            <v>3.8691802499999997E-2</v>
          </cell>
          <cell r="GH164">
            <v>3.8691802499999997E-2</v>
          </cell>
          <cell r="GI164">
            <v>3.8691802499999997E-2</v>
          </cell>
          <cell r="GJ164">
            <v>0</v>
          </cell>
          <cell r="GK164">
            <v>0</v>
          </cell>
          <cell r="GM164">
            <v>2.9650478000000002</v>
          </cell>
          <cell r="GN164">
            <v>2.9650478000000002</v>
          </cell>
          <cell r="GO164">
            <v>2.9650478000000002</v>
          </cell>
          <cell r="GP164">
            <v>0</v>
          </cell>
          <cell r="GQ164">
            <v>0</v>
          </cell>
          <cell r="GS164">
            <v>6.5997583649999987</v>
          </cell>
          <cell r="GT164">
            <v>6.5997583649999987</v>
          </cell>
          <cell r="GU164">
            <v>6.5997583649999987</v>
          </cell>
          <cell r="GV164">
            <v>0</v>
          </cell>
          <cell r="GW164">
            <v>0</v>
          </cell>
          <cell r="GY164">
            <v>6.5997583649999987</v>
          </cell>
          <cell r="GZ164">
            <v>6.5997583649999987</v>
          </cell>
          <cell r="HA164">
            <v>6.5997583649999987</v>
          </cell>
          <cell r="HB164">
            <v>0</v>
          </cell>
          <cell r="HC164">
            <v>0</v>
          </cell>
          <cell r="HE164">
            <v>0</v>
          </cell>
          <cell r="HF164">
            <v>0</v>
          </cell>
          <cell r="HG164">
            <v>0</v>
          </cell>
          <cell r="HH164">
            <v>0</v>
          </cell>
          <cell r="HI164">
            <v>0</v>
          </cell>
          <cell r="HK164">
            <v>1.5412316559999999</v>
          </cell>
          <cell r="HL164">
            <v>1.5412316559999999</v>
          </cell>
          <cell r="HM164">
            <v>1.5412316559999999</v>
          </cell>
          <cell r="HN164">
            <v>0</v>
          </cell>
          <cell r="HO164">
            <v>0</v>
          </cell>
          <cell r="HQ164">
            <v>0.15095254</v>
          </cell>
          <cell r="HR164">
            <v>0.15095254</v>
          </cell>
          <cell r="HS164">
            <v>0.15095254</v>
          </cell>
          <cell r="HT164">
            <v>0</v>
          </cell>
          <cell r="HU164">
            <v>0</v>
          </cell>
          <cell r="HW164">
            <v>0.121274568</v>
          </cell>
          <cell r="HX164">
            <v>0.121274568</v>
          </cell>
          <cell r="HY164">
            <v>0.121274568</v>
          </cell>
          <cell r="HZ164">
            <v>0</v>
          </cell>
          <cell r="IA164">
            <v>0</v>
          </cell>
          <cell r="IC164">
            <v>0.121274568</v>
          </cell>
          <cell r="ID164">
            <v>0.121274568</v>
          </cell>
          <cell r="IE164">
            <v>0.121274568</v>
          </cell>
          <cell r="IF164">
            <v>0</v>
          </cell>
          <cell r="IG164">
            <v>0</v>
          </cell>
          <cell r="II164">
            <v>1.1429727919999999</v>
          </cell>
          <cell r="IJ164">
            <v>1.1429727919999999</v>
          </cell>
          <cell r="IK164">
            <v>1.1429727919999999</v>
          </cell>
          <cell r="IL164">
            <v>0</v>
          </cell>
          <cell r="IM164">
            <v>0</v>
          </cell>
          <cell r="IO164">
            <v>0.49977070000000001</v>
          </cell>
          <cell r="IP164">
            <v>0.49977070000000001</v>
          </cell>
          <cell r="IQ164">
            <v>0.49977070000000001</v>
          </cell>
          <cell r="IR164">
            <v>0</v>
          </cell>
          <cell r="IS164">
            <v>0</v>
          </cell>
          <cell r="IU164">
            <v>0</v>
          </cell>
          <cell r="IV164">
            <v>0</v>
          </cell>
          <cell r="IW164">
            <v>0</v>
          </cell>
          <cell r="IX164">
            <v>0</v>
          </cell>
          <cell r="IY164">
            <v>0</v>
          </cell>
          <cell r="JA164">
            <v>7.4821844999999998</v>
          </cell>
          <cell r="JB164">
            <v>7.4821844999999998</v>
          </cell>
          <cell r="JC164">
            <v>7.4821844999999998</v>
          </cell>
          <cell r="JD164">
            <v>0</v>
          </cell>
          <cell r="JE164">
            <v>0</v>
          </cell>
          <cell r="JG164">
            <v>1.0162576249999999</v>
          </cell>
          <cell r="JH164">
            <v>1.0162576249999999</v>
          </cell>
          <cell r="JI164">
            <v>1.0162576249999999</v>
          </cell>
          <cell r="JJ164">
            <v>0</v>
          </cell>
          <cell r="JK164">
            <v>0</v>
          </cell>
          <cell r="JM164">
            <v>2.5968500000000002E-2</v>
          </cell>
          <cell r="JN164">
            <v>2.5968500000000002E-2</v>
          </cell>
          <cell r="JO164">
            <v>2.5968500000000002E-2</v>
          </cell>
          <cell r="JP164">
            <v>0</v>
          </cell>
          <cell r="JQ164">
            <v>0</v>
          </cell>
          <cell r="JS164">
            <v>0</v>
          </cell>
          <cell r="JT164">
            <v>0</v>
          </cell>
          <cell r="JU164">
            <v>0</v>
          </cell>
          <cell r="JV164">
            <v>0</v>
          </cell>
          <cell r="JW164">
            <v>0</v>
          </cell>
          <cell r="JY164">
            <v>8.3549714499999997E-2</v>
          </cell>
          <cell r="JZ164">
            <v>8.3549714499999997E-2</v>
          </cell>
          <cell r="KA164">
            <v>8.3549714499999997E-2</v>
          </cell>
          <cell r="KB164">
            <v>0</v>
          </cell>
          <cell r="KC164">
            <v>0</v>
          </cell>
          <cell r="KE164">
            <v>1.0162576249999999</v>
          </cell>
          <cell r="KF164">
            <v>1.0162576249999999</v>
          </cell>
          <cell r="KG164">
            <v>1.0162576249999999</v>
          </cell>
          <cell r="KH164">
            <v>0</v>
          </cell>
          <cell r="KI164">
            <v>0</v>
          </cell>
          <cell r="KK164">
            <v>2.5968500000000002E-2</v>
          </cell>
          <cell r="KL164">
            <v>2.5968500000000002E-2</v>
          </cell>
          <cell r="KM164">
            <v>2.5968500000000002E-2</v>
          </cell>
          <cell r="KN164">
            <v>0</v>
          </cell>
          <cell r="KO164">
            <v>0</v>
          </cell>
          <cell r="KQ164">
            <v>0.69299119999999992</v>
          </cell>
          <cell r="KR164">
            <v>0.69299119999999992</v>
          </cell>
          <cell r="KS164">
            <v>0.69299119999999992</v>
          </cell>
          <cell r="KT164">
            <v>0</v>
          </cell>
          <cell r="KU164">
            <v>0</v>
          </cell>
          <cell r="KW164">
            <v>8.0914756000000004E-2</v>
          </cell>
          <cell r="KX164">
            <v>8.0914756000000004E-2</v>
          </cell>
          <cell r="KY164">
            <v>8.0914756000000004E-2</v>
          </cell>
          <cell r="KZ164">
            <v>0</v>
          </cell>
          <cell r="LA164">
            <v>0</v>
          </cell>
          <cell r="LC164">
            <v>0.69104543200000013</v>
          </cell>
          <cell r="LD164">
            <v>0.69104543200000013</v>
          </cell>
          <cell r="LE164">
            <v>0.69104543200000013</v>
          </cell>
          <cell r="LF164">
            <v>0</v>
          </cell>
          <cell r="LG164">
            <v>0</v>
          </cell>
          <cell r="LI164">
            <v>4.4344300000000003E-2</v>
          </cell>
          <cell r="LJ164">
            <v>4.4344300000000003E-2</v>
          </cell>
          <cell r="LK164">
            <v>4.4344300000000003E-2</v>
          </cell>
          <cell r="LL164">
            <v>0</v>
          </cell>
          <cell r="LM164">
            <v>0</v>
          </cell>
          <cell r="LO164">
            <v>1.9475134316</v>
          </cell>
          <cell r="LP164">
            <v>1.9475134316</v>
          </cell>
          <cell r="LQ164">
            <v>1.9475134316</v>
          </cell>
          <cell r="LR164">
            <v>0</v>
          </cell>
          <cell r="LS164">
            <v>0</v>
          </cell>
          <cell r="LU164">
            <v>1.019944701</v>
          </cell>
          <cell r="LV164">
            <v>1.019944701</v>
          </cell>
          <cell r="LW164">
            <v>1.019944701</v>
          </cell>
          <cell r="LX164">
            <v>0</v>
          </cell>
          <cell r="LY164">
            <v>0</v>
          </cell>
          <cell r="MA164">
            <v>1.0162576249999999</v>
          </cell>
          <cell r="MB164">
            <v>1.0162576249999999</v>
          </cell>
          <cell r="MC164">
            <v>1.0162576249999999</v>
          </cell>
          <cell r="MD164">
            <v>0</v>
          </cell>
          <cell r="ME164">
            <v>0</v>
          </cell>
          <cell r="MG164">
            <v>2.5968500000000002E-2</v>
          </cell>
          <cell r="MH164">
            <v>2.5968500000000002E-2</v>
          </cell>
          <cell r="MI164">
            <v>2.5968500000000002E-2</v>
          </cell>
          <cell r="MJ164">
            <v>0</v>
          </cell>
          <cell r="MK164">
            <v>0</v>
          </cell>
          <cell r="MM164">
            <v>7.5168986529000001</v>
          </cell>
          <cell r="MN164">
            <v>7.5168986529000001</v>
          </cell>
          <cell r="MO164">
            <v>7.5168986529000001</v>
          </cell>
          <cell r="MP164">
            <v>0</v>
          </cell>
          <cell r="MQ164">
            <v>0</v>
          </cell>
          <cell r="MS164">
            <v>14.1753562014</v>
          </cell>
          <cell r="MT164">
            <v>14.1753562014</v>
          </cell>
          <cell r="MU164">
            <v>14.1753562014</v>
          </cell>
          <cell r="MV164">
            <v>0</v>
          </cell>
          <cell r="MW164">
            <v>0</v>
          </cell>
          <cell r="MY164">
            <v>0.69299119999999992</v>
          </cell>
          <cell r="MZ164">
            <v>0.69299119999999992</v>
          </cell>
          <cell r="NA164">
            <v>0.69299119999999992</v>
          </cell>
          <cell r="NB164">
            <v>0</v>
          </cell>
          <cell r="NC164">
            <v>0</v>
          </cell>
          <cell r="NE164">
            <v>8.0914756000000004E-2</v>
          </cell>
          <cell r="NF164">
            <v>8.0914756000000004E-2</v>
          </cell>
          <cell r="NG164">
            <v>8.0914756000000004E-2</v>
          </cell>
          <cell r="NH164">
            <v>0</v>
          </cell>
          <cell r="NI164">
            <v>0</v>
          </cell>
          <cell r="NK164">
            <v>0.69104543200000013</v>
          </cell>
          <cell r="NL164">
            <v>0.69104543200000013</v>
          </cell>
          <cell r="NM164">
            <v>0.69104543200000013</v>
          </cell>
          <cell r="NN164">
            <v>0</v>
          </cell>
          <cell r="NO164">
            <v>0</v>
          </cell>
          <cell r="NQ164">
            <v>4.4344300000000003E-2</v>
          </cell>
          <cell r="NR164">
            <v>4.4344300000000003E-2</v>
          </cell>
          <cell r="NS164">
            <v>4.4344300000000003E-2</v>
          </cell>
          <cell r="NT164">
            <v>0</v>
          </cell>
          <cell r="NU164">
            <v>0</v>
          </cell>
          <cell r="NW164">
            <v>1.9475134316</v>
          </cell>
          <cell r="NX164">
            <v>1.9475134316</v>
          </cell>
          <cell r="NY164">
            <v>1.9475134316</v>
          </cell>
          <cell r="NZ164">
            <v>0</v>
          </cell>
          <cell r="OA164">
            <v>0</v>
          </cell>
          <cell r="OC164">
            <v>1.019944701</v>
          </cell>
          <cell r="OD164">
            <v>1.019944701</v>
          </cell>
          <cell r="OE164">
            <v>1.019944701</v>
          </cell>
          <cell r="OF164">
            <v>0</v>
          </cell>
          <cell r="OG164">
            <v>0</v>
          </cell>
          <cell r="OI164">
            <v>0.41581383999999993</v>
          </cell>
          <cell r="OJ164">
            <v>0.41581383999999993</v>
          </cell>
          <cell r="OK164">
            <v>0.41581383999999993</v>
          </cell>
          <cell r="OL164">
            <v>0</v>
          </cell>
          <cell r="OM164">
            <v>0</v>
          </cell>
          <cell r="OO164">
            <v>0.16311818899999997</v>
          </cell>
          <cell r="OP164">
            <v>0.16311818899999997</v>
          </cell>
          <cell r="OQ164">
            <v>0.16033241899999998</v>
          </cell>
          <cell r="OR164">
            <v>0</v>
          </cell>
          <cell r="OS164">
            <v>0</v>
          </cell>
          <cell r="OU164">
            <v>2.3538085999999998</v>
          </cell>
          <cell r="OV164">
            <v>2.3538085999999998</v>
          </cell>
          <cell r="OW164">
            <v>2.3538085999999998</v>
          </cell>
          <cell r="OX164">
            <v>0</v>
          </cell>
          <cell r="OY164">
            <v>0</v>
          </cell>
          <cell r="PA164">
            <v>0.38642889999999996</v>
          </cell>
          <cell r="PB164">
            <v>0.38642889999999996</v>
          </cell>
          <cell r="PC164">
            <v>0.38642889999999996</v>
          </cell>
          <cell r="PD164">
            <v>0</v>
          </cell>
          <cell r="PE164">
            <v>0</v>
          </cell>
          <cell r="PG164">
            <v>0.27083617600000004</v>
          </cell>
          <cell r="PH164">
            <v>0.27083617600000004</v>
          </cell>
          <cell r="PI164">
            <v>0.27083617600000004</v>
          </cell>
          <cell r="PJ164">
            <v>0</v>
          </cell>
          <cell r="PK164">
            <v>0</v>
          </cell>
          <cell r="PM164">
            <v>1.7424001</v>
          </cell>
          <cell r="PN164">
            <v>1.7424001</v>
          </cell>
          <cell r="PO164">
            <v>1.7424001</v>
          </cell>
          <cell r="PP164">
            <v>0</v>
          </cell>
          <cell r="PQ164">
            <v>0</v>
          </cell>
          <cell r="PS164">
            <v>3.8691802499999997E-2</v>
          </cell>
          <cell r="PT164">
            <v>3.8691802499999997E-2</v>
          </cell>
          <cell r="PU164">
            <v>3.8691802499999997E-2</v>
          </cell>
          <cell r="PV164">
            <v>0</v>
          </cell>
          <cell r="PW164">
            <v>0</v>
          </cell>
          <cell r="PY164">
            <v>35.528693914999991</v>
          </cell>
          <cell r="PZ164">
            <v>35.528693914999991</v>
          </cell>
          <cell r="QA164">
            <v>35.528693914999991</v>
          </cell>
          <cell r="QB164">
            <v>0</v>
          </cell>
          <cell r="QC164">
            <v>0</v>
          </cell>
          <cell r="QE164">
            <v>43.244523465</v>
          </cell>
          <cell r="QF164">
            <v>43.244523465</v>
          </cell>
          <cell r="QG164">
            <v>43.244523465</v>
          </cell>
          <cell r="QH164">
            <v>0</v>
          </cell>
          <cell r="QI164">
            <v>0</v>
          </cell>
          <cell r="QK164">
            <v>7.4821844999999998</v>
          </cell>
          <cell r="QL164">
            <v>7.4821844999999998</v>
          </cell>
          <cell r="QM164">
            <v>7.4821844999999998</v>
          </cell>
          <cell r="QN164">
            <v>0</v>
          </cell>
          <cell r="QO164">
            <v>0</v>
          </cell>
          <cell r="QQ164">
            <v>1.0162576249999999</v>
          </cell>
          <cell r="QR164">
            <v>1.0162576249999999</v>
          </cell>
          <cell r="QS164">
            <v>1.0162576249999999</v>
          </cell>
          <cell r="QT164">
            <v>0</v>
          </cell>
          <cell r="QU164">
            <v>0</v>
          </cell>
          <cell r="QW164">
            <v>2.5968500000000002E-2</v>
          </cell>
          <cell r="QX164">
            <v>2.5968500000000002E-2</v>
          </cell>
          <cell r="QY164">
            <v>2.5968500000000002E-2</v>
          </cell>
          <cell r="QZ164">
            <v>0</v>
          </cell>
          <cell r="RA164">
            <v>0</v>
          </cell>
          <cell r="RC164">
            <v>7.5168986529000001</v>
          </cell>
          <cell r="RD164">
            <v>7.5168986529000001</v>
          </cell>
          <cell r="RE164">
            <v>7.5168986529000001</v>
          </cell>
          <cell r="RF164">
            <v>0</v>
          </cell>
          <cell r="RG164">
            <v>0</v>
          </cell>
          <cell r="RI164">
            <v>14.1753562014</v>
          </cell>
          <cell r="RJ164">
            <v>14.1753562014</v>
          </cell>
          <cell r="RK164">
            <v>14.1753562014</v>
          </cell>
          <cell r="RL164">
            <v>0</v>
          </cell>
          <cell r="RM164">
            <v>0</v>
          </cell>
          <cell r="RO164">
            <v>1.6442661599999997</v>
          </cell>
          <cell r="RP164">
            <v>1.6442661599999997</v>
          </cell>
          <cell r="RQ164">
            <v>1.6442661599999997</v>
          </cell>
          <cell r="RR164">
            <v>0</v>
          </cell>
          <cell r="RS164">
            <v>0</v>
          </cell>
          <cell r="RU164">
            <v>0.49495410919999988</v>
          </cell>
          <cell r="RV164">
            <v>0.49495410919999988</v>
          </cell>
          <cell r="RW164">
            <v>0.49495410919999988</v>
          </cell>
          <cell r="RX164">
            <v>0</v>
          </cell>
          <cell r="RY164">
            <v>0</v>
          </cell>
          <cell r="SA164">
            <v>0.29280031199999995</v>
          </cell>
          <cell r="SB164">
            <v>0.29280031199999995</v>
          </cell>
          <cell r="SC164">
            <v>0.29280031199999995</v>
          </cell>
          <cell r="SD164">
            <v>0</v>
          </cell>
          <cell r="SE164">
            <v>0</v>
          </cell>
          <cell r="SG164">
            <v>2.9650478000000002</v>
          </cell>
          <cell r="SH164">
            <v>2.9650478000000002</v>
          </cell>
          <cell r="SI164">
            <v>2.9650478000000002</v>
          </cell>
          <cell r="SJ164">
            <v>0</v>
          </cell>
          <cell r="SK164">
            <v>0</v>
          </cell>
          <cell r="SM164">
            <v>35.528693914999991</v>
          </cell>
          <cell r="SN164">
            <v>35.528693914999991</v>
          </cell>
          <cell r="SO164">
            <v>35.528693914999991</v>
          </cell>
          <cell r="SP164">
            <v>0</v>
          </cell>
          <cell r="SQ164">
            <v>0</v>
          </cell>
          <cell r="SS164">
            <v>43.244523465</v>
          </cell>
          <cell r="ST164">
            <v>43.244523465</v>
          </cell>
          <cell r="SU164">
            <v>43.244523465</v>
          </cell>
          <cell r="SV164">
            <v>0</v>
          </cell>
          <cell r="SW164">
            <v>0</v>
          </cell>
          <cell r="SY164">
            <v>7.4821844999999998</v>
          </cell>
          <cell r="SZ164">
            <v>7.4821844999999998</v>
          </cell>
          <cell r="TA164">
            <v>7.4821844999999998</v>
          </cell>
          <cell r="TB164">
            <v>0</v>
          </cell>
          <cell r="TC164">
            <v>0</v>
          </cell>
          <cell r="TE164">
            <v>1.0162576249999999</v>
          </cell>
          <cell r="TF164">
            <v>1.0162576249999999</v>
          </cell>
          <cell r="TG164">
            <v>1.0162576249999999</v>
          </cell>
          <cell r="TH164">
            <v>0</v>
          </cell>
          <cell r="TI164">
            <v>0</v>
          </cell>
          <cell r="TK164">
            <v>2.5968500000000002E-2</v>
          </cell>
          <cell r="TL164">
            <v>2.5968500000000002E-2</v>
          </cell>
          <cell r="TM164">
            <v>2.5968500000000002E-2</v>
          </cell>
          <cell r="TN164">
            <v>0</v>
          </cell>
          <cell r="TO164">
            <v>0</v>
          </cell>
          <cell r="TQ164">
            <v>0.49977070000000001</v>
          </cell>
          <cell r="TR164">
            <v>0.49977070000000001</v>
          </cell>
          <cell r="TS164">
            <v>0.49977070000000001</v>
          </cell>
          <cell r="TT164">
            <v>0</v>
          </cell>
          <cell r="TU164">
            <v>0</v>
          </cell>
          <cell r="TW164">
            <v>0</v>
          </cell>
          <cell r="TX164">
            <v>0</v>
          </cell>
          <cell r="TY164">
            <v>0</v>
          </cell>
          <cell r="TZ164">
            <v>0</v>
          </cell>
          <cell r="UA164">
            <v>0</v>
          </cell>
          <cell r="UC164">
            <v>0</v>
          </cell>
          <cell r="UD164">
            <v>0</v>
          </cell>
          <cell r="UE164">
            <v>0</v>
          </cell>
          <cell r="UF164">
            <v>0</v>
          </cell>
          <cell r="UG164">
            <v>0</v>
          </cell>
          <cell r="UI164">
            <v>8.3549714499999997E-2</v>
          </cell>
          <cell r="UJ164">
            <v>8.3549714499999997E-2</v>
          </cell>
          <cell r="UK164">
            <v>8.3549714499999997E-2</v>
          </cell>
          <cell r="UL164">
            <v>0</v>
          </cell>
          <cell r="UM164">
            <v>0</v>
          </cell>
          <cell r="UO164">
            <v>0.69299119999999992</v>
          </cell>
          <cell r="UP164">
            <v>0.69299119999999992</v>
          </cell>
          <cell r="UQ164">
            <v>0.69299119999999992</v>
          </cell>
          <cell r="UR164">
            <v>0</v>
          </cell>
          <cell r="US164">
            <v>0</v>
          </cell>
          <cell r="UU164">
            <v>8.0914756000000004E-2</v>
          </cell>
          <cell r="UV164">
            <v>8.0914756000000004E-2</v>
          </cell>
          <cell r="UW164">
            <v>8.0914756000000004E-2</v>
          </cell>
          <cell r="UX164">
            <v>0</v>
          </cell>
          <cell r="UY164">
            <v>0</v>
          </cell>
          <cell r="VA164">
            <v>0.69104543200000013</v>
          </cell>
          <cell r="VB164">
            <v>0.69104543200000013</v>
          </cell>
          <cell r="VC164">
            <v>0.69104543200000013</v>
          </cell>
          <cell r="VD164">
            <v>0</v>
          </cell>
          <cell r="VE164">
            <v>0</v>
          </cell>
          <cell r="VG164">
            <v>4.4344300000000003E-2</v>
          </cell>
          <cell r="VH164">
            <v>4.4344300000000003E-2</v>
          </cell>
          <cell r="VI164">
            <v>4.4344300000000003E-2</v>
          </cell>
          <cell r="VJ164">
            <v>0</v>
          </cell>
          <cell r="VK164">
            <v>0</v>
          </cell>
          <cell r="VM164">
            <v>1.9475134316</v>
          </cell>
          <cell r="VN164">
            <v>1.9475134316</v>
          </cell>
          <cell r="VO164">
            <v>1.9475134316</v>
          </cell>
          <cell r="VP164">
            <v>0</v>
          </cell>
          <cell r="VQ164">
            <v>0</v>
          </cell>
          <cell r="VS164">
            <v>1.019944701</v>
          </cell>
          <cell r="VT164">
            <v>1.019944701</v>
          </cell>
          <cell r="VU164">
            <v>1.019944701</v>
          </cell>
          <cell r="VV164">
            <v>0</v>
          </cell>
          <cell r="VW164">
            <v>0</v>
          </cell>
          <cell r="VY164">
            <v>0.41581383999999993</v>
          </cell>
          <cell r="VZ164">
            <v>0.41581383999999993</v>
          </cell>
          <cell r="WA164">
            <v>0.41581383999999993</v>
          </cell>
          <cell r="WB164">
            <v>0</v>
          </cell>
          <cell r="WC164">
            <v>0</v>
          </cell>
          <cell r="WE164">
            <v>0.16311818899999997</v>
          </cell>
          <cell r="WF164">
            <v>0.16311818899999997</v>
          </cell>
          <cell r="WG164">
            <v>0.16033241899999998</v>
          </cell>
          <cell r="WH164">
            <v>0</v>
          </cell>
          <cell r="WI164">
            <v>0</v>
          </cell>
          <cell r="WK164">
            <v>2.3538085999999998</v>
          </cell>
          <cell r="WL164">
            <v>2.3538085999999998</v>
          </cell>
          <cell r="WM164">
            <v>2.3538085999999998</v>
          </cell>
          <cell r="WN164">
            <v>0</v>
          </cell>
          <cell r="WO164">
            <v>0</v>
          </cell>
          <cell r="WQ164">
            <v>0.38642889999999996</v>
          </cell>
          <cell r="WR164">
            <v>0.38642889999999996</v>
          </cell>
          <cell r="WS164">
            <v>0.38642889999999996</v>
          </cell>
          <cell r="WT164">
            <v>0</v>
          </cell>
          <cell r="WU164">
            <v>0</v>
          </cell>
          <cell r="WW164">
            <v>0.27083617600000004</v>
          </cell>
          <cell r="WX164">
            <v>0.27083617600000004</v>
          </cell>
          <cell r="WY164">
            <v>0.27083617600000004</v>
          </cell>
          <cell r="WZ164">
            <v>0</v>
          </cell>
          <cell r="XA164">
            <v>0</v>
          </cell>
          <cell r="XC164">
            <v>1.7424001</v>
          </cell>
          <cell r="XD164">
            <v>1.7424001</v>
          </cell>
          <cell r="XE164">
            <v>1.7424001</v>
          </cell>
          <cell r="XF164">
            <v>0</v>
          </cell>
          <cell r="XG164">
            <v>0</v>
          </cell>
          <cell r="XI164">
            <v>3.8691802499999997E-2</v>
          </cell>
          <cell r="XJ164">
            <v>3.8691802499999997E-2</v>
          </cell>
          <cell r="XK164">
            <v>3.8691802499999997E-2</v>
          </cell>
          <cell r="XL164">
            <v>0</v>
          </cell>
          <cell r="XM164">
            <v>0</v>
          </cell>
          <cell r="XO164">
            <v>1.5412316559999999</v>
          </cell>
          <cell r="XP164">
            <v>1.5412316559999999</v>
          </cell>
          <cell r="XQ164">
            <v>1.5412316559999999</v>
          </cell>
          <cell r="XR164">
            <v>0</v>
          </cell>
          <cell r="XS164">
            <v>0</v>
          </cell>
          <cell r="XU164">
            <v>0.15095254</v>
          </cell>
          <cell r="XV164">
            <v>0.15095254</v>
          </cell>
          <cell r="XW164">
            <v>0.15095254</v>
          </cell>
          <cell r="XX164">
            <v>0</v>
          </cell>
          <cell r="XY164">
            <v>0</v>
          </cell>
          <cell r="YA164">
            <v>0.121274568</v>
          </cell>
          <cell r="YB164">
            <v>0.121274568</v>
          </cell>
          <cell r="YC164">
            <v>0.121274568</v>
          </cell>
          <cell r="YD164">
            <v>0</v>
          </cell>
          <cell r="YE164">
            <v>0</v>
          </cell>
          <cell r="YG164">
            <v>1.1429727919999999</v>
          </cell>
          <cell r="YH164">
            <v>1.1429727919999999</v>
          </cell>
          <cell r="YI164">
            <v>1.1429727919999999</v>
          </cell>
          <cell r="YJ164">
            <v>0</v>
          </cell>
          <cell r="YK164">
            <v>0</v>
          </cell>
          <cell r="YM164">
            <v>2.4298265999999997</v>
          </cell>
          <cell r="YN164">
            <v>2.4298265999999997</v>
          </cell>
          <cell r="YO164">
            <v>2.4298265999999997</v>
          </cell>
          <cell r="YP164">
            <v>0</v>
          </cell>
          <cell r="YQ164">
            <v>0</v>
          </cell>
          <cell r="YS164">
            <v>2.4298265999999997</v>
          </cell>
          <cell r="YT164">
            <v>2.4298265999999997</v>
          </cell>
          <cell r="YU164">
            <v>2.4298265999999997</v>
          </cell>
          <cell r="YV164">
            <v>0</v>
          </cell>
          <cell r="YW164">
            <v>0</v>
          </cell>
          <cell r="YY164">
            <v>2.4298265999999997</v>
          </cell>
          <cell r="YZ164">
            <v>2.4298265999999997</v>
          </cell>
          <cell r="ZA164">
            <v>2.4298265999999997</v>
          </cell>
          <cell r="ZB164">
            <v>0</v>
          </cell>
          <cell r="ZC164">
            <v>0</v>
          </cell>
        </row>
        <row r="165">
          <cell r="B165">
            <v>2006</v>
          </cell>
          <cell r="C165">
            <v>8.8805750207000003</v>
          </cell>
          <cell r="D165">
            <v>8.8805750207000003</v>
          </cell>
          <cell r="E165">
            <v>8.8805750207000003</v>
          </cell>
          <cell r="F165">
            <v>0</v>
          </cell>
          <cell r="G165">
            <v>0</v>
          </cell>
          <cell r="I165">
            <v>16.6859545093</v>
          </cell>
          <cell r="J165">
            <v>16.6859545093</v>
          </cell>
          <cell r="K165">
            <v>16.6859545093</v>
          </cell>
          <cell r="L165">
            <v>0</v>
          </cell>
          <cell r="M165">
            <v>0</v>
          </cell>
          <cell r="O165">
            <v>8.8805750207000003</v>
          </cell>
          <cell r="P165">
            <v>8.8805750207000003</v>
          </cell>
          <cell r="Q165">
            <v>8.8805750207000003</v>
          </cell>
          <cell r="R165">
            <v>0</v>
          </cell>
          <cell r="S165">
            <v>0</v>
          </cell>
          <cell r="U165">
            <v>16.6859545093</v>
          </cell>
          <cell r="V165">
            <v>16.6859545093</v>
          </cell>
          <cell r="W165">
            <v>16.6859545093</v>
          </cell>
          <cell r="X165">
            <v>0</v>
          </cell>
          <cell r="Y165">
            <v>0</v>
          </cell>
          <cell r="AA165">
            <v>8.8805750207000003</v>
          </cell>
          <cell r="AB165">
            <v>8.8805750207000003</v>
          </cell>
          <cell r="AC165">
            <v>8.8805750207000003</v>
          </cell>
          <cell r="AD165">
            <v>0</v>
          </cell>
          <cell r="AE165">
            <v>0</v>
          </cell>
          <cell r="AG165">
            <v>16.6859545093</v>
          </cell>
          <cell r="AH165">
            <v>16.6859545093</v>
          </cell>
          <cell r="AI165">
            <v>16.6859545093</v>
          </cell>
          <cell r="AJ165">
            <v>0</v>
          </cell>
          <cell r="AK165">
            <v>0</v>
          </cell>
          <cell r="AM165">
            <v>1.8492484179999999</v>
          </cell>
          <cell r="AN165">
            <v>1.8492484179999999</v>
          </cell>
          <cell r="AO165">
            <v>1.8492484179999999</v>
          </cell>
          <cell r="AP165">
            <v>0</v>
          </cell>
          <cell r="AQ165">
            <v>0</v>
          </cell>
          <cell r="AS165">
            <v>0.53606415159999998</v>
          </cell>
          <cell r="AT165">
            <v>0.53606415159999998</v>
          </cell>
          <cell r="AU165">
            <v>0.53606415159999998</v>
          </cell>
          <cell r="AV165">
            <v>0</v>
          </cell>
          <cell r="AW165">
            <v>0</v>
          </cell>
          <cell r="AY165">
            <v>1.8492484179999999</v>
          </cell>
          <cell r="AZ165">
            <v>1.8492484179999999</v>
          </cell>
          <cell r="BA165">
            <v>1.8492484179999999</v>
          </cell>
          <cell r="BB165">
            <v>0</v>
          </cell>
          <cell r="BC165">
            <v>0</v>
          </cell>
          <cell r="BE165">
            <v>0.53606415159999998</v>
          </cell>
          <cell r="BF165">
            <v>0.53606415159999998</v>
          </cell>
          <cell r="BG165">
            <v>0.53606415159999998</v>
          </cell>
          <cell r="BH165">
            <v>0</v>
          </cell>
          <cell r="BI165">
            <v>0</v>
          </cell>
          <cell r="BK165">
            <v>0.28924658800000003</v>
          </cell>
          <cell r="BL165">
            <v>0.28924658800000003</v>
          </cell>
          <cell r="BM165">
            <v>0.28924658800000003</v>
          </cell>
          <cell r="BN165">
            <v>0</v>
          </cell>
          <cell r="BO165">
            <v>0</v>
          </cell>
          <cell r="BQ165">
            <v>0.28924658800000003</v>
          </cell>
          <cell r="BR165">
            <v>0.28924658800000003</v>
          </cell>
          <cell r="BS165">
            <v>0.28924658800000003</v>
          </cell>
          <cell r="BT165">
            <v>0</v>
          </cell>
          <cell r="BU165">
            <v>0</v>
          </cell>
          <cell r="BW165">
            <v>0.28924658800000003</v>
          </cell>
          <cell r="BX165">
            <v>0.28924658800000003</v>
          </cell>
          <cell r="BY165">
            <v>0.28924658800000003</v>
          </cell>
          <cell r="BZ165">
            <v>0</v>
          </cell>
          <cell r="CA165">
            <v>0</v>
          </cell>
          <cell r="CC165">
            <v>0.28924658800000003</v>
          </cell>
          <cell r="CD165">
            <v>0.28924658800000003</v>
          </cell>
          <cell r="CE165">
            <v>0.28924658800000003</v>
          </cell>
          <cell r="CF165">
            <v>0</v>
          </cell>
          <cell r="CG165">
            <v>0</v>
          </cell>
          <cell r="CI165">
            <v>7.4675102999999998</v>
          </cell>
          <cell r="CJ165">
            <v>7.4675102999999998</v>
          </cell>
          <cell r="CK165">
            <v>7.4675102999999998</v>
          </cell>
          <cell r="CL165">
            <v>0</v>
          </cell>
          <cell r="CM165">
            <v>0</v>
          </cell>
          <cell r="CO165">
            <v>7.4675102999999998</v>
          </cell>
          <cell r="CP165">
            <v>7.4675102999999998</v>
          </cell>
          <cell r="CQ165">
            <v>7.4675102999999998</v>
          </cell>
          <cell r="CR165">
            <v>0</v>
          </cell>
          <cell r="CS165">
            <v>0</v>
          </cell>
          <cell r="CU165">
            <v>0.42077559999999997</v>
          </cell>
          <cell r="CV165">
            <v>0.42077559999999997</v>
          </cell>
          <cell r="CW165">
            <v>0.42077559999999997</v>
          </cell>
          <cell r="CX165">
            <v>0</v>
          </cell>
          <cell r="CY165">
            <v>0</v>
          </cell>
          <cell r="DA165">
            <v>0.39009384000000003</v>
          </cell>
          <cell r="DB165">
            <v>0.39009384000000003</v>
          </cell>
          <cell r="DC165">
            <v>0.39009384000000003</v>
          </cell>
          <cell r="DD165">
            <v>0</v>
          </cell>
          <cell r="DE165">
            <v>0</v>
          </cell>
          <cell r="DG165">
            <v>0.39009384000000003</v>
          </cell>
          <cell r="DH165">
            <v>0.39009384000000003</v>
          </cell>
          <cell r="DI165">
            <v>0.39009384000000003</v>
          </cell>
          <cell r="DJ165">
            <v>0</v>
          </cell>
          <cell r="DK165">
            <v>0</v>
          </cell>
          <cell r="DM165">
            <v>0</v>
          </cell>
          <cell r="DN165">
            <v>0</v>
          </cell>
          <cell r="DO165">
            <v>0</v>
          </cell>
          <cell r="DP165">
            <v>0</v>
          </cell>
          <cell r="DQ165">
            <v>0</v>
          </cell>
          <cell r="DS165">
            <v>0.19602697999999996</v>
          </cell>
          <cell r="DT165">
            <v>0.19602697999999996</v>
          </cell>
          <cell r="DU165">
            <v>0.19602697999999996</v>
          </cell>
          <cell r="DV165">
            <v>0</v>
          </cell>
          <cell r="DW165">
            <v>0</v>
          </cell>
          <cell r="DY165">
            <v>0.6482850899999999</v>
          </cell>
          <cell r="DZ165">
            <v>0.6482850899999999</v>
          </cell>
          <cell r="EA165">
            <v>0.6482850899999999</v>
          </cell>
          <cell r="EB165">
            <v>0</v>
          </cell>
          <cell r="EC165">
            <v>0</v>
          </cell>
          <cell r="EE165">
            <v>2.4616591999999997</v>
          </cell>
          <cell r="EF165">
            <v>2.4616591999999997</v>
          </cell>
          <cell r="EG165">
            <v>2.4616591999999997</v>
          </cell>
          <cell r="EH165">
            <v>0</v>
          </cell>
          <cell r="EI165">
            <v>0</v>
          </cell>
          <cell r="EK165">
            <v>2.4616591999999997</v>
          </cell>
          <cell r="EL165">
            <v>2.4616591999999997</v>
          </cell>
          <cell r="EM165">
            <v>2.4616591999999997</v>
          </cell>
          <cell r="EN165">
            <v>0</v>
          </cell>
          <cell r="EO165">
            <v>0</v>
          </cell>
          <cell r="EQ165">
            <v>0.39545219999999998</v>
          </cell>
          <cell r="ER165">
            <v>0.39545219999999998</v>
          </cell>
          <cell r="ES165">
            <v>0.39545219999999998</v>
          </cell>
          <cell r="ET165">
            <v>0</v>
          </cell>
          <cell r="EU165">
            <v>0</v>
          </cell>
          <cell r="EW165">
            <v>0.39545219999999998</v>
          </cell>
          <cell r="EX165">
            <v>0.39545219999999998</v>
          </cell>
          <cell r="EY165">
            <v>0.39545219999999998</v>
          </cell>
          <cell r="EZ165">
            <v>0</v>
          </cell>
          <cell r="FA165">
            <v>0</v>
          </cell>
          <cell r="FC165">
            <v>0.27608400559999996</v>
          </cell>
          <cell r="FD165">
            <v>0.27608400559999996</v>
          </cell>
          <cell r="FE165">
            <v>0.27608400559999996</v>
          </cell>
          <cell r="FF165">
            <v>0</v>
          </cell>
          <cell r="FG165">
            <v>0</v>
          </cell>
          <cell r="FI165">
            <v>0.27608400559999996</v>
          </cell>
          <cell r="FJ165">
            <v>0.27608400559999996</v>
          </cell>
          <cell r="FK165">
            <v>0.27608400559999996</v>
          </cell>
          <cell r="FL165">
            <v>0</v>
          </cell>
          <cell r="FM165">
            <v>0</v>
          </cell>
          <cell r="FO165">
            <v>1.6395974</v>
          </cell>
          <cell r="FP165">
            <v>1.6395974</v>
          </cell>
          <cell r="FQ165">
            <v>1.6395974</v>
          </cell>
          <cell r="FR165">
            <v>0</v>
          </cell>
          <cell r="FS165">
            <v>0</v>
          </cell>
          <cell r="FU165">
            <v>0.48979388249999994</v>
          </cell>
          <cell r="FV165">
            <v>0.48979388249999994</v>
          </cell>
          <cell r="FW165">
            <v>0.48979388249999994</v>
          </cell>
          <cell r="FX165">
            <v>0</v>
          </cell>
          <cell r="FY165">
            <v>0</v>
          </cell>
          <cell r="GA165">
            <v>0.18848408799999994</v>
          </cell>
          <cell r="GB165">
            <v>0.18848408799999994</v>
          </cell>
          <cell r="GC165">
            <v>0.18848408799999994</v>
          </cell>
          <cell r="GD165">
            <v>0</v>
          </cell>
          <cell r="GE165">
            <v>0</v>
          </cell>
          <cell r="GG165">
            <v>4.5574412000000002E-2</v>
          </cell>
          <cell r="GH165">
            <v>4.5574412000000002E-2</v>
          </cell>
          <cell r="GI165">
            <v>4.5574412000000002E-2</v>
          </cell>
          <cell r="GJ165">
            <v>0</v>
          </cell>
          <cell r="GK165">
            <v>0</v>
          </cell>
          <cell r="GM165">
            <v>2.9565821999999997</v>
          </cell>
          <cell r="GN165">
            <v>2.9565821999999997</v>
          </cell>
          <cell r="GO165">
            <v>2.9565821999999997</v>
          </cell>
          <cell r="GP165">
            <v>0</v>
          </cell>
          <cell r="GQ165">
            <v>0</v>
          </cell>
          <cell r="GS165">
            <v>6.9957379949999998</v>
          </cell>
          <cell r="GT165">
            <v>6.9957379949999998</v>
          </cell>
          <cell r="GU165">
            <v>6.9957379949999998</v>
          </cell>
          <cell r="GV165">
            <v>0</v>
          </cell>
          <cell r="GW165">
            <v>0</v>
          </cell>
          <cell r="GY165">
            <v>6.9957379949999998</v>
          </cell>
          <cell r="GZ165">
            <v>6.9957379949999998</v>
          </cell>
          <cell r="HA165">
            <v>6.9957379949999998</v>
          </cell>
          <cell r="HB165">
            <v>0</v>
          </cell>
          <cell r="HC165">
            <v>0</v>
          </cell>
          <cell r="HE165">
            <v>0</v>
          </cell>
          <cell r="HF165">
            <v>0</v>
          </cell>
          <cell r="HG165">
            <v>0</v>
          </cell>
          <cell r="HH165">
            <v>0</v>
          </cell>
          <cell r="HI165">
            <v>0</v>
          </cell>
          <cell r="HK165">
            <v>1.6914569759999998</v>
          </cell>
          <cell r="HL165">
            <v>1.6914569759999998</v>
          </cell>
          <cell r="HM165">
            <v>1.6914569759999998</v>
          </cell>
          <cell r="HN165">
            <v>0</v>
          </cell>
          <cell r="HO165">
            <v>0</v>
          </cell>
          <cell r="HQ165">
            <v>0.154998568</v>
          </cell>
          <cell r="HR165">
            <v>0.154998568</v>
          </cell>
          <cell r="HS165">
            <v>0.154998568</v>
          </cell>
          <cell r="HT165">
            <v>0</v>
          </cell>
          <cell r="HU165">
            <v>0</v>
          </cell>
          <cell r="HW165">
            <v>6.8102396000000009E-2</v>
          </cell>
          <cell r="HX165">
            <v>6.8102396000000009E-2</v>
          </cell>
          <cell r="HY165">
            <v>6.8102396000000009E-2</v>
          </cell>
          <cell r="HZ165">
            <v>0</v>
          </cell>
          <cell r="IA165">
            <v>0</v>
          </cell>
          <cell r="IC165">
            <v>6.8102396000000009E-2</v>
          </cell>
          <cell r="ID165">
            <v>6.8102396000000009E-2</v>
          </cell>
          <cell r="IE165">
            <v>6.8102396000000009E-2</v>
          </cell>
          <cell r="IF165">
            <v>0</v>
          </cell>
          <cell r="IG165">
            <v>0</v>
          </cell>
          <cell r="II165">
            <v>1.1453478560000001</v>
          </cell>
          <cell r="IJ165">
            <v>1.1453478560000001</v>
          </cell>
          <cell r="IK165">
            <v>1.1453478560000001</v>
          </cell>
          <cell r="IL165">
            <v>0</v>
          </cell>
          <cell r="IM165">
            <v>0</v>
          </cell>
          <cell r="IO165">
            <v>0.425425</v>
          </cell>
          <cell r="IP165">
            <v>0.425425</v>
          </cell>
          <cell r="IQ165">
            <v>0.425425</v>
          </cell>
          <cell r="IR165">
            <v>0</v>
          </cell>
          <cell r="IS165">
            <v>0</v>
          </cell>
          <cell r="IU165">
            <v>0</v>
          </cell>
          <cell r="IV165">
            <v>0</v>
          </cell>
          <cell r="IW165">
            <v>0</v>
          </cell>
          <cell r="IX165">
            <v>0</v>
          </cell>
          <cell r="IY165">
            <v>0</v>
          </cell>
          <cell r="JA165">
            <v>21.502523374999999</v>
          </cell>
          <cell r="JB165">
            <v>21.502523374999999</v>
          </cell>
          <cell r="JC165">
            <v>21.502523374999999</v>
          </cell>
          <cell r="JD165">
            <v>0</v>
          </cell>
          <cell r="JE165">
            <v>0</v>
          </cell>
          <cell r="JG165">
            <v>1.3920076249999997</v>
          </cell>
          <cell r="JH165">
            <v>1.3920076249999997</v>
          </cell>
          <cell r="JI165">
            <v>1.3920076249999997</v>
          </cell>
          <cell r="JJ165">
            <v>0</v>
          </cell>
          <cell r="JK165">
            <v>0</v>
          </cell>
          <cell r="JM165">
            <v>4.9283608999999999E-2</v>
          </cell>
          <cell r="JN165">
            <v>4.9283608999999999E-2</v>
          </cell>
          <cell r="JO165">
            <v>4.9283608999999999E-2</v>
          </cell>
          <cell r="JP165">
            <v>0</v>
          </cell>
          <cell r="JQ165">
            <v>0</v>
          </cell>
          <cell r="JS165">
            <v>8.4752500000000019E-3</v>
          </cell>
          <cell r="JT165">
            <v>8.4752500000000019E-3</v>
          </cell>
          <cell r="JU165">
            <v>8.4752500000000019E-3</v>
          </cell>
          <cell r="JV165">
            <v>0</v>
          </cell>
          <cell r="JW165">
            <v>0</v>
          </cell>
          <cell r="JY165">
            <v>9.5323070499999996E-2</v>
          </cell>
          <cell r="JZ165">
            <v>9.5323070499999996E-2</v>
          </cell>
          <cell r="KA165">
            <v>9.5323070499999996E-2</v>
          </cell>
          <cell r="KB165">
            <v>0</v>
          </cell>
          <cell r="KC165">
            <v>0</v>
          </cell>
          <cell r="KE165">
            <v>1.3920076249999997</v>
          </cell>
          <cell r="KF165">
            <v>1.3920076249999997</v>
          </cell>
          <cell r="KG165">
            <v>1.3920076249999997</v>
          </cell>
          <cell r="KH165">
            <v>0</v>
          </cell>
          <cell r="KI165">
            <v>0</v>
          </cell>
          <cell r="KK165">
            <v>4.9283608999999999E-2</v>
          </cell>
          <cell r="KL165">
            <v>4.9283608999999999E-2</v>
          </cell>
          <cell r="KM165">
            <v>4.9283608999999999E-2</v>
          </cell>
          <cell r="KN165">
            <v>0</v>
          </cell>
          <cell r="KO165">
            <v>0</v>
          </cell>
          <cell r="KQ165">
            <v>0.77429938399999998</v>
          </cell>
          <cell r="KR165">
            <v>0.77429938399999998</v>
          </cell>
          <cell r="KS165">
            <v>0.77429938399999998</v>
          </cell>
          <cell r="KT165">
            <v>0</v>
          </cell>
          <cell r="KU165">
            <v>0</v>
          </cell>
          <cell r="KW165">
            <v>9.4538649999999988E-2</v>
          </cell>
          <cell r="KX165">
            <v>9.4538649999999988E-2</v>
          </cell>
          <cell r="KY165">
            <v>9.4538649999999988E-2</v>
          </cell>
          <cell r="KZ165">
            <v>0</v>
          </cell>
          <cell r="LA165">
            <v>0</v>
          </cell>
          <cell r="LC165">
            <v>0.74939622199999989</v>
          </cell>
          <cell r="LD165">
            <v>0.74939622199999989</v>
          </cell>
          <cell r="LE165">
            <v>0.74939622199999989</v>
          </cell>
          <cell r="LF165">
            <v>0</v>
          </cell>
          <cell r="LG165">
            <v>0</v>
          </cell>
          <cell r="LI165">
            <v>4.7904999999999996E-2</v>
          </cell>
          <cell r="LJ165">
            <v>4.7904999999999996E-2</v>
          </cell>
          <cell r="LK165">
            <v>4.7904999999999996E-2</v>
          </cell>
          <cell r="LL165">
            <v>0</v>
          </cell>
          <cell r="LM165">
            <v>0</v>
          </cell>
          <cell r="LO165">
            <v>2.0556605855999996</v>
          </cell>
          <cell r="LP165">
            <v>2.0556605855999996</v>
          </cell>
          <cell r="LQ165">
            <v>2.0556605855999996</v>
          </cell>
          <cell r="LR165">
            <v>0</v>
          </cell>
          <cell r="LS165">
            <v>0</v>
          </cell>
          <cell r="LU165">
            <v>1.1828846269999997</v>
          </cell>
          <cell r="LV165">
            <v>1.1828846269999997</v>
          </cell>
          <cell r="LW165">
            <v>1.1828846269999997</v>
          </cell>
          <cell r="LX165">
            <v>0</v>
          </cell>
          <cell r="LY165">
            <v>0</v>
          </cell>
          <cell r="MA165">
            <v>1.3920076249999997</v>
          </cell>
          <cell r="MB165">
            <v>1.3920076249999997</v>
          </cell>
          <cell r="MC165">
            <v>1.3920076249999997</v>
          </cell>
          <cell r="MD165">
            <v>0</v>
          </cell>
          <cell r="ME165">
            <v>0</v>
          </cell>
          <cell r="MG165">
            <v>4.9283608999999999E-2</v>
          </cell>
          <cell r="MH165">
            <v>4.9283608999999999E-2</v>
          </cell>
          <cell r="MI165">
            <v>4.9283608999999999E-2</v>
          </cell>
          <cell r="MJ165">
            <v>0</v>
          </cell>
          <cell r="MK165">
            <v>0</v>
          </cell>
          <cell r="MM165">
            <v>8.8805750207000003</v>
          </cell>
          <cell r="MN165">
            <v>8.8805750207000003</v>
          </cell>
          <cell r="MO165">
            <v>8.8805750207000003</v>
          </cell>
          <cell r="MP165">
            <v>0</v>
          </cell>
          <cell r="MQ165">
            <v>0</v>
          </cell>
          <cell r="MS165">
            <v>16.6859545093</v>
          </cell>
          <cell r="MT165">
            <v>16.6859545093</v>
          </cell>
          <cell r="MU165">
            <v>16.6859545093</v>
          </cell>
          <cell r="MV165">
            <v>0</v>
          </cell>
          <cell r="MW165">
            <v>0</v>
          </cell>
          <cell r="MY165">
            <v>0.77429938399999998</v>
          </cell>
          <cell r="MZ165">
            <v>0.77429938399999998</v>
          </cell>
          <cell r="NA165">
            <v>0.77429938399999998</v>
          </cell>
          <cell r="NB165">
            <v>0</v>
          </cell>
          <cell r="NC165">
            <v>0</v>
          </cell>
          <cell r="NE165">
            <v>9.4538649999999988E-2</v>
          </cell>
          <cell r="NF165">
            <v>9.4538649999999988E-2</v>
          </cell>
          <cell r="NG165">
            <v>9.4538649999999988E-2</v>
          </cell>
          <cell r="NH165">
            <v>0</v>
          </cell>
          <cell r="NI165">
            <v>0</v>
          </cell>
          <cell r="NK165">
            <v>0.74939622199999989</v>
          </cell>
          <cell r="NL165">
            <v>0.74939622199999989</v>
          </cell>
          <cell r="NM165">
            <v>0.74939622199999989</v>
          </cell>
          <cell r="NN165">
            <v>0</v>
          </cell>
          <cell r="NO165">
            <v>0</v>
          </cell>
          <cell r="NQ165">
            <v>4.7904999999999996E-2</v>
          </cell>
          <cell r="NR165">
            <v>4.7904999999999996E-2</v>
          </cell>
          <cell r="NS165">
            <v>4.7904999999999996E-2</v>
          </cell>
          <cell r="NT165">
            <v>0</v>
          </cell>
          <cell r="NU165">
            <v>0</v>
          </cell>
          <cell r="NW165">
            <v>2.0556605855999996</v>
          </cell>
          <cell r="NX165">
            <v>2.0556605855999996</v>
          </cell>
          <cell r="NY165">
            <v>2.0556605855999996</v>
          </cell>
          <cell r="NZ165">
            <v>0</v>
          </cell>
          <cell r="OA165">
            <v>0</v>
          </cell>
          <cell r="OC165">
            <v>1.1828846269999997</v>
          </cell>
          <cell r="OD165">
            <v>1.1828846269999997</v>
          </cell>
          <cell r="OE165">
            <v>1.1828846269999997</v>
          </cell>
          <cell r="OF165">
            <v>0</v>
          </cell>
          <cell r="OG165">
            <v>0</v>
          </cell>
          <cell r="OI165">
            <v>0.48979388249999994</v>
          </cell>
          <cell r="OJ165">
            <v>0.48979388249999994</v>
          </cell>
          <cell r="OK165">
            <v>0.48979388249999994</v>
          </cell>
          <cell r="OL165">
            <v>0</v>
          </cell>
          <cell r="OM165">
            <v>0</v>
          </cell>
          <cell r="OO165">
            <v>0.19211301199999997</v>
          </cell>
          <cell r="OP165">
            <v>0.19211301199999997</v>
          </cell>
          <cell r="OQ165">
            <v>0.18848408799999994</v>
          </cell>
          <cell r="OR165">
            <v>0</v>
          </cell>
          <cell r="OS165">
            <v>0</v>
          </cell>
          <cell r="OU165">
            <v>2.4616591999999997</v>
          </cell>
          <cell r="OV165">
            <v>2.4616591999999997</v>
          </cell>
          <cell r="OW165">
            <v>2.4616591999999997</v>
          </cell>
          <cell r="OX165">
            <v>0</v>
          </cell>
          <cell r="OY165">
            <v>0</v>
          </cell>
          <cell r="PA165">
            <v>0.39545219999999998</v>
          </cell>
          <cell r="PB165">
            <v>0.39545219999999998</v>
          </cell>
          <cell r="PC165">
            <v>0.39545219999999998</v>
          </cell>
          <cell r="PD165">
            <v>0</v>
          </cell>
          <cell r="PE165">
            <v>0</v>
          </cell>
          <cell r="PG165">
            <v>0.27608400559999996</v>
          </cell>
          <cell r="PH165">
            <v>0.27608400559999996</v>
          </cell>
          <cell r="PI165">
            <v>0.27608400559999996</v>
          </cell>
          <cell r="PJ165">
            <v>0</v>
          </cell>
          <cell r="PK165">
            <v>0</v>
          </cell>
          <cell r="PM165">
            <v>1.6395974</v>
          </cell>
          <cell r="PN165">
            <v>1.6395974</v>
          </cell>
          <cell r="PO165">
            <v>1.6395974</v>
          </cell>
          <cell r="PP165">
            <v>0</v>
          </cell>
          <cell r="PQ165">
            <v>0</v>
          </cell>
          <cell r="PS165">
            <v>4.5574412000000002E-2</v>
          </cell>
          <cell r="PT165">
            <v>4.5574412000000002E-2</v>
          </cell>
          <cell r="PU165">
            <v>4.5574412000000002E-2</v>
          </cell>
          <cell r="PV165">
            <v>0</v>
          </cell>
          <cell r="PW165">
            <v>0</v>
          </cell>
          <cell r="PY165">
            <v>35.748483485000001</v>
          </cell>
          <cell r="PZ165">
            <v>35.748483485000001</v>
          </cell>
          <cell r="QA165">
            <v>35.748483485000001</v>
          </cell>
          <cell r="QB165">
            <v>0</v>
          </cell>
          <cell r="QC165">
            <v>0</v>
          </cell>
          <cell r="QE165">
            <v>41.957670755000002</v>
          </cell>
          <cell r="QF165">
            <v>41.957670755000002</v>
          </cell>
          <cell r="QG165">
            <v>41.957670755000002</v>
          </cell>
          <cell r="QH165">
            <v>0</v>
          </cell>
          <cell r="QI165">
            <v>0</v>
          </cell>
          <cell r="QK165">
            <v>21.502523374999999</v>
          </cell>
          <cell r="QL165">
            <v>21.502523374999999</v>
          </cell>
          <cell r="QM165">
            <v>21.502523374999999</v>
          </cell>
          <cell r="QN165">
            <v>0</v>
          </cell>
          <cell r="QO165">
            <v>0</v>
          </cell>
          <cell r="QQ165">
            <v>1.3920076249999997</v>
          </cell>
          <cell r="QR165">
            <v>1.3920076249999997</v>
          </cell>
          <cell r="QS165">
            <v>1.3920076249999997</v>
          </cell>
          <cell r="QT165">
            <v>0</v>
          </cell>
          <cell r="QU165">
            <v>0</v>
          </cell>
          <cell r="QW165">
            <v>4.9283608999999999E-2</v>
          </cell>
          <cell r="QX165">
            <v>4.9283608999999999E-2</v>
          </cell>
          <cell r="QY165">
            <v>4.9283608999999999E-2</v>
          </cell>
          <cell r="QZ165">
            <v>0</v>
          </cell>
          <cell r="RA165">
            <v>0</v>
          </cell>
          <cell r="RC165">
            <v>8.8805750207000003</v>
          </cell>
          <cell r="RD165">
            <v>8.8805750207000003</v>
          </cell>
          <cell r="RE165">
            <v>8.8805750207000003</v>
          </cell>
          <cell r="RF165">
            <v>0</v>
          </cell>
          <cell r="RG165">
            <v>0</v>
          </cell>
          <cell r="RI165">
            <v>16.6859545093</v>
          </cell>
          <cell r="RJ165">
            <v>16.6859545093</v>
          </cell>
          <cell r="RK165">
            <v>16.6859545093</v>
          </cell>
          <cell r="RL165">
            <v>0</v>
          </cell>
          <cell r="RM165">
            <v>0</v>
          </cell>
          <cell r="RO165">
            <v>1.8492484179999999</v>
          </cell>
          <cell r="RP165">
            <v>1.8492484179999999</v>
          </cell>
          <cell r="RQ165">
            <v>1.8492484179999999</v>
          </cell>
          <cell r="RR165">
            <v>0</v>
          </cell>
          <cell r="RS165">
            <v>0</v>
          </cell>
          <cell r="RU165">
            <v>0.53606415159999998</v>
          </cell>
          <cell r="RV165">
            <v>0.53606415159999998</v>
          </cell>
          <cell r="RW165">
            <v>0.53606415159999998</v>
          </cell>
          <cell r="RX165">
            <v>0</v>
          </cell>
          <cell r="RY165">
            <v>0</v>
          </cell>
          <cell r="SA165">
            <v>0.28924658800000003</v>
          </cell>
          <cell r="SB165">
            <v>0.28924658800000003</v>
          </cell>
          <cell r="SC165">
            <v>0.28924658800000003</v>
          </cell>
          <cell r="SD165">
            <v>0</v>
          </cell>
          <cell r="SE165">
            <v>0</v>
          </cell>
          <cell r="SG165">
            <v>2.9565821999999997</v>
          </cell>
          <cell r="SH165">
            <v>2.9565821999999997</v>
          </cell>
          <cell r="SI165">
            <v>2.9565821999999997</v>
          </cell>
          <cell r="SJ165">
            <v>0</v>
          </cell>
          <cell r="SK165">
            <v>0</v>
          </cell>
          <cell r="SM165">
            <v>35.748483485000001</v>
          </cell>
          <cell r="SN165">
            <v>35.748483485000001</v>
          </cell>
          <cell r="SO165">
            <v>35.748483485000001</v>
          </cell>
          <cell r="SP165">
            <v>0</v>
          </cell>
          <cell r="SQ165">
            <v>0</v>
          </cell>
          <cell r="SS165">
            <v>41.957670755000002</v>
          </cell>
          <cell r="ST165">
            <v>41.957670755000002</v>
          </cell>
          <cell r="SU165">
            <v>41.957670755000002</v>
          </cell>
          <cell r="SV165">
            <v>0</v>
          </cell>
          <cell r="SW165">
            <v>0</v>
          </cell>
          <cell r="SY165">
            <v>21.502523374999999</v>
          </cell>
          <cell r="SZ165">
            <v>21.502523374999999</v>
          </cell>
          <cell r="TA165">
            <v>21.502523374999999</v>
          </cell>
          <cell r="TB165">
            <v>0</v>
          </cell>
          <cell r="TC165">
            <v>0</v>
          </cell>
          <cell r="TE165">
            <v>1.3920076249999997</v>
          </cell>
          <cell r="TF165">
            <v>1.3920076249999997</v>
          </cell>
          <cell r="TG165">
            <v>1.3920076249999997</v>
          </cell>
          <cell r="TH165">
            <v>0</v>
          </cell>
          <cell r="TI165">
            <v>0</v>
          </cell>
          <cell r="TK165">
            <v>4.9283608999999999E-2</v>
          </cell>
          <cell r="TL165">
            <v>4.9283608999999999E-2</v>
          </cell>
          <cell r="TM165">
            <v>4.9283608999999999E-2</v>
          </cell>
          <cell r="TN165">
            <v>0</v>
          </cell>
          <cell r="TO165">
            <v>0</v>
          </cell>
          <cell r="TQ165">
            <v>0.425425</v>
          </cell>
          <cell r="TR165">
            <v>0.425425</v>
          </cell>
          <cell r="TS165">
            <v>0.425425</v>
          </cell>
          <cell r="TT165">
            <v>0</v>
          </cell>
          <cell r="TU165">
            <v>0</v>
          </cell>
          <cell r="TW165">
            <v>0</v>
          </cell>
          <cell r="TX165">
            <v>0</v>
          </cell>
          <cell r="TY165">
            <v>0</v>
          </cell>
          <cell r="TZ165">
            <v>0</v>
          </cell>
          <cell r="UA165">
            <v>0</v>
          </cell>
          <cell r="UC165">
            <v>8.4752500000000019E-3</v>
          </cell>
          <cell r="UD165">
            <v>8.4752500000000019E-3</v>
          </cell>
          <cell r="UE165">
            <v>8.4752500000000019E-3</v>
          </cell>
          <cell r="UF165">
            <v>0</v>
          </cell>
          <cell r="UG165">
            <v>0</v>
          </cell>
          <cell r="UI165">
            <v>9.5323070499999996E-2</v>
          </cell>
          <cell r="UJ165">
            <v>9.5323070499999996E-2</v>
          </cell>
          <cell r="UK165">
            <v>9.5323070499999996E-2</v>
          </cell>
          <cell r="UL165">
            <v>0</v>
          </cell>
          <cell r="UM165">
            <v>0</v>
          </cell>
          <cell r="UO165">
            <v>0.77429938399999998</v>
          </cell>
          <cell r="UP165">
            <v>0.77429938399999998</v>
          </cell>
          <cell r="UQ165">
            <v>0.77429938399999998</v>
          </cell>
          <cell r="UR165">
            <v>0</v>
          </cell>
          <cell r="US165">
            <v>0</v>
          </cell>
          <cell r="UU165">
            <v>9.4538649999999988E-2</v>
          </cell>
          <cell r="UV165">
            <v>9.4538649999999988E-2</v>
          </cell>
          <cell r="UW165">
            <v>9.4538649999999988E-2</v>
          </cell>
          <cell r="UX165">
            <v>0</v>
          </cell>
          <cell r="UY165">
            <v>0</v>
          </cell>
          <cell r="VA165">
            <v>0.74939622199999989</v>
          </cell>
          <cell r="VB165">
            <v>0.74939622199999989</v>
          </cell>
          <cell r="VC165">
            <v>0.74939622199999989</v>
          </cell>
          <cell r="VD165">
            <v>0</v>
          </cell>
          <cell r="VE165">
            <v>0</v>
          </cell>
          <cell r="VG165">
            <v>4.7904999999999996E-2</v>
          </cell>
          <cell r="VH165">
            <v>4.7904999999999996E-2</v>
          </cell>
          <cell r="VI165">
            <v>4.7904999999999996E-2</v>
          </cell>
          <cell r="VJ165">
            <v>0</v>
          </cell>
          <cell r="VK165">
            <v>0</v>
          </cell>
          <cell r="VM165">
            <v>2.0556605855999996</v>
          </cell>
          <cell r="VN165">
            <v>2.0556605855999996</v>
          </cell>
          <cell r="VO165">
            <v>2.0556605855999996</v>
          </cell>
          <cell r="VP165">
            <v>0</v>
          </cell>
          <cell r="VQ165">
            <v>0</v>
          </cell>
          <cell r="VS165">
            <v>1.1828846269999997</v>
          </cell>
          <cell r="VT165">
            <v>1.1828846269999997</v>
          </cell>
          <cell r="VU165">
            <v>1.1828846269999997</v>
          </cell>
          <cell r="VV165">
            <v>0</v>
          </cell>
          <cell r="VW165">
            <v>0</v>
          </cell>
          <cell r="VY165">
            <v>0.48979388249999994</v>
          </cell>
          <cell r="VZ165">
            <v>0.48979388249999994</v>
          </cell>
          <cell r="WA165">
            <v>0.48979388249999994</v>
          </cell>
          <cell r="WB165">
            <v>0</v>
          </cell>
          <cell r="WC165">
            <v>0</v>
          </cell>
          <cell r="WE165">
            <v>0.19211301199999997</v>
          </cell>
          <cell r="WF165">
            <v>0.19211301199999997</v>
          </cell>
          <cell r="WG165">
            <v>0.18848408799999994</v>
          </cell>
          <cell r="WH165">
            <v>0</v>
          </cell>
          <cell r="WI165">
            <v>0</v>
          </cell>
          <cell r="WK165">
            <v>2.4616591999999997</v>
          </cell>
          <cell r="WL165">
            <v>2.4616591999999997</v>
          </cell>
          <cell r="WM165">
            <v>2.4616591999999997</v>
          </cell>
          <cell r="WN165">
            <v>0</v>
          </cell>
          <cell r="WO165">
            <v>0</v>
          </cell>
          <cell r="WQ165">
            <v>0.39545219999999998</v>
          </cell>
          <cell r="WR165">
            <v>0.39545219999999998</v>
          </cell>
          <cell r="WS165">
            <v>0.39545219999999998</v>
          </cell>
          <cell r="WT165">
            <v>0</v>
          </cell>
          <cell r="WU165">
            <v>0</v>
          </cell>
          <cell r="WW165">
            <v>0.27608400559999996</v>
          </cell>
          <cell r="WX165">
            <v>0.27608400559999996</v>
          </cell>
          <cell r="WY165">
            <v>0.27608400559999996</v>
          </cell>
          <cell r="WZ165">
            <v>0</v>
          </cell>
          <cell r="XA165">
            <v>0</v>
          </cell>
          <cell r="XC165">
            <v>1.6395974</v>
          </cell>
          <cell r="XD165">
            <v>1.6395974</v>
          </cell>
          <cell r="XE165">
            <v>1.6395974</v>
          </cell>
          <cell r="XF165">
            <v>0</v>
          </cell>
          <cell r="XG165">
            <v>0</v>
          </cell>
          <cell r="XI165">
            <v>4.5574412000000002E-2</v>
          </cell>
          <cell r="XJ165">
            <v>4.5574412000000002E-2</v>
          </cell>
          <cell r="XK165">
            <v>4.5574412000000002E-2</v>
          </cell>
          <cell r="XL165">
            <v>0</v>
          </cell>
          <cell r="XM165">
            <v>0</v>
          </cell>
          <cell r="XO165">
            <v>1.6914569759999998</v>
          </cell>
          <cell r="XP165">
            <v>1.6914569759999998</v>
          </cell>
          <cell r="XQ165">
            <v>1.6914569759999998</v>
          </cell>
          <cell r="XR165">
            <v>0</v>
          </cell>
          <cell r="XS165">
            <v>0</v>
          </cell>
          <cell r="XU165">
            <v>0.154998568</v>
          </cell>
          <cell r="XV165">
            <v>0.154998568</v>
          </cell>
          <cell r="XW165">
            <v>0.154998568</v>
          </cell>
          <cell r="XX165">
            <v>0</v>
          </cell>
          <cell r="XY165">
            <v>0</v>
          </cell>
          <cell r="YA165">
            <v>6.8102396000000009E-2</v>
          </cell>
          <cell r="YB165">
            <v>6.8102396000000009E-2</v>
          </cell>
          <cell r="YC165">
            <v>6.8102396000000009E-2</v>
          </cell>
          <cell r="YD165">
            <v>0</v>
          </cell>
          <cell r="YE165">
            <v>0</v>
          </cell>
          <cell r="YG165">
            <v>1.1453478560000001</v>
          </cell>
          <cell r="YH165">
            <v>1.1453478560000001</v>
          </cell>
          <cell r="YI165">
            <v>1.1453478560000001</v>
          </cell>
          <cell r="YJ165">
            <v>0</v>
          </cell>
          <cell r="YK165">
            <v>0</v>
          </cell>
          <cell r="YM165">
            <v>2.591323</v>
          </cell>
          <cell r="YN165">
            <v>2.591323</v>
          </cell>
          <cell r="YO165">
            <v>2.591323</v>
          </cell>
          <cell r="YP165">
            <v>0</v>
          </cell>
          <cell r="YQ165">
            <v>0</v>
          </cell>
          <cell r="YS165">
            <v>2.591323</v>
          </cell>
          <cell r="YT165">
            <v>2.591323</v>
          </cell>
          <cell r="YU165">
            <v>2.591323</v>
          </cell>
          <cell r="YV165">
            <v>0</v>
          </cell>
          <cell r="YW165">
            <v>0</v>
          </cell>
          <cell r="YY165">
            <v>2.591323</v>
          </cell>
          <cell r="YZ165">
            <v>2.591323</v>
          </cell>
          <cell r="ZA165">
            <v>2.591323</v>
          </cell>
          <cell r="ZB165">
            <v>0</v>
          </cell>
          <cell r="ZC165">
            <v>0</v>
          </cell>
        </row>
        <row r="166">
          <cell r="B166">
            <v>2007</v>
          </cell>
          <cell r="C166">
            <v>11.720994482899998</v>
          </cell>
          <cell r="D166">
            <v>11.720994482899998</v>
          </cell>
          <cell r="E166">
            <v>11.720994482899998</v>
          </cell>
          <cell r="F166">
            <v>0</v>
          </cell>
          <cell r="G166">
            <v>0</v>
          </cell>
          <cell r="I166">
            <v>20.566498152500003</v>
          </cell>
          <cell r="J166">
            <v>20.566498152500003</v>
          </cell>
          <cell r="K166">
            <v>20.566498152500003</v>
          </cell>
          <cell r="L166">
            <v>0</v>
          </cell>
          <cell r="M166">
            <v>0</v>
          </cell>
          <cell r="O166">
            <v>11.720994482899998</v>
          </cell>
          <cell r="P166">
            <v>11.720994482899998</v>
          </cell>
          <cell r="Q166">
            <v>11.720994482899998</v>
          </cell>
          <cell r="R166">
            <v>0</v>
          </cell>
          <cell r="S166">
            <v>0</v>
          </cell>
          <cell r="U166">
            <v>20.566498152500003</v>
          </cell>
          <cell r="V166">
            <v>20.566498152500003</v>
          </cell>
          <cell r="W166">
            <v>20.566498152500003</v>
          </cell>
          <cell r="X166">
            <v>0</v>
          </cell>
          <cell r="Y166">
            <v>0</v>
          </cell>
          <cell r="AA166">
            <v>11.720994482899998</v>
          </cell>
          <cell r="AB166">
            <v>11.720994482899998</v>
          </cell>
          <cell r="AC166">
            <v>11.720994482899998</v>
          </cell>
          <cell r="AD166">
            <v>0</v>
          </cell>
          <cell r="AE166">
            <v>0</v>
          </cell>
          <cell r="AG166">
            <v>20.566498152500003</v>
          </cell>
          <cell r="AH166">
            <v>20.566498152500003</v>
          </cell>
          <cell r="AI166">
            <v>20.566498152500003</v>
          </cell>
          <cell r="AJ166">
            <v>0</v>
          </cell>
          <cell r="AK166">
            <v>0</v>
          </cell>
          <cell r="AM166">
            <v>2.0125732099999998</v>
          </cell>
          <cell r="AN166">
            <v>2.0125732099999998</v>
          </cell>
          <cell r="AO166">
            <v>2.0125732099999998</v>
          </cell>
          <cell r="AP166">
            <v>0</v>
          </cell>
          <cell r="AQ166">
            <v>0</v>
          </cell>
          <cell r="AS166">
            <v>0.56924605559999997</v>
          </cell>
          <cell r="AT166">
            <v>0.56924605559999997</v>
          </cell>
          <cell r="AU166">
            <v>0.56924605559999997</v>
          </cell>
          <cell r="AV166">
            <v>0</v>
          </cell>
          <cell r="AW166">
            <v>0</v>
          </cell>
          <cell r="AY166">
            <v>2.0125732099999998</v>
          </cell>
          <cell r="AZ166">
            <v>2.0125732099999998</v>
          </cell>
          <cell r="BA166">
            <v>2.0125732099999998</v>
          </cell>
          <cell r="BB166">
            <v>0</v>
          </cell>
          <cell r="BC166">
            <v>0</v>
          </cell>
          <cell r="BE166">
            <v>0.56924605559999997</v>
          </cell>
          <cell r="BF166">
            <v>0.56924605559999997</v>
          </cell>
          <cell r="BG166">
            <v>0.56924605559999997</v>
          </cell>
          <cell r="BH166">
            <v>0</v>
          </cell>
          <cell r="BI166">
            <v>0</v>
          </cell>
          <cell r="BK166">
            <v>0.29611078400000002</v>
          </cell>
          <cell r="BL166">
            <v>0.29611078400000002</v>
          </cell>
          <cell r="BM166">
            <v>0.29611078400000002</v>
          </cell>
          <cell r="BN166">
            <v>0</v>
          </cell>
          <cell r="BO166">
            <v>0</v>
          </cell>
          <cell r="BQ166">
            <v>0.29611078400000002</v>
          </cell>
          <cell r="BR166">
            <v>0.29611078400000002</v>
          </cell>
          <cell r="BS166">
            <v>0.29611078400000002</v>
          </cell>
          <cell r="BT166">
            <v>0</v>
          </cell>
          <cell r="BU166">
            <v>0</v>
          </cell>
          <cell r="BW166">
            <v>0.29611078400000002</v>
          </cell>
          <cell r="BX166">
            <v>0.29611078400000002</v>
          </cell>
          <cell r="BY166">
            <v>0.29611078400000002</v>
          </cell>
          <cell r="BZ166">
            <v>0</v>
          </cell>
          <cell r="CA166">
            <v>0</v>
          </cell>
          <cell r="CC166">
            <v>0.29611078400000002</v>
          </cell>
          <cell r="CD166">
            <v>0.29611078400000002</v>
          </cell>
          <cell r="CE166">
            <v>0.29611078400000002</v>
          </cell>
          <cell r="CF166">
            <v>0</v>
          </cell>
          <cell r="CG166">
            <v>0</v>
          </cell>
          <cell r="CI166">
            <v>7.329768399999999</v>
          </cell>
          <cell r="CJ166">
            <v>7.329768399999999</v>
          </cell>
          <cell r="CK166">
            <v>7.329768399999999</v>
          </cell>
          <cell r="CL166">
            <v>0</v>
          </cell>
          <cell r="CM166">
            <v>0</v>
          </cell>
          <cell r="CO166">
            <v>7.329768399999999</v>
          </cell>
          <cell r="CP166">
            <v>7.329768399999999</v>
          </cell>
          <cell r="CQ166">
            <v>7.329768399999999</v>
          </cell>
          <cell r="CR166">
            <v>0</v>
          </cell>
          <cell r="CS166">
            <v>0</v>
          </cell>
          <cell r="CU166">
            <v>0.44602089999999994</v>
          </cell>
          <cell r="CV166">
            <v>0.44602089999999994</v>
          </cell>
          <cell r="CW166">
            <v>0.44602089999999994</v>
          </cell>
          <cell r="CX166">
            <v>0</v>
          </cell>
          <cell r="CY166">
            <v>0</v>
          </cell>
          <cell r="DA166">
            <v>0.41350758499999996</v>
          </cell>
          <cell r="DB166">
            <v>0.41350758499999996</v>
          </cell>
          <cell r="DC166">
            <v>0.41350758499999996</v>
          </cell>
          <cell r="DD166">
            <v>0</v>
          </cell>
          <cell r="DE166">
            <v>0</v>
          </cell>
          <cell r="DG166">
            <v>0.41350758499999996</v>
          </cell>
          <cell r="DH166">
            <v>0.41350758499999996</v>
          </cell>
          <cell r="DI166">
            <v>0.41350758499999996</v>
          </cell>
          <cell r="DJ166">
            <v>0</v>
          </cell>
          <cell r="DK166">
            <v>0</v>
          </cell>
          <cell r="DM166">
            <v>0</v>
          </cell>
          <cell r="DN166">
            <v>0</v>
          </cell>
          <cell r="DO166">
            <v>0</v>
          </cell>
          <cell r="DP166">
            <v>0</v>
          </cell>
          <cell r="DQ166">
            <v>0</v>
          </cell>
          <cell r="DS166">
            <v>0.19994723</v>
          </cell>
          <cell r="DT166">
            <v>0.19994723</v>
          </cell>
          <cell r="DU166">
            <v>0.19994723</v>
          </cell>
          <cell r="DV166">
            <v>0</v>
          </cell>
          <cell r="DW166">
            <v>0</v>
          </cell>
          <cell r="DY166">
            <v>0.6871820099999999</v>
          </cell>
          <cell r="DZ166">
            <v>0.6871820099999999</v>
          </cell>
          <cell r="EA166">
            <v>0.6871820099999999</v>
          </cell>
          <cell r="EB166">
            <v>0</v>
          </cell>
          <cell r="EC166">
            <v>0</v>
          </cell>
          <cell r="EE166">
            <v>2.5715260999999998</v>
          </cell>
          <cell r="EF166">
            <v>2.5715260999999998</v>
          </cell>
          <cell r="EG166">
            <v>2.5715260999999998</v>
          </cell>
          <cell r="EH166">
            <v>0</v>
          </cell>
          <cell r="EI166">
            <v>0</v>
          </cell>
          <cell r="EK166">
            <v>2.5715260999999998</v>
          </cell>
          <cell r="EL166">
            <v>2.5715260999999998</v>
          </cell>
          <cell r="EM166">
            <v>2.5715260999999998</v>
          </cell>
          <cell r="EN166">
            <v>0</v>
          </cell>
          <cell r="EO166">
            <v>0</v>
          </cell>
          <cell r="EQ166">
            <v>0.40470429999999996</v>
          </cell>
          <cell r="ER166">
            <v>0.40470429999999996</v>
          </cell>
          <cell r="ES166">
            <v>0.40470429999999996</v>
          </cell>
          <cell r="ET166">
            <v>0</v>
          </cell>
          <cell r="EU166">
            <v>0</v>
          </cell>
          <cell r="EW166">
            <v>0.40470429999999996</v>
          </cell>
          <cell r="EX166">
            <v>0.40470429999999996</v>
          </cell>
          <cell r="EY166">
            <v>0.40470429999999996</v>
          </cell>
          <cell r="EZ166">
            <v>0</v>
          </cell>
          <cell r="FA166">
            <v>0</v>
          </cell>
          <cell r="FC166">
            <v>0.28148913519999996</v>
          </cell>
          <cell r="FD166">
            <v>0.28148913519999996</v>
          </cell>
          <cell r="FE166">
            <v>0.28148913519999996</v>
          </cell>
          <cell r="FF166">
            <v>0</v>
          </cell>
          <cell r="FG166">
            <v>0</v>
          </cell>
          <cell r="FI166">
            <v>0.28148913519999996</v>
          </cell>
          <cell r="FJ166">
            <v>0.28148913519999996</v>
          </cell>
          <cell r="FK166">
            <v>0.28148913519999996</v>
          </cell>
          <cell r="FL166">
            <v>0</v>
          </cell>
          <cell r="FM166">
            <v>0</v>
          </cell>
          <cell r="FO166">
            <v>1.5291386</v>
          </cell>
          <cell r="FP166">
            <v>1.5291386</v>
          </cell>
          <cell r="FQ166">
            <v>1.5291386</v>
          </cell>
          <cell r="FR166">
            <v>0</v>
          </cell>
          <cell r="FS166">
            <v>0</v>
          </cell>
          <cell r="FU166">
            <v>0.56520627150000013</v>
          </cell>
          <cell r="FV166">
            <v>0.56520627150000013</v>
          </cell>
          <cell r="FW166">
            <v>0.56520627150000013</v>
          </cell>
          <cell r="FX166">
            <v>0</v>
          </cell>
          <cell r="FY166">
            <v>0</v>
          </cell>
          <cell r="GA166">
            <v>0.21696121849999994</v>
          </cell>
          <cell r="GB166">
            <v>0.21696121849999994</v>
          </cell>
          <cell r="GC166">
            <v>0.21696121849999994</v>
          </cell>
          <cell r="GD166">
            <v>0</v>
          </cell>
          <cell r="GE166">
            <v>0</v>
          </cell>
          <cell r="GG166">
            <v>5.2567982999999992E-2</v>
          </cell>
          <cell r="GH166">
            <v>5.2567982999999992E-2</v>
          </cell>
          <cell r="GI166">
            <v>5.2567982999999992E-2</v>
          </cell>
          <cell r="GJ166">
            <v>0</v>
          </cell>
          <cell r="GK166">
            <v>0</v>
          </cell>
          <cell r="GM166">
            <v>2.8003403999999996</v>
          </cell>
          <cell r="GN166">
            <v>2.8003403999999996</v>
          </cell>
          <cell r="GO166">
            <v>2.8003403999999996</v>
          </cell>
          <cell r="GP166">
            <v>0</v>
          </cell>
          <cell r="GQ166">
            <v>0</v>
          </cell>
          <cell r="GS166">
            <v>7.4154887649999992</v>
          </cell>
          <cell r="GT166">
            <v>7.4154887649999992</v>
          </cell>
          <cell r="GU166">
            <v>7.4154887649999992</v>
          </cell>
          <cell r="GV166">
            <v>0</v>
          </cell>
          <cell r="GW166">
            <v>0</v>
          </cell>
          <cell r="GY166">
            <v>7.4154887649999992</v>
          </cell>
          <cell r="GZ166">
            <v>7.4154887649999992</v>
          </cell>
          <cell r="HA166">
            <v>7.4154887649999992</v>
          </cell>
          <cell r="HB166">
            <v>0</v>
          </cell>
          <cell r="HC166">
            <v>0</v>
          </cell>
          <cell r="HE166">
            <v>0</v>
          </cell>
          <cell r="HF166">
            <v>0</v>
          </cell>
          <cell r="HG166">
            <v>0</v>
          </cell>
          <cell r="HH166">
            <v>0</v>
          </cell>
          <cell r="HI166">
            <v>0</v>
          </cell>
          <cell r="HK166">
            <v>1.8389620100000001</v>
          </cell>
          <cell r="HL166">
            <v>1.8389620100000001</v>
          </cell>
          <cell r="HM166">
            <v>1.8389620100000001</v>
          </cell>
          <cell r="HN166">
            <v>0</v>
          </cell>
          <cell r="HO166">
            <v>0</v>
          </cell>
          <cell r="HQ166">
            <v>0.190099356</v>
          </cell>
          <cell r="HR166">
            <v>0.190099356</v>
          </cell>
          <cell r="HS166">
            <v>0.190099356</v>
          </cell>
          <cell r="HT166">
            <v>0</v>
          </cell>
          <cell r="HU166">
            <v>0</v>
          </cell>
          <cell r="HW166">
            <v>3.5737508000000001E-2</v>
          </cell>
          <cell r="HX166">
            <v>3.5737508000000001E-2</v>
          </cell>
          <cell r="HY166">
            <v>3.5737508000000001E-2</v>
          </cell>
          <cell r="HZ166">
            <v>0</v>
          </cell>
          <cell r="IA166">
            <v>0</v>
          </cell>
          <cell r="IC166">
            <v>3.5737508000000001E-2</v>
          </cell>
          <cell r="ID166">
            <v>3.5737508000000001E-2</v>
          </cell>
          <cell r="IE166">
            <v>3.5737508000000001E-2</v>
          </cell>
          <cell r="IF166">
            <v>0</v>
          </cell>
          <cell r="IG166">
            <v>0</v>
          </cell>
          <cell r="II166">
            <v>1.1476444879999999</v>
          </cell>
          <cell r="IJ166">
            <v>1.1476444879999999</v>
          </cell>
          <cell r="IK166">
            <v>1.1476444879999999</v>
          </cell>
          <cell r="IL166">
            <v>0</v>
          </cell>
          <cell r="IM166">
            <v>0</v>
          </cell>
          <cell r="IO166">
            <v>0.44784405000000005</v>
          </cell>
          <cell r="IP166">
            <v>0.44784405000000005</v>
          </cell>
          <cell r="IQ166">
            <v>0.44784405000000005</v>
          </cell>
          <cell r="IR166">
            <v>0</v>
          </cell>
          <cell r="IS166">
            <v>0</v>
          </cell>
          <cell r="IU166">
            <v>0</v>
          </cell>
          <cell r="IV166">
            <v>0</v>
          </cell>
          <cell r="IW166">
            <v>0</v>
          </cell>
          <cell r="IX166">
            <v>0</v>
          </cell>
          <cell r="IY166">
            <v>0</v>
          </cell>
          <cell r="JA166">
            <v>24.491531125000002</v>
          </cell>
          <cell r="JB166">
            <v>24.491531125000002</v>
          </cell>
          <cell r="JC166">
            <v>24.491531125000002</v>
          </cell>
          <cell r="JD166">
            <v>0</v>
          </cell>
          <cell r="JE166">
            <v>0</v>
          </cell>
          <cell r="JG166">
            <v>1.4568245</v>
          </cell>
          <cell r="JH166">
            <v>1.4568245</v>
          </cell>
          <cell r="JI166">
            <v>1.4568245</v>
          </cell>
          <cell r="JJ166">
            <v>0</v>
          </cell>
          <cell r="JK166">
            <v>0</v>
          </cell>
          <cell r="JM166">
            <v>5.7921536999999988E-2</v>
          </cell>
          <cell r="JN166">
            <v>5.7921536999999988E-2</v>
          </cell>
          <cell r="JO166">
            <v>5.7921536999999988E-2</v>
          </cell>
          <cell r="JP166">
            <v>0</v>
          </cell>
          <cell r="JQ166">
            <v>0</v>
          </cell>
          <cell r="JS166">
            <v>1.7722874999999996E-2</v>
          </cell>
          <cell r="JT166">
            <v>1.7722874999999996E-2</v>
          </cell>
          <cell r="JU166">
            <v>1.7722874999999996E-2</v>
          </cell>
          <cell r="JV166">
            <v>0</v>
          </cell>
          <cell r="JW166">
            <v>0</v>
          </cell>
          <cell r="JY166">
            <v>0.10241199499999999</v>
          </cell>
          <cell r="JZ166">
            <v>0.10241199499999999</v>
          </cell>
          <cell r="KA166">
            <v>0.10241199499999999</v>
          </cell>
          <cell r="KB166">
            <v>0</v>
          </cell>
          <cell r="KC166">
            <v>0</v>
          </cell>
          <cell r="KE166">
            <v>1.4568245</v>
          </cell>
          <cell r="KF166">
            <v>1.4568245</v>
          </cell>
          <cell r="KG166">
            <v>1.4568245</v>
          </cell>
          <cell r="KH166">
            <v>0</v>
          </cell>
          <cell r="KI166">
            <v>0</v>
          </cell>
          <cell r="KK166">
            <v>5.7921536999999988E-2</v>
          </cell>
          <cell r="KL166">
            <v>5.7921536999999988E-2</v>
          </cell>
          <cell r="KM166">
            <v>5.7921536999999988E-2</v>
          </cell>
          <cell r="KN166">
            <v>0</v>
          </cell>
          <cell r="KO166">
            <v>0</v>
          </cell>
          <cell r="KQ166">
            <v>0.86115984800000012</v>
          </cell>
          <cell r="KR166">
            <v>0.86115984800000012</v>
          </cell>
          <cell r="KS166">
            <v>0.86115984800000012</v>
          </cell>
          <cell r="KT166">
            <v>0</v>
          </cell>
          <cell r="KU166">
            <v>0</v>
          </cell>
          <cell r="KW166">
            <v>0.10922454599999999</v>
          </cell>
          <cell r="KX166">
            <v>0.10922454599999999</v>
          </cell>
          <cell r="KY166">
            <v>0.10922454599999999</v>
          </cell>
          <cell r="KZ166">
            <v>0</v>
          </cell>
          <cell r="LA166">
            <v>0</v>
          </cell>
          <cell r="LC166">
            <v>0.81006899799999998</v>
          </cell>
          <cell r="LD166">
            <v>0.81006899799999998</v>
          </cell>
          <cell r="LE166">
            <v>0.81006899799999998</v>
          </cell>
          <cell r="LF166">
            <v>0</v>
          </cell>
          <cell r="LG166">
            <v>0</v>
          </cell>
          <cell r="LI166">
            <v>5.1651599999999999E-2</v>
          </cell>
          <cell r="LJ166">
            <v>5.1651599999999999E-2</v>
          </cell>
          <cell r="LK166">
            <v>5.1651599999999999E-2</v>
          </cell>
          <cell r="LL166">
            <v>0</v>
          </cell>
          <cell r="LM166">
            <v>0</v>
          </cell>
          <cell r="LO166">
            <v>2.1682564886</v>
          </cell>
          <cell r="LP166">
            <v>2.1682564886</v>
          </cell>
          <cell r="LQ166">
            <v>2.1682564886</v>
          </cell>
          <cell r="LR166">
            <v>0</v>
          </cell>
          <cell r="LS166">
            <v>0</v>
          </cell>
          <cell r="LU166">
            <v>1.3591346839999998</v>
          </cell>
          <cell r="LV166">
            <v>1.3591346839999998</v>
          </cell>
          <cell r="LW166">
            <v>1.3591346839999998</v>
          </cell>
          <cell r="LX166">
            <v>0</v>
          </cell>
          <cell r="LY166">
            <v>0</v>
          </cell>
          <cell r="MA166">
            <v>1.4568245</v>
          </cell>
          <cell r="MB166">
            <v>1.4568245</v>
          </cell>
          <cell r="MC166">
            <v>1.4568245</v>
          </cell>
          <cell r="MD166">
            <v>0</v>
          </cell>
          <cell r="ME166">
            <v>0</v>
          </cell>
          <cell r="MG166">
            <v>5.7921536999999988E-2</v>
          </cell>
          <cell r="MH166">
            <v>5.7921536999999988E-2</v>
          </cell>
          <cell r="MI166">
            <v>5.7921536999999988E-2</v>
          </cell>
          <cell r="MJ166">
            <v>0</v>
          </cell>
          <cell r="MK166">
            <v>0</v>
          </cell>
          <cell r="MM166">
            <v>11.720994482899998</v>
          </cell>
          <cell r="MN166">
            <v>11.720994482899998</v>
          </cell>
          <cell r="MO166">
            <v>11.720994482899998</v>
          </cell>
          <cell r="MP166">
            <v>0</v>
          </cell>
          <cell r="MQ166">
            <v>0</v>
          </cell>
          <cell r="MS166">
            <v>20.566498152500003</v>
          </cell>
          <cell r="MT166">
            <v>20.566498152500003</v>
          </cell>
          <cell r="MU166">
            <v>20.566498152500003</v>
          </cell>
          <cell r="MV166">
            <v>0</v>
          </cell>
          <cell r="MW166">
            <v>0</v>
          </cell>
          <cell r="MY166">
            <v>0.86115984800000012</v>
          </cell>
          <cell r="MZ166">
            <v>0.86115984800000012</v>
          </cell>
          <cell r="NA166">
            <v>0.86115984800000012</v>
          </cell>
          <cell r="NB166">
            <v>0</v>
          </cell>
          <cell r="NC166">
            <v>0</v>
          </cell>
          <cell r="NE166">
            <v>0.10922454599999999</v>
          </cell>
          <cell r="NF166">
            <v>0.10922454599999999</v>
          </cell>
          <cell r="NG166">
            <v>0.10922454599999999</v>
          </cell>
          <cell r="NH166">
            <v>0</v>
          </cell>
          <cell r="NI166">
            <v>0</v>
          </cell>
          <cell r="NK166">
            <v>0.81006899799999998</v>
          </cell>
          <cell r="NL166">
            <v>0.81006899799999998</v>
          </cell>
          <cell r="NM166">
            <v>0.81006899799999998</v>
          </cell>
          <cell r="NN166">
            <v>0</v>
          </cell>
          <cell r="NO166">
            <v>0</v>
          </cell>
          <cell r="NQ166">
            <v>5.1651599999999999E-2</v>
          </cell>
          <cell r="NR166">
            <v>5.1651599999999999E-2</v>
          </cell>
          <cell r="NS166">
            <v>5.1651599999999999E-2</v>
          </cell>
          <cell r="NT166">
            <v>0</v>
          </cell>
          <cell r="NU166">
            <v>0</v>
          </cell>
          <cell r="NW166">
            <v>2.1682564886</v>
          </cell>
          <cell r="NX166">
            <v>2.1682564886</v>
          </cell>
          <cell r="NY166">
            <v>2.1682564886</v>
          </cell>
          <cell r="NZ166">
            <v>0</v>
          </cell>
          <cell r="OA166">
            <v>0</v>
          </cell>
          <cell r="OC166">
            <v>1.3591346839999998</v>
          </cell>
          <cell r="OD166">
            <v>1.3591346839999998</v>
          </cell>
          <cell r="OE166">
            <v>1.3591346839999998</v>
          </cell>
          <cell r="OF166">
            <v>0</v>
          </cell>
          <cell r="OG166">
            <v>0</v>
          </cell>
          <cell r="OI166">
            <v>0.56520627150000013</v>
          </cell>
          <cell r="OJ166">
            <v>0.56520627150000013</v>
          </cell>
          <cell r="OK166">
            <v>0.56520627150000013</v>
          </cell>
          <cell r="OL166">
            <v>0</v>
          </cell>
          <cell r="OM166">
            <v>0</v>
          </cell>
          <cell r="OO166">
            <v>0.22170445049999996</v>
          </cell>
          <cell r="OP166">
            <v>0.22170445049999996</v>
          </cell>
          <cell r="OQ166">
            <v>0.21696121849999994</v>
          </cell>
          <cell r="OR166">
            <v>0</v>
          </cell>
          <cell r="OS166">
            <v>0</v>
          </cell>
          <cell r="OU166">
            <v>2.5715260999999998</v>
          </cell>
          <cell r="OV166">
            <v>2.5715260999999998</v>
          </cell>
          <cell r="OW166">
            <v>2.5715260999999998</v>
          </cell>
          <cell r="OX166">
            <v>0</v>
          </cell>
          <cell r="OY166">
            <v>0</v>
          </cell>
          <cell r="PA166">
            <v>0.40470429999999996</v>
          </cell>
          <cell r="PB166">
            <v>0.40470429999999996</v>
          </cell>
          <cell r="PC166">
            <v>0.40470429999999996</v>
          </cell>
          <cell r="PD166">
            <v>0</v>
          </cell>
          <cell r="PE166">
            <v>0</v>
          </cell>
          <cell r="PG166">
            <v>0.28148913519999996</v>
          </cell>
          <cell r="PH166">
            <v>0.28148913519999996</v>
          </cell>
          <cell r="PI166">
            <v>0.28148913519999996</v>
          </cell>
          <cell r="PJ166">
            <v>0</v>
          </cell>
          <cell r="PK166">
            <v>0</v>
          </cell>
          <cell r="PM166">
            <v>1.5291386</v>
          </cell>
          <cell r="PN166">
            <v>1.5291386</v>
          </cell>
          <cell r="PO166">
            <v>1.5291386</v>
          </cell>
          <cell r="PP166">
            <v>0</v>
          </cell>
          <cell r="PQ166">
            <v>0</v>
          </cell>
          <cell r="PS166">
            <v>5.2567982999999992E-2</v>
          </cell>
          <cell r="PT166">
            <v>5.2567982999999992E-2</v>
          </cell>
          <cell r="PU166">
            <v>5.2567982999999992E-2</v>
          </cell>
          <cell r="PV166">
            <v>0</v>
          </cell>
          <cell r="PW166">
            <v>0</v>
          </cell>
          <cell r="PY166">
            <v>34.561843745000004</v>
          </cell>
          <cell r="PZ166">
            <v>34.561843745000004</v>
          </cell>
          <cell r="QA166">
            <v>34.561843745000004</v>
          </cell>
          <cell r="QB166">
            <v>0</v>
          </cell>
          <cell r="QC166">
            <v>0</v>
          </cell>
          <cell r="QE166">
            <v>42.311274005000001</v>
          </cell>
          <cell r="QF166">
            <v>42.311274005000001</v>
          </cell>
          <cell r="QG166">
            <v>42.311274005000001</v>
          </cell>
          <cell r="QH166">
            <v>0</v>
          </cell>
          <cell r="QI166">
            <v>0</v>
          </cell>
          <cell r="QK166">
            <v>24.491531125000002</v>
          </cell>
          <cell r="QL166">
            <v>24.491531125000002</v>
          </cell>
          <cell r="QM166">
            <v>24.491531125000002</v>
          </cell>
          <cell r="QN166">
            <v>0</v>
          </cell>
          <cell r="QO166">
            <v>0</v>
          </cell>
          <cell r="QQ166">
            <v>1.4568245</v>
          </cell>
          <cell r="QR166">
            <v>1.4568245</v>
          </cell>
          <cell r="QS166">
            <v>1.4568245</v>
          </cell>
          <cell r="QT166">
            <v>0</v>
          </cell>
          <cell r="QU166">
            <v>0</v>
          </cell>
          <cell r="QW166">
            <v>5.7921536999999988E-2</v>
          </cell>
          <cell r="QX166">
            <v>5.7921536999999988E-2</v>
          </cell>
          <cell r="QY166">
            <v>5.7921536999999988E-2</v>
          </cell>
          <cell r="QZ166">
            <v>0</v>
          </cell>
          <cell r="RA166">
            <v>0</v>
          </cell>
          <cell r="RC166">
            <v>11.720994482899998</v>
          </cell>
          <cell r="RD166">
            <v>11.720994482899998</v>
          </cell>
          <cell r="RE166">
            <v>11.720994482899998</v>
          </cell>
          <cell r="RF166">
            <v>0</v>
          </cell>
          <cell r="RG166">
            <v>0</v>
          </cell>
          <cell r="RI166">
            <v>20.566498152500003</v>
          </cell>
          <cell r="RJ166">
            <v>20.566498152500003</v>
          </cell>
          <cell r="RK166">
            <v>20.566498152500003</v>
          </cell>
          <cell r="RL166">
            <v>0</v>
          </cell>
          <cell r="RM166">
            <v>0</v>
          </cell>
          <cell r="RO166">
            <v>2.0125732099999998</v>
          </cell>
          <cell r="RP166">
            <v>2.0125732099999998</v>
          </cell>
          <cell r="RQ166">
            <v>2.0125732099999998</v>
          </cell>
          <cell r="RR166">
            <v>0</v>
          </cell>
          <cell r="RS166">
            <v>0</v>
          </cell>
          <cell r="RU166">
            <v>0.56924605559999997</v>
          </cell>
          <cell r="RV166">
            <v>0.56924605559999997</v>
          </cell>
          <cell r="RW166">
            <v>0.56924605559999997</v>
          </cell>
          <cell r="RX166">
            <v>0</v>
          </cell>
          <cell r="RY166">
            <v>0</v>
          </cell>
          <cell r="SA166">
            <v>0.29611078400000002</v>
          </cell>
          <cell r="SB166">
            <v>0.29611078400000002</v>
          </cell>
          <cell r="SC166">
            <v>0.29611078400000002</v>
          </cell>
          <cell r="SD166">
            <v>0</v>
          </cell>
          <cell r="SE166">
            <v>0</v>
          </cell>
          <cell r="SG166">
            <v>2.8003403999999996</v>
          </cell>
          <cell r="SH166">
            <v>2.8003403999999996</v>
          </cell>
          <cell r="SI166">
            <v>2.8003403999999996</v>
          </cell>
          <cell r="SJ166">
            <v>0</v>
          </cell>
          <cell r="SK166">
            <v>0</v>
          </cell>
          <cell r="SM166">
            <v>34.561843745000004</v>
          </cell>
          <cell r="SN166">
            <v>34.561843745000004</v>
          </cell>
          <cell r="SO166">
            <v>34.561843745000004</v>
          </cell>
          <cell r="SP166">
            <v>0</v>
          </cell>
          <cell r="SQ166">
            <v>0</v>
          </cell>
          <cell r="SS166">
            <v>42.311274005000001</v>
          </cell>
          <cell r="ST166">
            <v>42.311274005000001</v>
          </cell>
          <cell r="SU166">
            <v>42.311274005000001</v>
          </cell>
          <cell r="SV166">
            <v>0</v>
          </cell>
          <cell r="SW166">
            <v>0</v>
          </cell>
          <cell r="SY166">
            <v>24.491531125000002</v>
          </cell>
          <cell r="SZ166">
            <v>24.491531125000002</v>
          </cell>
          <cell r="TA166">
            <v>24.491531125000002</v>
          </cell>
          <cell r="TB166">
            <v>0</v>
          </cell>
          <cell r="TC166">
            <v>0</v>
          </cell>
          <cell r="TE166">
            <v>1.4568245</v>
          </cell>
          <cell r="TF166">
            <v>1.4568245</v>
          </cell>
          <cell r="TG166">
            <v>1.4568245</v>
          </cell>
          <cell r="TH166">
            <v>0</v>
          </cell>
          <cell r="TI166">
            <v>0</v>
          </cell>
          <cell r="TK166">
            <v>5.7921536999999988E-2</v>
          </cell>
          <cell r="TL166">
            <v>5.7921536999999988E-2</v>
          </cell>
          <cell r="TM166">
            <v>5.7921536999999988E-2</v>
          </cell>
          <cell r="TN166">
            <v>0</v>
          </cell>
          <cell r="TO166">
            <v>0</v>
          </cell>
          <cell r="TQ166">
            <v>0.44784405000000005</v>
          </cell>
          <cell r="TR166">
            <v>0.44784405000000005</v>
          </cell>
          <cell r="TS166">
            <v>0.44784405000000005</v>
          </cell>
          <cell r="TT166">
            <v>0</v>
          </cell>
          <cell r="TU166">
            <v>0</v>
          </cell>
          <cell r="TW166">
            <v>0</v>
          </cell>
          <cell r="TX166">
            <v>0</v>
          </cell>
          <cell r="TY166">
            <v>0</v>
          </cell>
          <cell r="TZ166">
            <v>0</v>
          </cell>
          <cell r="UA166">
            <v>0</v>
          </cell>
          <cell r="UC166">
            <v>1.7722874999999996E-2</v>
          </cell>
          <cell r="UD166">
            <v>1.7722874999999996E-2</v>
          </cell>
          <cell r="UE166">
            <v>1.7722874999999996E-2</v>
          </cell>
          <cell r="UF166">
            <v>0</v>
          </cell>
          <cell r="UG166">
            <v>0</v>
          </cell>
          <cell r="UI166">
            <v>0.10241199499999999</v>
          </cell>
          <cell r="UJ166">
            <v>0.10241199499999999</v>
          </cell>
          <cell r="UK166">
            <v>0.10241199499999999</v>
          </cell>
          <cell r="UL166">
            <v>0</v>
          </cell>
          <cell r="UM166">
            <v>0</v>
          </cell>
          <cell r="UO166">
            <v>0.86115984800000012</v>
          </cell>
          <cell r="UP166">
            <v>0.86115984800000012</v>
          </cell>
          <cell r="UQ166">
            <v>0.86115984800000012</v>
          </cell>
          <cell r="UR166">
            <v>0</v>
          </cell>
          <cell r="US166">
            <v>0</v>
          </cell>
          <cell r="UU166">
            <v>0.10922454599999999</v>
          </cell>
          <cell r="UV166">
            <v>0.10922454599999999</v>
          </cell>
          <cell r="UW166">
            <v>0.10922454599999999</v>
          </cell>
          <cell r="UX166">
            <v>0</v>
          </cell>
          <cell r="UY166">
            <v>0</v>
          </cell>
          <cell r="VA166">
            <v>0.81006899799999998</v>
          </cell>
          <cell r="VB166">
            <v>0.81006899799999998</v>
          </cell>
          <cell r="VC166">
            <v>0.81006899799999998</v>
          </cell>
          <cell r="VD166">
            <v>0</v>
          </cell>
          <cell r="VE166">
            <v>0</v>
          </cell>
          <cell r="VG166">
            <v>5.1651599999999999E-2</v>
          </cell>
          <cell r="VH166">
            <v>5.1651599999999999E-2</v>
          </cell>
          <cell r="VI166">
            <v>5.1651599999999999E-2</v>
          </cell>
          <cell r="VJ166">
            <v>0</v>
          </cell>
          <cell r="VK166">
            <v>0</v>
          </cell>
          <cell r="VM166">
            <v>2.1682564886</v>
          </cell>
          <cell r="VN166">
            <v>2.1682564886</v>
          </cell>
          <cell r="VO166">
            <v>2.1682564886</v>
          </cell>
          <cell r="VP166">
            <v>0</v>
          </cell>
          <cell r="VQ166">
            <v>0</v>
          </cell>
          <cell r="VS166">
            <v>1.3591346839999998</v>
          </cell>
          <cell r="VT166">
            <v>1.3591346839999998</v>
          </cell>
          <cell r="VU166">
            <v>1.3591346839999998</v>
          </cell>
          <cell r="VV166">
            <v>0</v>
          </cell>
          <cell r="VW166">
            <v>0</v>
          </cell>
          <cell r="VY166">
            <v>0.56520627150000013</v>
          </cell>
          <cell r="VZ166">
            <v>0.56520627150000013</v>
          </cell>
          <cell r="WA166">
            <v>0.56520627150000013</v>
          </cell>
          <cell r="WB166">
            <v>0</v>
          </cell>
          <cell r="WC166">
            <v>0</v>
          </cell>
          <cell r="WE166">
            <v>0.22170445049999996</v>
          </cell>
          <cell r="WF166">
            <v>0.22170445049999996</v>
          </cell>
          <cell r="WG166">
            <v>0.21696121849999994</v>
          </cell>
          <cell r="WH166">
            <v>0</v>
          </cell>
          <cell r="WI166">
            <v>0</v>
          </cell>
          <cell r="WK166">
            <v>2.5715260999999998</v>
          </cell>
          <cell r="WL166">
            <v>2.5715260999999998</v>
          </cell>
          <cell r="WM166">
            <v>2.5715260999999998</v>
          </cell>
          <cell r="WN166">
            <v>0</v>
          </cell>
          <cell r="WO166">
            <v>0</v>
          </cell>
          <cell r="WQ166">
            <v>0.40470429999999996</v>
          </cell>
          <cell r="WR166">
            <v>0.40470429999999996</v>
          </cell>
          <cell r="WS166">
            <v>0.40470429999999996</v>
          </cell>
          <cell r="WT166">
            <v>0</v>
          </cell>
          <cell r="WU166">
            <v>0</v>
          </cell>
          <cell r="WW166">
            <v>0.28148913519999996</v>
          </cell>
          <cell r="WX166">
            <v>0.28148913519999996</v>
          </cell>
          <cell r="WY166">
            <v>0.28148913519999996</v>
          </cell>
          <cell r="WZ166">
            <v>0</v>
          </cell>
          <cell r="XA166">
            <v>0</v>
          </cell>
          <cell r="XC166">
            <v>1.5291386</v>
          </cell>
          <cell r="XD166">
            <v>1.5291386</v>
          </cell>
          <cell r="XE166">
            <v>1.5291386</v>
          </cell>
          <cell r="XF166">
            <v>0</v>
          </cell>
          <cell r="XG166">
            <v>0</v>
          </cell>
          <cell r="XI166">
            <v>5.2567982999999992E-2</v>
          </cell>
          <cell r="XJ166">
            <v>5.2567982999999992E-2</v>
          </cell>
          <cell r="XK166">
            <v>5.2567982999999992E-2</v>
          </cell>
          <cell r="XL166">
            <v>0</v>
          </cell>
          <cell r="XM166">
            <v>0</v>
          </cell>
          <cell r="XO166">
            <v>1.8389620100000001</v>
          </cell>
          <cell r="XP166">
            <v>1.8389620100000001</v>
          </cell>
          <cell r="XQ166">
            <v>1.8389620100000001</v>
          </cell>
          <cell r="XR166">
            <v>0</v>
          </cell>
          <cell r="XS166">
            <v>0</v>
          </cell>
          <cell r="XU166">
            <v>0.190099356</v>
          </cell>
          <cell r="XV166">
            <v>0.190099356</v>
          </cell>
          <cell r="XW166">
            <v>0.190099356</v>
          </cell>
          <cell r="XX166">
            <v>0</v>
          </cell>
          <cell r="XY166">
            <v>0</v>
          </cell>
          <cell r="YA166">
            <v>3.5737508000000001E-2</v>
          </cell>
          <cell r="YB166">
            <v>3.5737508000000001E-2</v>
          </cell>
          <cell r="YC166">
            <v>3.5737508000000001E-2</v>
          </cell>
          <cell r="YD166">
            <v>0</v>
          </cell>
          <cell r="YE166">
            <v>0</v>
          </cell>
          <cell r="YG166">
            <v>1.1476444879999999</v>
          </cell>
          <cell r="YH166">
            <v>1.1476444879999999</v>
          </cell>
          <cell r="YI166">
            <v>1.1476444879999999</v>
          </cell>
          <cell r="YJ166">
            <v>0</v>
          </cell>
          <cell r="YK166">
            <v>0</v>
          </cell>
          <cell r="YM166">
            <v>2.6755323999999994</v>
          </cell>
          <cell r="YN166">
            <v>2.6755323999999994</v>
          </cell>
          <cell r="YO166">
            <v>2.6755323999999994</v>
          </cell>
          <cell r="YP166">
            <v>0</v>
          </cell>
          <cell r="YQ166">
            <v>0</v>
          </cell>
          <cell r="YS166">
            <v>2.6755323999999994</v>
          </cell>
          <cell r="YT166">
            <v>2.6755323999999994</v>
          </cell>
          <cell r="YU166">
            <v>2.6755323999999994</v>
          </cell>
          <cell r="YV166">
            <v>0</v>
          </cell>
          <cell r="YW166">
            <v>0</v>
          </cell>
          <cell r="YY166">
            <v>2.6755323999999994</v>
          </cell>
          <cell r="YZ166">
            <v>2.6755323999999994</v>
          </cell>
          <cell r="ZA166">
            <v>2.6755323999999994</v>
          </cell>
          <cell r="ZB166">
            <v>0</v>
          </cell>
          <cell r="ZC166">
            <v>0</v>
          </cell>
        </row>
        <row r="167">
          <cell r="B167">
            <v>2008</v>
          </cell>
          <cell r="C167">
            <v>13.594201504500001</v>
          </cell>
          <cell r="D167">
            <v>13.594201504500001</v>
          </cell>
          <cell r="E167">
            <v>13.594201504500001</v>
          </cell>
          <cell r="F167">
            <v>0</v>
          </cell>
          <cell r="G167">
            <v>0</v>
          </cell>
          <cell r="I167">
            <v>23.617448481799997</v>
          </cell>
          <cell r="J167">
            <v>23.617448481799997</v>
          </cell>
          <cell r="K167">
            <v>23.617448481799997</v>
          </cell>
          <cell r="L167">
            <v>0</v>
          </cell>
          <cell r="M167">
            <v>0</v>
          </cell>
          <cell r="O167">
            <v>13.594201504500001</v>
          </cell>
          <cell r="P167">
            <v>13.594201504500001</v>
          </cell>
          <cell r="Q167">
            <v>13.594201504500001</v>
          </cell>
          <cell r="R167">
            <v>0</v>
          </cell>
          <cell r="S167">
            <v>0</v>
          </cell>
          <cell r="U167">
            <v>23.617448481799997</v>
          </cell>
          <cell r="V167">
            <v>23.617448481799997</v>
          </cell>
          <cell r="W167">
            <v>23.617448481799997</v>
          </cell>
          <cell r="X167">
            <v>0</v>
          </cell>
          <cell r="Y167">
            <v>0</v>
          </cell>
          <cell r="AA167">
            <v>13.594201504500001</v>
          </cell>
          <cell r="AB167">
            <v>13.594201504500001</v>
          </cell>
          <cell r="AC167">
            <v>13.594201504500001</v>
          </cell>
          <cell r="AD167">
            <v>0</v>
          </cell>
          <cell r="AE167">
            <v>0</v>
          </cell>
          <cell r="AG167">
            <v>23.617448481799997</v>
          </cell>
          <cell r="AH167">
            <v>23.617448481799997</v>
          </cell>
          <cell r="AI167">
            <v>23.617448481799997</v>
          </cell>
          <cell r="AJ167">
            <v>0</v>
          </cell>
          <cell r="AK167">
            <v>0</v>
          </cell>
          <cell r="AM167">
            <v>2.7591927959999998</v>
          </cell>
          <cell r="AN167">
            <v>2.7591927959999998</v>
          </cell>
          <cell r="AO167">
            <v>2.7591927959999998</v>
          </cell>
          <cell r="AP167">
            <v>0</v>
          </cell>
          <cell r="AQ167">
            <v>0</v>
          </cell>
          <cell r="AS167">
            <v>0.68984454359999992</v>
          </cell>
          <cell r="AT167">
            <v>0.68984454359999992</v>
          </cell>
          <cell r="AU167">
            <v>0.68984454359999992</v>
          </cell>
          <cell r="AV167">
            <v>0</v>
          </cell>
          <cell r="AW167">
            <v>0</v>
          </cell>
          <cell r="AY167">
            <v>2.7591927959999998</v>
          </cell>
          <cell r="AZ167">
            <v>2.7591927959999998</v>
          </cell>
          <cell r="BA167">
            <v>2.7591927959999998</v>
          </cell>
          <cell r="BB167">
            <v>0</v>
          </cell>
          <cell r="BC167">
            <v>0</v>
          </cell>
          <cell r="BE167">
            <v>0.68984454359999992</v>
          </cell>
          <cell r="BF167">
            <v>0.68984454359999992</v>
          </cell>
          <cell r="BG167">
            <v>0.68984454359999992</v>
          </cell>
          <cell r="BH167">
            <v>0</v>
          </cell>
          <cell r="BI167">
            <v>0</v>
          </cell>
          <cell r="BK167">
            <v>0.320561712</v>
          </cell>
          <cell r="BL167">
            <v>0.320561712</v>
          </cell>
          <cell r="BM167">
            <v>0.320561712</v>
          </cell>
          <cell r="BN167">
            <v>0</v>
          </cell>
          <cell r="BO167">
            <v>0</v>
          </cell>
          <cell r="BQ167">
            <v>0.320561712</v>
          </cell>
          <cell r="BR167">
            <v>0.320561712</v>
          </cell>
          <cell r="BS167">
            <v>0.320561712</v>
          </cell>
          <cell r="BT167">
            <v>0</v>
          </cell>
          <cell r="BU167">
            <v>0</v>
          </cell>
          <cell r="BW167">
            <v>0.320561712</v>
          </cell>
          <cell r="BX167">
            <v>0.320561712</v>
          </cell>
          <cell r="BY167">
            <v>0.320561712</v>
          </cell>
          <cell r="BZ167">
            <v>0</v>
          </cell>
          <cell r="CA167">
            <v>0</v>
          </cell>
          <cell r="CC167">
            <v>0.320561712</v>
          </cell>
          <cell r="CD167">
            <v>0.320561712</v>
          </cell>
          <cell r="CE167">
            <v>0.320561712</v>
          </cell>
          <cell r="CF167">
            <v>0</v>
          </cell>
          <cell r="CG167">
            <v>0</v>
          </cell>
          <cell r="CI167">
            <v>7.055015899999999</v>
          </cell>
          <cell r="CJ167">
            <v>7.055015899999999</v>
          </cell>
          <cell r="CK167">
            <v>7.055015899999999</v>
          </cell>
          <cell r="CL167">
            <v>0</v>
          </cell>
          <cell r="CM167">
            <v>0</v>
          </cell>
          <cell r="CO167">
            <v>7.055015899999999</v>
          </cell>
          <cell r="CP167">
            <v>7.055015899999999</v>
          </cell>
          <cell r="CQ167">
            <v>7.055015899999999</v>
          </cell>
          <cell r="CR167">
            <v>0</v>
          </cell>
          <cell r="CS167">
            <v>0</v>
          </cell>
          <cell r="CU167">
            <v>0.47278029999999999</v>
          </cell>
          <cell r="CV167">
            <v>0.47278029999999999</v>
          </cell>
          <cell r="CW167">
            <v>0.47278029999999999</v>
          </cell>
          <cell r="CX167">
            <v>0</v>
          </cell>
          <cell r="CY167">
            <v>0</v>
          </cell>
          <cell r="DA167">
            <v>0.43830729499999999</v>
          </cell>
          <cell r="DB167">
            <v>0.43830729499999999</v>
          </cell>
          <cell r="DC167">
            <v>0.43830729499999999</v>
          </cell>
          <cell r="DD167">
            <v>0</v>
          </cell>
          <cell r="DE167">
            <v>0</v>
          </cell>
          <cell r="DG167">
            <v>0.43830729499999999</v>
          </cell>
          <cell r="DH167">
            <v>0.43830729499999999</v>
          </cell>
          <cell r="DI167">
            <v>0.43830729499999999</v>
          </cell>
          <cell r="DJ167">
            <v>0</v>
          </cell>
          <cell r="DK167">
            <v>0</v>
          </cell>
          <cell r="DM167">
            <v>0</v>
          </cell>
          <cell r="DN167">
            <v>0</v>
          </cell>
          <cell r="DO167">
            <v>0</v>
          </cell>
          <cell r="DP167">
            <v>0</v>
          </cell>
          <cell r="DQ167">
            <v>0</v>
          </cell>
          <cell r="DS167">
            <v>0.20395333000000002</v>
          </cell>
          <cell r="DT167">
            <v>0.20395333000000002</v>
          </cell>
          <cell r="DU167">
            <v>0.20395333000000002</v>
          </cell>
          <cell r="DV167">
            <v>0</v>
          </cell>
          <cell r="DW167">
            <v>0</v>
          </cell>
          <cell r="DY167">
            <v>0.72841496999999988</v>
          </cell>
          <cell r="DZ167">
            <v>0.72841496999999988</v>
          </cell>
          <cell r="EA167">
            <v>0.72841496999999988</v>
          </cell>
          <cell r="EB167">
            <v>0</v>
          </cell>
          <cell r="EC167">
            <v>0</v>
          </cell>
          <cell r="EE167">
            <v>2.6834378999999999</v>
          </cell>
          <cell r="EF167">
            <v>2.6834378999999999</v>
          </cell>
          <cell r="EG167">
            <v>2.6834378999999999</v>
          </cell>
          <cell r="EH167">
            <v>0</v>
          </cell>
          <cell r="EI167">
            <v>0</v>
          </cell>
          <cell r="EK167">
            <v>2.6834378999999999</v>
          </cell>
          <cell r="EL167">
            <v>2.6834378999999999</v>
          </cell>
          <cell r="EM167">
            <v>2.6834378999999999</v>
          </cell>
          <cell r="EN167">
            <v>0</v>
          </cell>
          <cell r="EO167">
            <v>0</v>
          </cell>
          <cell r="EQ167">
            <v>0.41418519999999992</v>
          </cell>
          <cell r="ER167">
            <v>0.41418519999999992</v>
          </cell>
          <cell r="ES167">
            <v>0.41418519999999992</v>
          </cell>
          <cell r="ET167">
            <v>0</v>
          </cell>
          <cell r="EU167">
            <v>0</v>
          </cell>
          <cell r="EW167">
            <v>0.41418519999999992</v>
          </cell>
          <cell r="EX167">
            <v>0.41418519999999992</v>
          </cell>
          <cell r="EY167">
            <v>0.41418519999999992</v>
          </cell>
          <cell r="EZ167">
            <v>0</v>
          </cell>
          <cell r="FA167">
            <v>0</v>
          </cell>
          <cell r="FC167">
            <v>0.28703726479999997</v>
          </cell>
          <cell r="FD167">
            <v>0.28703726479999997</v>
          </cell>
          <cell r="FE167">
            <v>0.28703726479999997</v>
          </cell>
          <cell r="FF167">
            <v>0</v>
          </cell>
          <cell r="FG167">
            <v>0</v>
          </cell>
          <cell r="FI167">
            <v>0.28703726479999997</v>
          </cell>
          <cell r="FJ167">
            <v>0.28703726479999997</v>
          </cell>
          <cell r="FK167">
            <v>0.28703726479999997</v>
          </cell>
          <cell r="FL167">
            <v>0</v>
          </cell>
          <cell r="FM167">
            <v>0</v>
          </cell>
          <cell r="FO167">
            <v>1.4112199000000001</v>
          </cell>
          <cell r="FP167">
            <v>1.4112199000000001</v>
          </cell>
          <cell r="FQ167">
            <v>1.4112199000000001</v>
          </cell>
          <cell r="FR167">
            <v>0</v>
          </cell>
          <cell r="FS167">
            <v>0</v>
          </cell>
          <cell r="FU167">
            <v>0.64201498400000001</v>
          </cell>
          <cell r="FV167">
            <v>0.64201498400000001</v>
          </cell>
          <cell r="FW167">
            <v>0.64201498400000001</v>
          </cell>
          <cell r="FX167">
            <v>0</v>
          </cell>
          <cell r="FY167">
            <v>0</v>
          </cell>
          <cell r="GA167">
            <v>0.24589884149999999</v>
          </cell>
          <cell r="GB167">
            <v>0.24589884149999999</v>
          </cell>
          <cell r="GC167">
            <v>0.24589884149999999</v>
          </cell>
          <cell r="GD167">
            <v>0</v>
          </cell>
          <cell r="GE167">
            <v>0</v>
          </cell>
          <cell r="GG167">
            <v>5.9671969499999984E-2</v>
          </cell>
          <cell r="GH167">
            <v>5.9671969499999984E-2</v>
          </cell>
          <cell r="GI167">
            <v>5.9671969499999984E-2</v>
          </cell>
          <cell r="GJ167">
            <v>0</v>
          </cell>
          <cell r="GK167">
            <v>0</v>
          </cell>
          <cell r="GM167">
            <v>2.0600150999999998</v>
          </cell>
          <cell r="GN167">
            <v>2.0600150999999998</v>
          </cell>
          <cell r="GO167">
            <v>2.0600150999999998</v>
          </cell>
          <cell r="GP167">
            <v>0</v>
          </cell>
          <cell r="GQ167">
            <v>0</v>
          </cell>
          <cell r="GS167">
            <v>7.860422315000001</v>
          </cell>
          <cell r="GT167">
            <v>7.860422315000001</v>
          </cell>
          <cell r="GU167">
            <v>7.860422315000001</v>
          </cell>
          <cell r="GV167">
            <v>0</v>
          </cell>
          <cell r="GW167">
            <v>0</v>
          </cell>
          <cell r="GY167">
            <v>7.860422315000001</v>
          </cell>
          <cell r="GZ167">
            <v>7.860422315000001</v>
          </cell>
          <cell r="HA167">
            <v>7.860422315000001</v>
          </cell>
          <cell r="HB167">
            <v>0</v>
          </cell>
          <cell r="HC167">
            <v>0</v>
          </cell>
          <cell r="HE167">
            <v>0</v>
          </cell>
          <cell r="HF167">
            <v>0</v>
          </cell>
          <cell r="HG167">
            <v>0</v>
          </cell>
          <cell r="HH167">
            <v>0</v>
          </cell>
          <cell r="HI167">
            <v>0</v>
          </cell>
          <cell r="HK167">
            <v>2.0299366750000001</v>
          </cell>
          <cell r="HL167">
            <v>2.0299366750000001</v>
          </cell>
          <cell r="HM167">
            <v>2.0299366750000001</v>
          </cell>
          <cell r="HN167">
            <v>0</v>
          </cell>
          <cell r="HO167">
            <v>0</v>
          </cell>
          <cell r="HQ167">
            <v>0.17972496800000001</v>
          </cell>
          <cell r="HR167">
            <v>0.17972496800000001</v>
          </cell>
          <cell r="HS167">
            <v>0.17972496800000001</v>
          </cell>
          <cell r="HT167">
            <v>0</v>
          </cell>
          <cell r="HU167">
            <v>0</v>
          </cell>
          <cell r="HW167">
            <v>1.9785488000000004E-2</v>
          </cell>
          <cell r="HX167">
            <v>1.9785488000000004E-2</v>
          </cell>
          <cell r="HY167">
            <v>1.9785488000000004E-2</v>
          </cell>
          <cell r="HZ167">
            <v>0</v>
          </cell>
          <cell r="IA167">
            <v>0</v>
          </cell>
          <cell r="IC167">
            <v>1.9785488000000004E-2</v>
          </cell>
          <cell r="ID167">
            <v>1.9785488000000004E-2</v>
          </cell>
          <cell r="IE167">
            <v>1.9785488000000004E-2</v>
          </cell>
          <cell r="IF167">
            <v>0</v>
          </cell>
          <cell r="IG167">
            <v>0</v>
          </cell>
          <cell r="II167">
            <v>1.3607797239999999</v>
          </cell>
          <cell r="IJ167">
            <v>1.3607797239999999</v>
          </cell>
          <cell r="IK167">
            <v>1.3607797239999999</v>
          </cell>
          <cell r="IL167">
            <v>0</v>
          </cell>
          <cell r="IM167">
            <v>0</v>
          </cell>
          <cell r="IO167">
            <v>0.36739859999999991</v>
          </cell>
          <cell r="IP167">
            <v>0.36739859999999991</v>
          </cell>
          <cell r="IQ167">
            <v>0.36739859999999991</v>
          </cell>
          <cell r="IR167">
            <v>0</v>
          </cell>
          <cell r="IS167">
            <v>0</v>
          </cell>
          <cell r="IU167">
            <v>0.46194287500000003</v>
          </cell>
          <cell r="IV167">
            <v>0.46194287500000003</v>
          </cell>
          <cell r="IW167">
            <v>0.46194287500000003</v>
          </cell>
          <cell r="IX167">
            <v>0</v>
          </cell>
          <cell r="IY167">
            <v>0</v>
          </cell>
          <cell r="JA167">
            <v>27.12284575</v>
          </cell>
          <cell r="JB167">
            <v>27.12284575</v>
          </cell>
          <cell r="JC167">
            <v>27.12284575</v>
          </cell>
          <cell r="JD167">
            <v>0</v>
          </cell>
          <cell r="JE167">
            <v>0</v>
          </cell>
          <cell r="JG167">
            <v>1.5069453750000001</v>
          </cell>
          <cell r="JH167">
            <v>1.5069453750000001</v>
          </cell>
          <cell r="JI167">
            <v>1.5069453750000001</v>
          </cell>
          <cell r="JJ167">
            <v>0</v>
          </cell>
          <cell r="JK167">
            <v>0</v>
          </cell>
          <cell r="JM167">
            <v>7.127094199999999E-2</v>
          </cell>
          <cell r="JN167">
            <v>7.127094199999999E-2</v>
          </cell>
          <cell r="JO167">
            <v>7.127094199999999E-2</v>
          </cell>
          <cell r="JP167">
            <v>0</v>
          </cell>
          <cell r="JQ167">
            <v>0</v>
          </cell>
          <cell r="JS167">
            <v>2.7722000000000004E-2</v>
          </cell>
          <cell r="JT167">
            <v>2.7722000000000004E-2</v>
          </cell>
          <cell r="JU167">
            <v>2.7722000000000004E-2</v>
          </cell>
          <cell r="JV167">
            <v>0</v>
          </cell>
          <cell r="JW167">
            <v>0</v>
          </cell>
          <cell r="JY167">
            <v>0.1077691665</v>
          </cell>
          <cell r="JZ167">
            <v>0.1077691665</v>
          </cell>
          <cell r="KA167">
            <v>0.1077691665</v>
          </cell>
          <cell r="KB167">
            <v>0</v>
          </cell>
          <cell r="KC167">
            <v>0</v>
          </cell>
          <cell r="KE167">
            <v>1.5069453750000001</v>
          </cell>
          <cell r="KF167">
            <v>1.5069453750000001</v>
          </cell>
          <cell r="KG167">
            <v>1.5069453750000001</v>
          </cell>
          <cell r="KH167">
            <v>0</v>
          </cell>
          <cell r="KI167">
            <v>0</v>
          </cell>
          <cell r="KK167">
            <v>7.127094199999999E-2</v>
          </cell>
          <cell r="KL167">
            <v>7.127094199999999E-2</v>
          </cell>
          <cell r="KM167">
            <v>7.127094199999999E-2</v>
          </cell>
          <cell r="KN167">
            <v>0</v>
          </cell>
          <cell r="KO167">
            <v>0</v>
          </cell>
          <cell r="KQ167">
            <v>0.95353210799999999</v>
          </cell>
          <cell r="KR167">
            <v>0.95353210799999999</v>
          </cell>
          <cell r="KS167">
            <v>0.95353210799999999</v>
          </cell>
          <cell r="KT167">
            <v>0</v>
          </cell>
          <cell r="KU167">
            <v>0</v>
          </cell>
          <cell r="KW167">
            <v>0.12521091000000001</v>
          </cell>
          <cell r="KX167">
            <v>0.12521091000000001</v>
          </cell>
          <cell r="KY167">
            <v>0.12521091000000001</v>
          </cell>
          <cell r="KZ167">
            <v>0</v>
          </cell>
          <cell r="LA167">
            <v>0</v>
          </cell>
          <cell r="LC167">
            <v>0.87345908999999999</v>
          </cell>
          <cell r="LD167">
            <v>0.87345908999999999</v>
          </cell>
          <cell r="LE167">
            <v>0.87345908999999999</v>
          </cell>
          <cell r="LF167">
            <v>0</v>
          </cell>
          <cell r="LG167">
            <v>0</v>
          </cell>
          <cell r="LI167">
            <v>5.5569799999999996E-2</v>
          </cell>
          <cell r="LJ167">
            <v>5.5569799999999996E-2</v>
          </cell>
          <cell r="LK167">
            <v>5.5569799999999996E-2</v>
          </cell>
          <cell r="LL167">
            <v>0</v>
          </cell>
          <cell r="LM167">
            <v>0</v>
          </cell>
          <cell r="LO167">
            <v>2.2854247316</v>
          </cell>
          <cell r="LP167">
            <v>2.2854247316</v>
          </cell>
          <cell r="LQ167">
            <v>2.2854247316</v>
          </cell>
          <cell r="LR167">
            <v>0</v>
          </cell>
          <cell r="LS167">
            <v>0</v>
          </cell>
          <cell r="LU167">
            <v>1.5496044820000001</v>
          </cell>
          <cell r="LV167">
            <v>1.5496044820000001</v>
          </cell>
          <cell r="LW167">
            <v>1.5496044820000001</v>
          </cell>
          <cell r="LX167">
            <v>0</v>
          </cell>
          <cell r="LY167">
            <v>0</v>
          </cell>
          <cell r="MA167">
            <v>1.5069453750000001</v>
          </cell>
          <cell r="MB167">
            <v>1.5069453750000001</v>
          </cell>
          <cell r="MC167">
            <v>1.5069453750000001</v>
          </cell>
          <cell r="MD167">
            <v>0</v>
          </cell>
          <cell r="ME167">
            <v>0</v>
          </cell>
          <cell r="MG167">
            <v>7.127094199999999E-2</v>
          </cell>
          <cell r="MH167">
            <v>7.127094199999999E-2</v>
          </cell>
          <cell r="MI167">
            <v>7.127094199999999E-2</v>
          </cell>
          <cell r="MJ167">
            <v>0</v>
          </cell>
          <cell r="MK167">
            <v>0</v>
          </cell>
          <cell r="MM167">
            <v>13.594201504500001</v>
          </cell>
          <cell r="MN167">
            <v>13.594201504500001</v>
          </cell>
          <cell r="MO167">
            <v>13.594201504500001</v>
          </cell>
          <cell r="MP167">
            <v>0</v>
          </cell>
          <cell r="MQ167">
            <v>0</v>
          </cell>
          <cell r="MS167">
            <v>23.617448481799997</v>
          </cell>
          <cell r="MT167">
            <v>23.617448481799997</v>
          </cell>
          <cell r="MU167">
            <v>23.617448481799997</v>
          </cell>
          <cell r="MV167">
            <v>0</v>
          </cell>
          <cell r="MW167">
            <v>0</v>
          </cell>
          <cell r="MY167">
            <v>0.95353210799999999</v>
          </cell>
          <cell r="MZ167">
            <v>0.95353210799999999</v>
          </cell>
          <cell r="NA167">
            <v>0.95353210799999999</v>
          </cell>
          <cell r="NB167">
            <v>0</v>
          </cell>
          <cell r="NC167">
            <v>0</v>
          </cell>
          <cell r="NE167">
            <v>0.12521091000000001</v>
          </cell>
          <cell r="NF167">
            <v>0.12521091000000001</v>
          </cell>
          <cell r="NG167">
            <v>0.12521091000000001</v>
          </cell>
          <cell r="NH167">
            <v>0</v>
          </cell>
          <cell r="NI167">
            <v>0</v>
          </cell>
          <cell r="NK167">
            <v>0.87345908999999999</v>
          </cell>
          <cell r="NL167">
            <v>0.87345908999999999</v>
          </cell>
          <cell r="NM167">
            <v>0.87345908999999999</v>
          </cell>
          <cell r="NN167">
            <v>0</v>
          </cell>
          <cell r="NO167">
            <v>0</v>
          </cell>
          <cell r="NQ167">
            <v>5.5569799999999996E-2</v>
          </cell>
          <cell r="NR167">
            <v>5.5569799999999996E-2</v>
          </cell>
          <cell r="NS167">
            <v>5.5569799999999996E-2</v>
          </cell>
          <cell r="NT167">
            <v>0</v>
          </cell>
          <cell r="NU167">
            <v>0</v>
          </cell>
          <cell r="NW167">
            <v>2.2854247316</v>
          </cell>
          <cell r="NX167">
            <v>2.2854247316</v>
          </cell>
          <cell r="NY167">
            <v>2.2854247316</v>
          </cell>
          <cell r="NZ167">
            <v>0</v>
          </cell>
          <cell r="OA167">
            <v>0</v>
          </cell>
          <cell r="OC167">
            <v>1.5496044820000001</v>
          </cell>
          <cell r="OD167">
            <v>1.5496044820000001</v>
          </cell>
          <cell r="OE167">
            <v>1.5496044820000001</v>
          </cell>
          <cell r="OF167">
            <v>0</v>
          </cell>
          <cell r="OG167">
            <v>0</v>
          </cell>
          <cell r="OI167">
            <v>0.64201498400000001</v>
          </cell>
          <cell r="OJ167">
            <v>0.64201498400000001</v>
          </cell>
          <cell r="OK167">
            <v>0.64201498400000001</v>
          </cell>
          <cell r="OL167">
            <v>0</v>
          </cell>
          <cell r="OM167">
            <v>0</v>
          </cell>
          <cell r="OO167">
            <v>0.25181358149999999</v>
          </cell>
          <cell r="OP167">
            <v>0.25181358149999999</v>
          </cell>
          <cell r="OQ167">
            <v>0.24589884149999999</v>
          </cell>
          <cell r="OR167">
            <v>0</v>
          </cell>
          <cell r="OS167">
            <v>0</v>
          </cell>
          <cell r="OU167">
            <v>2.6834378999999999</v>
          </cell>
          <cell r="OV167">
            <v>2.6834378999999999</v>
          </cell>
          <cell r="OW167">
            <v>2.6834378999999999</v>
          </cell>
          <cell r="OX167">
            <v>0</v>
          </cell>
          <cell r="OY167">
            <v>0</v>
          </cell>
          <cell r="PA167">
            <v>0.41418519999999992</v>
          </cell>
          <cell r="PB167">
            <v>0.41418519999999992</v>
          </cell>
          <cell r="PC167">
            <v>0.41418519999999992</v>
          </cell>
          <cell r="PD167">
            <v>0</v>
          </cell>
          <cell r="PE167">
            <v>0</v>
          </cell>
          <cell r="PG167">
            <v>0.28703726479999997</v>
          </cell>
          <cell r="PH167">
            <v>0.28703726479999997</v>
          </cell>
          <cell r="PI167">
            <v>0.28703726479999997</v>
          </cell>
          <cell r="PJ167">
            <v>0</v>
          </cell>
          <cell r="PK167">
            <v>0</v>
          </cell>
          <cell r="PM167">
            <v>1.4112199000000001</v>
          </cell>
          <cell r="PN167">
            <v>1.4112199000000001</v>
          </cell>
          <cell r="PO167">
            <v>1.4112199000000001</v>
          </cell>
          <cell r="PP167">
            <v>0</v>
          </cell>
          <cell r="PQ167">
            <v>0</v>
          </cell>
          <cell r="PS167">
            <v>5.9671969499999984E-2</v>
          </cell>
          <cell r="PT167">
            <v>5.9671969499999984E-2</v>
          </cell>
          <cell r="PU167">
            <v>5.9671969499999984E-2</v>
          </cell>
          <cell r="PV167">
            <v>0</v>
          </cell>
          <cell r="PW167">
            <v>0</v>
          </cell>
          <cell r="PY167">
            <v>31.504686784999993</v>
          </cell>
          <cell r="PZ167">
            <v>31.504686784999993</v>
          </cell>
          <cell r="QA167">
            <v>31.504686784999993</v>
          </cell>
          <cell r="QB167">
            <v>0</v>
          </cell>
          <cell r="QC167">
            <v>0</v>
          </cell>
          <cell r="QE167">
            <v>40.298628369999996</v>
          </cell>
          <cell r="QF167">
            <v>40.298628369999996</v>
          </cell>
          <cell r="QG167">
            <v>40.298628369999996</v>
          </cell>
          <cell r="QH167">
            <v>0</v>
          </cell>
          <cell r="QI167">
            <v>0</v>
          </cell>
          <cell r="QK167">
            <v>27.12284575</v>
          </cell>
          <cell r="QL167">
            <v>27.12284575</v>
          </cell>
          <cell r="QM167">
            <v>27.12284575</v>
          </cell>
          <cell r="QN167">
            <v>0</v>
          </cell>
          <cell r="QO167">
            <v>0</v>
          </cell>
          <cell r="QQ167">
            <v>1.5069453750000001</v>
          </cell>
          <cell r="QR167">
            <v>1.5069453750000001</v>
          </cell>
          <cell r="QS167">
            <v>1.5069453750000001</v>
          </cell>
          <cell r="QT167">
            <v>0</v>
          </cell>
          <cell r="QU167">
            <v>0</v>
          </cell>
          <cell r="QW167">
            <v>7.127094199999999E-2</v>
          </cell>
          <cell r="QX167">
            <v>7.127094199999999E-2</v>
          </cell>
          <cell r="QY167">
            <v>7.127094199999999E-2</v>
          </cell>
          <cell r="QZ167">
            <v>0</v>
          </cell>
          <cell r="RA167">
            <v>0</v>
          </cell>
          <cell r="RC167">
            <v>13.594201504500001</v>
          </cell>
          <cell r="RD167">
            <v>13.594201504500001</v>
          </cell>
          <cell r="RE167">
            <v>13.594201504500001</v>
          </cell>
          <cell r="RF167">
            <v>0</v>
          </cell>
          <cell r="RG167">
            <v>0</v>
          </cell>
          <cell r="RI167">
            <v>23.617448481799997</v>
          </cell>
          <cell r="RJ167">
            <v>23.617448481799997</v>
          </cell>
          <cell r="RK167">
            <v>23.617448481799997</v>
          </cell>
          <cell r="RL167">
            <v>0</v>
          </cell>
          <cell r="RM167">
            <v>0</v>
          </cell>
          <cell r="RO167">
            <v>2.7591927959999998</v>
          </cell>
          <cell r="RP167">
            <v>2.7591927959999998</v>
          </cell>
          <cell r="RQ167">
            <v>2.7591927959999998</v>
          </cell>
          <cell r="RR167">
            <v>0</v>
          </cell>
          <cell r="RS167">
            <v>0</v>
          </cell>
          <cell r="RU167">
            <v>0.68984454359999992</v>
          </cell>
          <cell r="RV167">
            <v>0.68984454359999992</v>
          </cell>
          <cell r="RW167">
            <v>0.68984454359999992</v>
          </cell>
          <cell r="RX167">
            <v>0</v>
          </cell>
          <cell r="RY167">
            <v>0</v>
          </cell>
          <cell r="SA167">
            <v>0.320561712</v>
          </cell>
          <cell r="SB167">
            <v>0.320561712</v>
          </cell>
          <cell r="SC167">
            <v>0.320561712</v>
          </cell>
          <cell r="SD167">
            <v>0</v>
          </cell>
          <cell r="SE167">
            <v>0</v>
          </cell>
          <cell r="SG167">
            <v>2.0600150999999998</v>
          </cell>
          <cell r="SH167">
            <v>2.0600150999999998</v>
          </cell>
          <cell r="SI167">
            <v>2.0600150999999998</v>
          </cell>
          <cell r="SJ167">
            <v>0</v>
          </cell>
          <cell r="SK167">
            <v>0</v>
          </cell>
          <cell r="SM167">
            <v>31.504686784999993</v>
          </cell>
          <cell r="SN167">
            <v>31.504686784999993</v>
          </cell>
          <cell r="SO167">
            <v>31.504686784999993</v>
          </cell>
          <cell r="SP167">
            <v>0</v>
          </cell>
          <cell r="SQ167">
            <v>0</v>
          </cell>
          <cell r="SS167">
            <v>40.298628369999996</v>
          </cell>
          <cell r="ST167">
            <v>40.298628369999996</v>
          </cell>
          <cell r="SU167">
            <v>40.298628369999996</v>
          </cell>
          <cell r="SV167">
            <v>0</v>
          </cell>
          <cell r="SW167">
            <v>0</v>
          </cell>
          <cell r="SY167">
            <v>27.12284575</v>
          </cell>
          <cell r="SZ167">
            <v>27.12284575</v>
          </cell>
          <cell r="TA167">
            <v>27.12284575</v>
          </cell>
          <cell r="TB167">
            <v>0</v>
          </cell>
          <cell r="TC167">
            <v>0</v>
          </cell>
          <cell r="TE167">
            <v>1.5069453750000001</v>
          </cell>
          <cell r="TF167">
            <v>1.5069453750000001</v>
          </cell>
          <cell r="TG167">
            <v>1.5069453750000001</v>
          </cell>
          <cell r="TH167">
            <v>0</v>
          </cell>
          <cell r="TI167">
            <v>0</v>
          </cell>
          <cell r="TK167">
            <v>7.127094199999999E-2</v>
          </cell>
          <cell r="TL167">
            <v>7.127094199999999E-2</v>
          </cell>
          <cell r="TM167">
            <v>7.127094199999999E-2</v>
          </cell>
          <cell r="TN167">
            <v>0</v>
          </cell>
          <cell r="TO167">
            <v>0</v>
          </cell>
          <cell r="TQ167">
            <v>0.36739859999999991</v>
          </cell>
          <cell r="TR167">
            <v>0.36739859999999991</v>
          </cell>
          <cell r="TS167">
            <v>0.36739859999999991</v>
          </cell>
          <cell r="TT167">
            <v>0</v>
          </cell>
          <cell r="TU167">
            <v>0</v>
          </cell>
          <cell r="TW167">
            <v>0.46194287500000003</v>
          </cell>
          <cell r="TX167">
            <v>0.46194287500000003</v>
          </cell>
          <cell r="TY167">
            <v>0.46194287500000003</v>
          </cell>
          <cell r="TZ167">
            <v>0</v>
          </cell>
          <cell r="UA167">
            <v>0</v>
          </cell>
          <cell r="UC167">
            <v>2.7722000000000004E-2</v>
          </cell>
          <cell r="UD167">
            <v>2.7722000000000004E-2</v>
          </cell>
          <cell r="UE167">
            <v>2.7722000000000004E-2</v>
          </cell>
          <cell r="UF167">
            <v>0</v>
          </cell>
          <cell r="UG167">
            <v>0</v>
          </cell>
          <cell r="UI167">
            <v>0.1077691665</v>
          </cell>
          <cell r="UJ167">
            <v>0.1077691665</v>
          </cell>
          <cell r="UK167">
            <v>0.1077691665</v>
          </cell>
          <cell r="UL167">
            <v>0</v>
          </cell>
          <cell r="UM167">
            <v>0</v>
          </cell>
          <cell r="UO167">
            <v>0.95353210799999999</v>
          </cell>
          <cell r="UP167">
            <v>0.95353210799999999</v>
          </cell>
          <cell r="UQ167">
            <v>0.95353210799999999</v>
          </cell>
          <cell r="UR167">
            <v>0</v>
          </cell>
          <cell r="US167">
            <v>0</v>
          </cell>
          <cell r="UU167">
            <v>0.12521091000000001</v>
          </cell>
          <cell r="UV167">
            <v>0.12521091000000001</v>
          </cell>
          <cell r="UW167">
            <v>0.12521091000000001</v>
          </cell>
          <cell r="UX167">
            <v>0</v>
          </cell>
          <cell r="UY167">
            <v>0</v>
          </cell>
          <cell r="VA167">
            <v>0.87345908999999999</v>
          </cell>
          <cell r="VB167">
            <v>0.87345908999999999</v>
          </cell>
          <cell r="VC167">
            <v>0.87345908999999999</v>
          </cell>
          <cell r="VD167">
            <v>0</v>
          </cell>
          <cell r="VE167">
            <v>0</v>
          </cell>
          <cell r="VG167">
            <v>5.5569799999999996E-2</v>
          </cell>
          <cell r="VH167">
            <v>5.5569799999999996E-2</v>
          </cell>
          <cell r="VI167">
            <v>5.5569799999999996E-2</v>
          </cell>
          <cell r="VJ167">
            <v>0</v>
          </cell>
          <cell r="VK167">
            <v>0</v>
          </cell>
          <cell r="VM167">
            <v>2.2854247316</v>
          </cell>
          <cell r="VN167">
            <v>2.2854247316</v>
          </cell>
          <cell r="VO167">
            <v>2.2854247316</v>
          </cell>
          <cell r="VP167">
            <v>0</v>
          </cell>
          <cell r="VQ167">
            <v>0</v>
          </cell>
          <cell r="VS167">
            <v>1.5496044820000001</v>
          </cell>
          <cell r="VT167">
            <v>1.5496044820000001</v>
          </cell>
          <cell r="VU167">
            <v>1.5496044820000001</v>
          </cell>
          <cell r="VV167">
            <v>0</v>
          </cell>
          <cell r="VW167">
            <v>0</v>
          </cell>
          <cell r="VY167">
            <v>0.64201498400000001</v>
          </cell>
          <cell r="VZ167">
            <v>0.64201498400000001</v>
          </cell>
          <cell r="WA167">
            <v>0.64201498400000001</v>
          </cell>
          <cell r="WB167">
            <v>0</v>
          </cell>
          <cell r="WC167">
            <v>0</v>
          </cell>
          <cell r="WE167">
            <v>0.25181358149999999</v>
          </cell>
          <cell r="WF167">
            <v>0.25181358149999999</v>
          </cell>
          <cell r="WG167">
            <v>0.24589884149999999</v>
          </cell>
          <cell r="WH167">
            <v>0</v>
          </cell>
          <cell r="WI167">
            <v>0</v>
          </cell>
          <cell r="WK167">
            <v>2.6834378999999999</v>
          </cell>
          <cell r="WL167">
            <v>2.6834378999999999</v>
          </cell>
          <cell r="WM167">
            <v>2.6834378999999999</v>
          </cell>
          <cell r="WN167">
            <v>0</v>
          </cell>
          <cell r="WO167">
            <v>0</v>
          </cell>
          <cell r="WQ167">
            <v>0.41418519999999992</v>
          </cell>
          <cell r="WR167">
            <v>0.41418519999999992</v>
          </cell>
          <cell r="WS167">
            <v>0.41418519999999992</v>
          </cell>
          <cell r="WT167">
            <v>0</v>
          </cell>
          <cell r="WU167">
            <v>0</v>
          </cell>
          <cell r="WW167">
            <v>0.28703726479999997</v>
          </cell>
          <cell r="WX167">
            <v>0.28703726479999997</v>
          </cell>
          <cell r="WY167">
            <v>0.28703726479999997</v>
          </cell>
          <cell r="WZ167">
            <v>0</v>
          </cell>
          <cell r="XA167">
            <v>0</v>
          </cell>
          <cell r="XC167">
            <v>1.4112199000000001</v>
          </cell>
          <cell r="XD167">
            <v>1.4112199000000001</v>
          </cell>
          <cell r="XE167">
            <v>1.4112199000000001</v>
          </cell>
          <cell r="XF167">
            <v>0</v>
          </cell>
          <cell r="XG167">
            <v>0</v>
          </cell>
          <cell r="XI167">
            <v>5.9671969499999984E-2</v>
          </cell>
          <cell r="XJ167">
            <v>5.9671969499999984E-2</v>
          </cell>
          <cell r="XK167">
            <v>5.9671969499999984E-2</v>
          </cell>
          <cell r="XL167">
            <v>0</v>
          </cell>
          <cell r="XM167">
            <v>0</v>
          </cell>
          <cell r="XO167">
            <v>2.0299366750000001</v>
          </cell>
          <cell r="XP167">
            <v>2.0299366750000001</v>
          </cell>
          <cell r="XQ167">
            <v>2.0299366750000001</v>
          </cell>
          <cell r="XR167">
            <v>0</v>
          </cell>
          <cell r="XS167">
            <v>0</v>
          </cell>
          <cell r="XU167">
            <v>0.17972496800000001</v>
          </cell>
          <cell r="XV167">
            <v>0.17972496800000001</v>
          </cell>
          <cell r="XW167">
            <v>0.17972496800000001</v>
          </cell>
          <cell r="XX167">
            <v>0</v>
          </cell>
          <cell r="XY167">
            <v>0</v>
          </cell>
          <cell r="YA167">
            <v>1.9785488000000004E-2</v>
          </cell>
          <cell r="YB167">
            <v>1.9785488000000004E-2</v>
          </cell>
          <cell r="YC167">
            <v>1.9785488000000004E-2</v>
          </cell>
          <cell r="YD167">
            <v>0</v>
          </cell>
          <cell r="YE167">
            <v>0</v>
          </cell>
          <cell r="YG167">
            <v>1.3607797239999999</v>
          </cell>
          <cell r="YH167">
            <v>1.3607797239999999</v>
          </cell>
          <cell r="YI167">
            <v>1.3607797239999999</v>
          </cell>
          <cell r="YJ167">
            <v>0</v>
          </cell>
          <cell r="YK167">
            <v>0</v>
          </cell>
          <cell r="YM167">
            <v>2.7607525999999996</v>
          </cell>
          <cell r="YN167">
            <v>2.7607525999999996</v>
          </cell>
          <cell r="YO167">
            <v>2.7607525999999996</v>
          </cell>
          <cell r="YP167">
            <v>0</v>
          </cell>
          <cell r="YQ167">
            <v>0</v>
          </cell>
          <cell r="YS167">
            <v>2.7607525999999996</v>
          </cell>
          <cell r="YT167">
            <v>2.7607525999999996</v>
          </cell>
          <cell r="YU167">
            <v>2.7607525999999996</v>
          </cell>
          <cell r="YV167">
            <v>0</v>
          </cell>
          <cell r="YW167">
            <v>0</v>
          </cell>
          <cell r="YY167">
            <v>2.7607525999999996</v>
          </cell>
          <cell r="YZ167">
            <v>2.7607525999999996</v>
          </cell>
          <cell r="ZA167">
            <v>2.7607525999999996</v>
          </cell>
          <cell r="ZB167">
            <v>0</v>
          </cell>
          <cell r="ZC167">
            <v>0</v>
          </cell>
        </row>
        <row r="168">
          <cell r="B168">
            <v>2009</v>
          </cell>
          <cell r="C168">
            <v>15.011297226</v>
          </cell>
          <cell r="D168">
            <v>15.011297226</v>
          </cell>
          <cell r="E168">
            <v>15.011297226</v>
          </cell>
          <cell r="F168">
            <v>0</v>
          </cell>
          <cell r="G168">
            <v>0</v>
          </cell>
          <cell r="I168">
            <v>26.840675989100003</v>
          </cell>
          <cell r="J168">
            <v>26.840675989100003</v>
          </cell>
          <cell r="K168">
            <v>26.840675989100003</v>
          </cell>
          <cell r="L168">
            <v>0</v>
          </cell>
          <cell r="M168">
            <v>0</v>
          </cell>
          <cell r="O168">
            <v>15.011297226</v>
          </cell>
          <cell r="P168">
            <v>15.011297226</v>
          </cell>
          <cell r="Q168">
            <v>15.011297226</v>
          </cell>
          <cell r="R168">
            <v>0</v>
          </cell>
          <cell r="S168">
            <v>0</v>
          </cell>
          <cell r="U168">
            <v>26.840675989100003</v>
          </cell>
          <cell r="V168">
            <v>26.840675989100003</v>
          </cell>
          <cell r="W168">
            <v>26.840675989100003</v>
          </cell>
          <cell r="X168">
            <v>0</v>
          </cell>
          <cell r="Y168">
            <v>0</v>
          </cell>
          <cell r="AA168">
            <v>15.011297226</v>
          </cell>
          <cell r="AB168">
            <v>15.011297226</v>
          </cell>
          <cell r="AC168">
            <v>15.011297226</v>
          </cell>
          <cell r="AD168">
            <v>0</v>
          </cell>
          <cell r="AE168">
            <v>0</v>
          </cell>
          <cell r="AG168">
            <v>26.840675989100003</v>
          </cell>
          <cell r="AH168">
            <v>26.840675989100003</v>
          </cell>
          <cell r="AI168">
            <v>26.840675989100003</v>
          </cell>
          <cell r="AJ168">
            <v>0</v>
          </cell>
          <cell r="AK168">
            <v>0</v>
          </cell>
          <cell r="AM168">
            <v>3.6029880139999997</v>
          </cell>
          <cell r="AN168">
            <v>3.6029880139999997</v>
          </cell>
          <cell r="AO168">
            <v>3.6029880139999997</v>
          </cell>
          <cell r="AP168">
            <v>0</v>
          </cell>
          <cell r="AQ168">
            <v>0</v>
          </cell>
          <cell r="AS168">
            <v>0.82015841959999991</v>
          </cell>
          <cell r="AT168">
            <v>0.82015841959999991</v>
          </cell>
          <cell r="AU168">
            <v>0.82015841959999991</v>
          </cell>
          <cell r="AV168">
            <v>0</v>
          </cell>
          <cell r="AW168">
            <v>0</v>
          </cell>
          <cell r="AY168">
            <v>3.6029880139999997</v>
          </cell>
          <cell r="AZ168">
            <v>3.6029880139999997</v>
          </cell>
          <cell r="BA168">
            <v>3.6029880139999997</v>
          </cell>
          <cell r="BB168">
            <v>0</v>
          </cell>
          <cell r="BC168">
            <v>0</v>
          </cell>
          <cell r="BE168">
            <v>0.82015841959999991</v>
          </cell>
          <cell r="BF168">
            <v>0.82015841959999991</v>
          </cell>
          <cell r="BG168">
            <v>0.82015841959999991</v>
          </cell>
          <cell r="BH168">
            <v>0</v>
          </cell>
          <cell r="BI168">
            <v>0</v>
          </cell>
          <cell r="BK168">
            <v>0.36927431199999999</v>
          </cell>
          <cell r="BL168">
            <v>0.36927431199999999</v>
          </cell>
          <cell r="BM168">
            <v>0.36927431199999999</v>
          </cell>
          <cell r="BN168">
            <v>0</v>
          </cell>
          <cell r="BO168">
            <v>0</v>
          </cell>
          <cell r="BQ168">
            <v>0.36927431199999999</v>
          </cell>
          <cell r="BR168">
            <v>0.36927431199999999</v>
          </cell>
          <cell r="BS168">
            <v>0.36927431199999999</v>
          </cell>
          <cell r="BT168">
            <v>0</v>
          </cell>
          <cell r="BU168">
            <v>0</v>
          </cell>
          <cell r="BW168">
            <v>0.36927431199999999</v>
          </cell>
          <cell r="BX168">
            <v>0.36927431199999999</v>
          </cell>
          <cell r="BY168">
            <v>0.36927431199999999</v>
          </cell>
          <cell r="BZ168">
            <v>0</v>
          </cell>
          <cell r="CA168">
            <v>0</v>
          </cell>
          <cell r="CC168">
            <v>0.36927431199999999</v>
          </cell>
          <cell r="CD168">
            <v>0.36927431199999999</v>
          </cell>
          <cell r="CE168">
            <v>0.36927431199999999</v>
          </cell>
          <cell r="CF168">
            <v>0</v>
          </cell>
          <cell r="CG168">
            <v>0</v>
          </cell>
          <cell r="CI168">
            <v>6.7370960999999996</v>
          </cell>
          <cell r="CJ168">
            <v>6.7370960999999996</v>
          </cell>
          <cell r="CK168">
            <v>6.7370960999999996</v>
          </cell>
          <cell r="CL168">
            <v>0</v>
          </cell>
          <cell r="CM168">
            <v>0</v>
          </cell>
          <cell r="CO168">
            <v>6.7370960999999996</v>
          </cell>
          <cell r="CP168">
            <v>6.7370960999999996</v>
          </cell>
          <cell r="CQ168">
            <v>6.7370960999999996</v>
          </cell>
          <cell r="CR168">
            <v>0</v>
          </cell>
          <cell r="CS168">
            <v>0</v>
          </cell>
          <cell r="CU168">
            <v>0.5938774</v>
          </cell>
          <cell r="CV168">
            <v>0.5938774</v>
          </cell>
          <cell r="CW168">
            <v>0.5938774</v>
          </cell>
          <cell r="CX168">
            <v>0</v>
          </cell>
          <cell r="CY168">
            <v>0</v>
          </cell>
          <cell r="DA168">
            <v>0.56618325000000003</v>
          </cell>
          <cell r="DB168">
            <v>0.56618325000000003</v>
          </cell>
          <cell r="DC168">
            <v>0.56618325000000003</v>
          </cell>
          <cell r="DD168">
            <v>0</v>
          </cell>
          <cell r="DE168">
            <v>0</v>
          </cell>
          <cell r="DG168">
            <v>0.56618325000000003</v>
          </cell>
          <cell r="DH168">
            <v>0.56618325000000003</v>
          </cell>
          <cell r="DI168">
            <v>0.56618325000000003</v>
          </cell>
          <cell r="DJ168">
            <v>0</v>
          </cell>
          <cell r="DK168">
            <v>0</v>
          </cell>
          <cell r="DM168">
            <v>4.8702305700000004</v>
          </cell>
          <cell r="DN168">
            <v>4.8702305700000004</v>
          </cell>
          <cell r="DO168">
            <v>4.8702305700000004</v>
          </cell>
          <cell r="DP168">
            <v>0</v>
          </cell>
          <cell r="DQ168">
            <v>0</v>
          </cell>
          <cell r="DS168">
            <v>0.20803095999999999</v>
          </cell>
          <cell r="DT168">
            <v>0.20803095999999999</v>
          </cell>
          <cell r="DU168">
            <v>0.20803095999999999</v>
          </cell>
          <cell r="DV168">
            <v>0</v>
          </cell>
          <cell r="DW168">
            <v>0</v>
          </cell>
          <cell r="DY168">
            <v>0.7721199299999999</v>
          </cell>
          <cell r="DZ168">
            <v>0.7721199299999999</v>
          </cell>
          <cell r="EA168">
            <v>0.7721199299999999</v>
          </cell>
          <cell r="EB168">
            <v>0</v>
          </cell>
          <cell r="EC168">
            <v>0</v>
          </cell>
          <cell r="EE168">
            <v>2.7974088999999998</v>
          </cell>
          <cell r="EF168">
            <v>2.7974088999999998</v>
          </cell>
          <cell r="EG168">
            <v>2.7974088999999998</v>
          </cell>
          <cell r="EH168">
            <v>0</v>
          </cell>
          <cell r="EI168">
            <v>0</v>
          </cell>
          <cell r="EK168">
            <v>2.7974088999999998</v>
          </cell>
          <cell r="EL168">
            <v>2.7974088999999998</v>
          </cell>
          <cell r="EM168">
            <v>2.7974088999999998</v>
          </cell>
          <cell r="EN168">
            <v>0</v>
          </cell>
          <cell r="EO168">
            <v>0</v>
          </cell>
          <cell r="EQ168">
            <v>0.42392349999999995</v>
          </cell>
          <cell r="ER168">
            <v>0.42392349999999995</v>
          </cell>
          <cell r="ES168">
            <v>0.42392349999999995</v>
          </cell>
          <cell r="ET168">
            <v>0</v>
          </cell>
          <cell r="EU168">
            <v>0</v>
          </cell>
          <cell r="EW168">
            <v>0.42392349999999995</v>
          </cell>
          <cell r="EX168">
            <v>0.42392349999999995</v>
          </cell>
          <cell r="EY168">
            <v>0.42392349999999995</v>
          </cell>
          <cell r="EZ168">
            <v>0</v>
          </cell>
          <cell r="FA168">
            <v>0</v>
          </cell>
          <cell r="FC168">
            <v>0.29274269439999989</v>
          </cell>
          <cell r="FD168">
            <v>0.29274269439999989</v>
          </cell>
          <cell r="FE168">
            <v>0.29274269439999989</v>
          </cell>
          <cell r="FF168">
            <v>0</v>
          </cell>
          <cell r="FG168">
            <v>0</v>
          </cell>
          <cell r="FI168">
            <v>0.29274269439999989</v>
          </cell>
          <cell r="FJ168">
            <v>0.29274269439999989</v>
          </cell>
          <cell r="FK168">
            <v>0.29274269439999989</v>
          </cell>
          <cell r="FL168">
            <v>0</v>
          </cell>
          <cell r="FM168">
            <v>0</v>
          </cell>
          <cell r="FO168">
            <v>1.2855326999999999</v>
          </cell>
          <cell r="FP168">
            <v>1.2855326999999999</v>
          </cell>
          <cell r="FQ168">
            <v>1.2855326999999999</v>
          </cell>
          <cell r="FR168">
            <v>0</v>
          </cell>
          <cell r="FS168">
            <v>0</v>
          </cell>
          <cell r="FU168">
            <v>3.8252058584999999</v>
          </cell>
          <cell r="FV168">
            <v>3.8252058584999999</v>
          </cell>
          <cell r="FW168">
            <v>3.8252058584999999</v>
          </cell>
          <cell r="FX168">
            <v>0</v>
          </cell>
          <cell r="FY168">
            <v>0</v>
          </cell>
          <cell r="GA168">
            <v>1.4871687674999998</v>
          </cell>
          <cell r="GB168">
            <v>1.4871687674999998</v>
          </cell>
          <cell r="GC168">
            <v>1.4871687674999998</v>
          </cell>
          <cell r="GD168">
            <v>0</v>
          </cell>
          <cell r="GE168">
            <v>0</v>
          </cell>
          <cell r="GG168">
            <v>0.34960933800000005</v>
          </cell>
          <cell r="GH168">
            <v>0.34960933800000005</v>
          </cell>
          <cell r="GI168">
            <v>0.34960933800000005</v>
          </cell>
          <cell r="GJ168">
            <v>0</v>
          </cell>
          <cell r="GK168">
            <v>0</v>
          </cell>
          <cell r="GM168">
            <v>1.3051324</v>
          </cell>
          <cell r="GN168">
            <v>1.3051324</v>
          </cell>
          <cell r="GO168">
            <v>1.3051324</v>
          </cell>
          <cell r="GP168">
            <v>0</v>
          </cell>
          <cell r="GQ168">
            <v>0</v>
          </cell>
          <cell r="GS168">
            <v>8.332043015</v>
          </cell>
          <cell r="GT168">
            <v>8.332043015</v>
          </cell>
          <cell r="GU168">
            <v>8.332043015</v>
          </cell>
          <cell r="GV168">
            <v>0</v>
          </cell>
          <cell r="GW168">
            <v>0</v>
          </cell>
          <cell r="GY168">
            <v>8.332043015</v>
          </cell>
          <cell r="GZ168">
            <v>8.332043015</v>
          </cell>
          <cell r="HA168">
            <v>8.332043015</v>
          </cell>
          <cell r="HB168">
            <v>0</v>
          </cell>
          <cell r="HC168">
            <v>0</v>
          </cell>
          <cell r="HE168">
            <v>2.5398000000000004E-2</v>
          </cell>
          <cell r="HF168">
            <v>2.5398000000000004E-2</v>
          </cell>
          <cell r="HG168">
            <v>2.5398000000000004E-2</v>
          </cell>
          <cell r="HH168">
            <v>0</v>
          </cell>
          <cell r="HI168">
            <v>0</v>
          </cell>
          <cell r="HK168">
            <v>2.2356173399999997</v>
          </cell>
          <cell r="HL168">
            <v>2.2356173399999997</v>
          </cell>
          <cell r="HM168">
            <v>2.2356173399999997</v>
          </cell>
          <cell r="HN168">
            <v>0</v>
          </cell>
          <cell r="HO168">
            <v>0</v>
          </cell>
          <cell r="HQ168">
            <v>0.18991587599999998</v>
          </cell>
          <cell r="HR168">
            <v>0.18991587599999998</v>
          </cell>
          <cell r="HS168">
            <v>0.18991587599999998</v>
          </cell>
          <cell r="HT168">
            <v>0</v>
          </cell>
          <cell r="HU168">
            <v>0</v>
          </cell>
          <cell r="HW168">
            <v>4.9267640000000053E-3</v>
          </cell>
          <cell r="HX168">
            <v>4.9267640000000053E-3</v>
          </cell>
          <cell r="HY168">
            <v>4.9267640000000053E-3</v>
          </cell>
          <cell r="HZ168">
            <v>0</v>
          </cell>
          <cell r="IA168">
            <v>0</v>
          </cell>
          <cell r="IC168">
            <v>4.9267640000000053E-3</v>
          </cell>
          <cell r="ID168">
            <v>4.9267640000000053E-3</v>
          </cell>
          <cell r="IE168">
            <v>4.9267640000000053E-3</v>
          </cell>
          <cell r="IF168">
            <v>0</v>
          </cell>
          <cell r="IG168">
            <v>0</v>
          </cell>
          <cell r="II168">
            <v>1.386284904</v>
          </cell>
          <cell r="IJ168">
            <v>1.386284904</v>
          </cell>
          <cell r="IK168">
            <v>1.386284904</v>
          </cell>
          <cell r="IL168">
            <v>0</v>
          </cell>
          <cell r="IM168">
            <v>0</v>
          </cell>
          <cell r="IO168">
            <v>0.36268020000000001</v>
          </cell>
          <cell r="IP168">
            <v>0.36268020000000001</v>
          </cell>
          <cell r="IQ168">
            <v>0.36268020000000001</v>
          </cell>
          <cell r="IR168">
            <v>0</v>
          </cell>
          <cell r="IS168">
            <v>0</v>
          </cell>
          <cell r="IU168">
            <v>3.2387771249999999</v>
          </cell>
          <cell r="IV168">
            <v>3.2387771249999999</v>
          </cell>
          <cell r="IW168">
            <v>3.2387771249999999</v>
          </cell>
          <cell r="IX168">
            <v>0</v>
          </cell>
          <cell r="IY168">
            <v>0</v>
          </cell>
          <cell r="JA168">
            <v>29.315764500000004</v>
          </cell>
          <cell r="JB168">
            <v>29.315764500000004</v>
          </cell>
          <cell r="JC168">
            <v>29.315764500000004</v>
          </cell>
          <cell r="JD168">
            <v>0</v>
          </cell>
          <cell r="JE168">
            <v>0</v>
          </cell>
          <cell r="JG168">
            <v>2.4243181250000005</v>
          </cell>
          <cell r="JH168">
            <v>2.4243181250000005</v>
          </cell>
          <cell r="JI168">
            <v>2.4243181250000005</v>
          </cell>
          <cell r="JJ168">
            <v>0</v>
          </cell>
          <cell r="JK168">
            <v>0</v>
          </cell>
          <cell r="JM168">
            <v>0.203094782</v>
          </cell>
          <cell r="JN168">
            <v>0.203094782</v>
          </cell>
          <cell r="JO168">
            <v>0.203094782</v>
          </cell>
          <cell r="JP168">
            <v>0</v>
          </cell>
          <cell r="JQ168">
            <v>0</v>
          </cell>
          <cell r="JS168">
            <v>0.203051125</v>
          </cell>
          <cell r="JT168">
            <v>0.203051125</v>
          </cell>
          <cell r="JU168">
            <v>0.203051125</v>
          </cell>
          <cell r="JV168">
            <v>0</v>
          </cell>
          <cell r="JW168">
            <v>0</v>
          </cell>
          <cell r="JY168">
            <v>0.30144780949999994</v>
          </cell>
          <cell r="JZ168">
            <v>0.30144780949999994</v>
          </cell>
          <cell r="KA168">
            <v>0.30144780949999994</v>
          </cell>
          <cell r="KB168">
            <v>0</v>
          </cell>
          <cell r="KC168">
            <v>0</v>
          </cell>
          <cell r="KE168">
            <v>2.4243181250000005</v>
          </cell>
          <cell r="KF168">
            <v>2.4243181250000005</v>
          </cell>
          <cell r="KG168">
            <v>2.4243181250000005</v>
          </cell>
          <cell r="KH168">
            <v>0</v>
          </cell>
          <cell r="KI168">
            <v>0</v>
          </cell>
          <cell r="KK168">
            <v>0.203094782</v>
          </cell>
          <cell r="KL168">
            <v>0.203094782</v>
          </cell>
          <cell r="KM168">
            <v>0.203094782</v>
          </cell>
          <cell r="KN168">
            <v>0</v>
          </cell>
          <cell r="KO168">
            <v>0</v>
          </cell>
          <cell r="KQ168">
            <v>1.051771644</v>
          </cell>
          <cell r="KR168">
            <v>1.051771644</v>
          </cell>
          <cell r="KS168">
            <v>1.051771644</v>
          </cell>
          <cell r="KT168">
            <v>0</v>
          </cell>
          <cell r="KU168">
            <v>0</v>
          </cell>
          <cell r="KW168">
            <v>0.50852182600000007</v>
          </cell>
          <cell r="KX168">
            <v>0.50852182600000007</v>
          </cell>
          <cell r="KY168">
            <v>0.50852182600000007</v>
          </cell>
          <cell r="KZ168">
            <v>0</v>
          </cell>
          <cell r="LA168">
            <v>0</v>
          </cell>
          <cell r="LC168">
            <v>0.93932930000000003</v>
          </cell>
          <cell r="LD168">
            <v>0.93932930000000003</v>
          </cell>
          <cell r="LE168">
            <v>0.93932930000000003</v>
          </cell>
          <cell r="LF168">
            <v>0</v>
          </cell>
          <cell r="LG168">
            <v>0</v>
          </cell>
          <cell r="LI168">
            <v>5.9688200000000004E-2</v>
          </cell>
          <cell r="LJ168">
            <v>5.9688200000000004E-2</v>
          </cell>
          <cell r="LK168">
            <v>5.9688200000000004E-2</v>
          </cell>
          <cell r="LL168">
            <v>0</v>
          </cell>
          <cell r="LM168">
            <v>0</v>
          </cell>
          <cell r="LO168">
            <v>2.4073968446</v>
          </cell>
          <cell r="LP168">
            <v>2.4073968446</v>
          </cell>
          <cell r="LQ168">
            <v>2.4073968446</v>
          </cell>
          <cell r="LR168">
            <v>0</v>
          </cell>
          <cell r="LS168">
            <v>0</v>
          </cell>
          <cell r="LU168">
            <v>6.5450023679999996</v>
          </cell>
          <cell r="LV168">
            <v>6.5450023679999996</v>
          </cell>
          <cell r="LW168">
            <v>6.5450023679999996</v>
          </cell>
          <cell r="LX168">
            <v>0</v>
          </cell>
          <cell r="LY168">
            <v>0</v>
          </cell>
          <cell r="MA168">
            <v>2.4243181250000005</v>
          </cell>
          <cell r="MB168">
            <v>2.4243181250000005</v>
          </cell>
          <cell r="MC168">
            <v>2.4243181250000005</v>
          </cell>
          <cell r="MD168">
            <v>0</v>
          </cell>
          <cell r="ME168">
            <v>0</v>
          </cell>
          <cell r="MG168">
            <v>0.203094782</v>
          </cell>
          <cell r="MH168">
            <v>0.203094782</v>
          </cell>
          <cell r="MI168">
            <v>0.203094782</v>
          </cell>
          <cell r="MJ168">
            <v>0</v>
          </cell>
          <cell r="MK168">
            <v>0</v>
          </cell>
          <cell r="MM168">
            <v>15.011297226</v>
          </cell>
          <cell r="MN168">
            <v>15.011297226</v>
          </cell>
          <cell r="MO168">
            <v>15.011297226</v>
          </cell>
          <cell r="MP168">
            <v>0</v>
          </cell>
          <cell r="MQ168">
            <v>0</v>
          </cell>
          <cell r="MS168">
            <v>26.840675989100003</v>
          </cell>
          <cell r="MT168">
            <v>26.840675989100003</v>
          </cell>
          <cell r="MU168">
            <v>26.840675989100003</v>
          </cell>
          <cell r="MV168">
            <v>0</v>
          </cell>
          <cell r="MW168">
            <v>0</v>
          </cell>
          <cell r="MY168">
            <v>1.051771644</v>
          </cell>
          <cell r="MZ168">
            <v>1.051771644</v>
          </cell>
          <cell r="NA168">
            <v>1.051771644</v>
          </cell>
          <cell r="NB168">
            <v>0</v>
          </cell>
          <cell r="NC168">
            <v>0</v>
          </cell>
          <cell r="NE168">
            <v>0.50852182600000007</v>
          </cell>
          <cell r="NF168">
            <v>0.50852182600000007</v>
          </cell>
          <cell r="NG168">
            <v>0.50852182600000007</v>
          </cell>
          <cell r="NH168">
            <v>0</v>
          </cell>
          <cell r="NI168">
            <v>0</v>
          </cell>
          <cell r="NK168">
            <v>0.93932930000000003</v>
          </cell>
          <cell r="NL168">
            <v>0.93932930000000003</v>
          </cell>
          <cell r="NM168">
            <v>0.93932930000000003</v>
          </cell>
          <cell r="NN168">
            <v>0</v>
          </cell>
          <cell r="NO168">
            <v>0</v>
          </cell>
          <cell r="NQ168">
            <v>5.9688200000000004E-2</v>
          </cell>
          <cell r="NR168">
            <v>5.9688200000000004E-2</v>
          </cell>
          <cell r="NS168">
            <v>5.9688200000000004E-2</v>
          </cell>
          <cell r="NT168">
            <v>0</v>
          </cell>
          <cell r="NU168">
            <v>0</v>
          </cell>
          <cell r="NW168">
            <v>2.4073968446</v>
          </cell>
          <cell r="NX168">
            <v>2.4073968446</v>
          </cell>
          <cell r="NY168">
            <v>2.4073968446</v>
          </cell>
          <cell r="NZ168">
            <v>0</v>
          </cell>
          <cell r="OA168">
            <v>0</v>
          </cell>
          <cell r="OC168">
            <v>6.5450023679999996</v>
          </cell>
          <cell r="OD168">
            <v>6.5450023679999996</v>
          </cell>
          <cell r="OE168">
            <v>6.5450023679999996</v>
          </cell>
          <cell r="OF168">
            <v>0</v>
          </cell>
          <cell r="OG168">
            <v>0</v>
          </cell>
          <cell r="OI168">
            <v>3.8252058584999999</v>
          </cell>
          <cell r="OJ168">
            <v>3.8252058584999999</v>
          </cell>
          <cell r="OK168">
            <v>3.8252058584999999</v>
          </cell>
          <cell r="OL168">
            <v>0</v>
          </cell>
          <cell r="OM168">
            <v>0</v>
          </cell>
          <cell r="OO168">
            <v>1.5004695094999998</v>
          </cell>
          <cell r="OP168">
            <v>1.5004695094999998</v>
          </cell>
          <cell r="OQ168">
            <v>1.4871687674999998</v>
          </cell>
          <cell r="OR168">
            <v>0</v>
          </cell>
          <cell r="OS168">
            <v>0</v>
          </cell>
          <cell r="OU168">
            <v>2.7974088999999998</v>
          </cell>
          <cell r="OV168">
            <v>2.7974088999999998</v>
          </cell>
          <cell r="OW168">
            <v>2.7974088999999998</v>
          </cell>
          <cell r="OX168">
            <v>0</v>
          </cell>
          <cell r="OY168">
            <v>0</v>
          </cell>
          <cell r="PA168">
            <v>0.42392349999999995</v>
          </cell>
          <cell r="PB168">
            <v>0.42392349999999995</v>
          </cell>
          <cell r="PC168">
            <v>0.42392349999999995</v>
          </cell>
          <cell r="PD168">
            <v>0</v>
          </cell>
          <cell r="PE168">
            <v>0</v>
          </cell>
          <cell r="PG168">
            <v>0.29274269439999989</v>
          </cell>
          <cell r="PH168">
            <v>0.29274269439999989</v>
          </cell>
          <cell r="PI168">
            <v>0.29274269439999989</v>
          </cell>
          <cell r="PJ168">
            <v>0</v>
          </cell>
          <cell r="PK168">
            <v>0</v>
          </cell>
          <cell r="PM168">
            <v>1.2855326999999999</v>
          </cell>
          <cell r="PN168">
            <v>1.2855326999999999</v>
          </cell>
          <cell r="PO168">
            <v>1.2855326999999999</v>
          </cell>
          <cell r="PP168">
            <v>0</v>
          </cell>
          <cell r="PQ168">
            <v>0</v>
          </cell>
          <cell r="PS168">
            <v>0.34960933800000005</v>
          </cell>
          <cell r="PT168">
            <v>0.34960933800000005</v>
          </cell>
          <cell r="PU168">
            <v>0.34960933800000005</v>
          </cell>
          <cell r="PV168">
            <v>0</v>
          </cell>
          <cell r="PW168">
            <v>0</v>
          </cell>
          <cell r="PY168">
            <v>26.665235739999996</v>
          </cell>
          <cell r="PZ168">
            <v>26.665235739999996</v>
          </cell>
          <cell r="QA168">
            <v>26.665235739999996</v>
          </cell>
          <cell r="QB168">
            <v>0</v>
          </cell>
          <cell r="QC168">
            <v>0</v>
          </cell>
          <cell r="QE168">
            <v>35.946599259999999</v>
          </cell>
          <cell r="QF168">
            <v>35.946599259999999</v>
          </cell>
          <cell r="QG168">
            <v>35.946599259999999</v>
          </cell>
          <cell r="QH168">
            <v>0</v>
          </cell>
          <cell r="QI168">
            <v>0</v>
          </cell>
          <cell r="QK168">
            <v>29.315764500000004</v>
          </cell>
          <cell r="QL168">
            <v>29.315764500000004</v>
          </cell>
          <cell r="QM168">
            <v>29.315764500000004</v>
          </cell>
          <cell r="QN168">
            <v>0</v>
          </cell>
          <cell r="QO168">
            <v>0</v>
          </cell>
          <cell r="QQ168">
            <v>2.4243181250000005</v>
          </cell>
          <cell r="QR168">
            <v>2.4243181250000005</v>
          </cell>
          <cell r="QS168">
            <v>2.4243181250000005</v>
          </cell>
          <cell r="QT168">
            <v>0</v>
          </cell>
          <cell r="QU168">
            <v>0</v>
          </cell>
          <cell r="QW168">
            <v>0.203094782</v>
          </cell>
          <cell r="QX168">
            <v>0.203094782</v>
          </cell>
          <cell r="QY168">
            <v>0.203094782</v>
          </cell>
          <cell r="QZ168">
            <v>0</v>
          </cell>
          <cell r="RA168">
            <v>0</v>
          </cell>
          <cell r="RC168">
            <v>15.011297226</v>
          </cell>
          <cell r="RD168">
            <v>15.011297226</v>
          </cell>
          <cell r="RE168">
            <v>15.011297226</v>
          </cell>
          <cell r="RF168">
            <v>0</v>
          </cell>
          <cell r="RG168">
            <v>0</v>
          </cell>
          <cell r="RI168">
            <v>26.840675989100003</v>
          </cell>
          <cell r="RJ168">
            <v>26.840675989100003</v>
          </cell>
          <cell r="RK168">
            <v>26.840675989100003</v>
          </cell>
          <cell r="RL168">
            <v>0</v>
          </cell>
          <cell r="RM168">
            <v>0</v>
          </cell>
          <cell r="RO168">
            <v>3.6029880139999997</v>
          </cell>
          <cell r="RP168">
            <v>3.6029880139999997</v>
          </cell>
          <cell r="RQ168">
            <v>3.6029880139999997</v>
          </cell>
          <cell r="RR168">
            <v>0</v>
          </cell>
          <cell r="RS168">
            <v>0</v>
          </cell>
          <cell r="RU168">
            <v>0.82015841959999991</v>
          </cell>
          <cell r="RV168">
            <v>0.82015841959999991</v>
          </cell>
          <cell r="RW168">
            <v>0.82015841959999991</v>
          </cell>
          <cell r="RX168">
            <v>0</v>
          </cell>
          <cell r="RY168">
            <v>0</v>
          </cell>
          <cell r="SA168">
            <v>0.36927431199999999</v>
          </cell>
          <cell r="SB168">
            <v>0.36927431199999999</v>
          </cell>
          <cell r="SC168">
            <v>0.36927431199999999</v>
          </cell>
          <cell r="SD168">
            <v>0</v>
          </cell>
          <cell r="SE168">
            <v>0</v>
          </cell>
          <cell r="SG168">
            <v>1.3051324</v>
          </cell>
          <cell r="SH168">
            <v>1.3051324</v>
          </cell>
          <cell r="SI168">
            <v>1.3051324</v>
          </cell>
          <cell r="SJ168">
            <v>0</v>
          </cell>
          <cell r="SK168">
            <v>0</v>
          </cell>
          <cell r="SM168">
            <v>26.665235739999996</v>
          </cell>
          <cell r="SN168">
            <v>26.665235739999996</v>
          </cell>
          <cell r="SO168">
            <v>26.665235739999996</v>
          </cell>
          <cell r="SP168">
            <v>0</v>
          </cell>
          <cell r="SQ168">
            <v>0</v>
          </cell>
          <cell r="SS168">
            <v>35.946599259999999</v>
          </cell>
          <cell r="ST168">
            <v>35.946599259999999</v>
          </cell>
          <cell r="SU168">
            <v>35.946599259999999</v>
          </cell>
          <cell r="SV168">
            <v>0</v>
          </cell>
          <cell r="SW168">
            <v>0</v>
          </cell>
          <cell r="SY168">
            <v>29.315764500000004</v>
          </cell>
          <cell r="SZ168">
            <v>29.315764500000004</v>
          </cell>
          <cell r="TA168">
            <v>29.315764500000004</v>
          </cell>
          <cell r="TB168">
            <v>0</v>
          </cell>
          <cell r="TC168">
            <v>0</v>
          </cell>
          <cell r="TE168">
            <v>2.4243181250000005</v>
          </cell>
          <cell r="TF168">
            <v>2.4243181250000005</v>
          </cell>
          <cell r="TG168">
            <v>2.4243181250000005</v>
          </cell>
          <cell r="TH168">
            <v>0</v>
          </cell>
          <cell r="TI168">
            <v>0</v>
          </cell>
          <cell r="TK168">
            <v>0.203094782</v>
          </cell>
          <cell r="TL168">
            <v>0.203094782</v>
          </cell>
          <cell r="TM168">
            <v>0.203094782</v>
          </cell>
          <cell r="TN168">
            <v>0</v>
          </cell>
          <cell r="TO168">
            <v>0</v>
          </cell>
          <cell r="TQ168">
            <v>0.36268020000000001</v>
          </cell>
          <cell r="TR168">
            <v>0.36268020000000001</v>
          </cell>
          <cell r="TS168">
            <v>0.36268020000000001</v>
          </cell>
          <cell r="TT168">
            <v>0</v>
          </cell>
          <cell r="TU168">
            <v>0</v>
          </cell>
          <cell r="TW168">
            <v>3.2387771249999999</v>
          </cell>
          <cell r="TX168">
            <v>3.2387771249999999</v>
          </cell>
          <cell r="TY168">
            <v>3.2387771249999999</v>
          </cell>
          <cell r="TZ168">
            <v>0</v>
          </cell>
          <cell r="UA168">
            <v>0</v>
          </cell>
          <cell r="UC168">
            <v>0.203051125</v>
          </cell>
          <cell r="UD168">
            <v>0.203051125</v>
          </cell>
          <cell r="UE168">
            <v>0.203051125</v>
          </cell>
          <cell r="UF168">
            <v>0</v>
          </cell>
          <cell r="UG168">
            <v>0</v>
          </cell>
          <cell r="UI168">
            <v>0.30144780949999994</v>
          </cell>
          <cell r="UJ168">
            <v>0.30144780949999994</v>
          </cell>
          <cell r="UK168">
            <v>0.30144780949999994</v>
          </cell>
          <cell r="UL168">
            <v>0</v>
          </cell>
          <cell r="UM168">
            <v>0</v>
          </cell>
          <cell r="UO168">
            <v>1.051771644</v>
          </cell>
          <cell r="UP168">
            <v>1.051771644</v>
          </cell>
          <cell r="UQ168">
            <v>1.051771644</v>
          </cell>
          <cell r="UR168">
            <v>0</v>
          </cell>
          <cell r="US168">
            <v>0</v>
          </cell>
          <cell r="UU168">
            <v>0.50852182600000007</v>
          </cell>
          <cell r="UV168">
            <v>0.50852182600000007</v>
          </cell>
          <cell r="UW168">
            <v>0.50852182600000007</v>
          </cell>
          <cell r="UX168">
            <v>0</v>
          </cell>
          <cell r="UY168">
            <v>0</v>
          </cell>
          <cell r="VA168">
            <v>0.93932930000000003</v>
          </cell>
          <cell r="VB168">
            <v>0.93932930000000003</v>
          </cell>
          <cell r="VC168">
            <v>0.93932930000000003</v>
          </cell>
          <cell r="VD168">
            <v>0</v>
          </cell>
          <cell r="VE168">
            <v>0</v>
          </cell>
          <cell r="VG168">
            <v>5.9688200000000004E-2</v>
          </cell>
          <cell r="VH168">
            <v>5.9688200000000004E-2</v>
          </cell>
          <cell r="VI168">
            <v>5.9688200000000004E-2</v>
          </cell>
          <cell r="VJ168">
            <v>0</v>
          </cell>
          <cell r="VK168">
            <v>0</v>
          </cell>
          <cell r="VM168">
            <v>2.4073968446</v>
          </cell>
          <cell r="VN168">
            <v>2.4073968446</v>
          </cell>
          <cell r="VO168">
            <v>2.4073968446</v>
          </cell>
          <cell r="VP168">
            <v>0</v>
          </cell>
          <cell r="VQ168">
            <v>0</v>
          </cell>
          <cell r="VS168">
            <v>6.5450023679999996</v>
          </cell>
          <cell r="VT168">
            <v>6.5450023679999996</v>
          </cell>
          <cell r="VU168">
            <v>6.5450023679999996</v>
          </cell>
          <cell r="VV168">
            <v>0</v>
          </cell>
          <cell r="VW168">
            <v>0</v>
          </cell>
          <cell r="VY168">
            <v>3.8252058584999999</v>
          </cell>
          <cell r="VZ168">
            <v>3.8252058584999999</v>
          </cell>
          <cell r="WA168">
            <v>3.8252058584999999</v>
          </cell>
          <cell r="WB168">
            <v>0</v>
          </cell>
          <cell r="WC168">
            <v>0</v>
          </cell>
          <cell r="WE168">
            <v>1.5004695094999998</v>
          </cell>
          <cell r="WF168">
            <v>1.5004695094999998</v>
          </cell>
          <cell r="WG168">
            <v>1.4871687674999998</v>
          </cell>
          <cell r="WH168">
            <v>0</v>
          </cell>
          <cell r="WI168">
            <v>0</v>
          </cell>
          <cell r="WK168">
            <v>2.7974088999999998</v>
          </cell>
          <cell r="WL168">
            <v>2.7974088999999998</v>
          </cell>
          <cell r="WM168">
            <v>2.7974088999999998</v>
          </cell>
          <cell r="WN168">
            <v>0</v>
          </cell>
          <cell r="WO168">
            <v>0</v>
          </cell>
          <cell r="WQ168">
            <v>0.42392349999999995</v>
          </cell>
          <cell r="WR168">
            <v>0.42392349999999995</v>
          </cell>
          <cell r="WS168">
            <v>0.42392349999999995</v>
          </cell>
          <cell r="WT168">
            <v>0</v>
          </cell>
          <cell r="WU168">
            <v>0</v>
          </cell>
          <cell r="WW168">
            <v>0.29274269439999989</v>
          </cell>
          <cell r="WX168">
            <v>0.29274269439999989</v>
          </cell>
          <cell r="WY168">
            <v>0.29274269439999989</v>
          </cell>
          <cell r="WZ168">
            <v>0</v>
          </cell>
          <cell r="XA168">
            <v>0</v>
          </cell>
          <cell r="XC168">
            <v>1.2855326999999999</v>
          </cell>
          <cell r="XD168">
            <v>1.2855326999999999</v>
          </cell>
          <cell r="XE168">
            <v>1.2855326999999999</v>
          </cell>
          <cell r="XF168">
            <v>0</v>
          </cell>
          <cell r="XG168">
            <v>0</v>
          </cell>
          <cell r="XI168">
            <v>0.34960933800000005</v>
          </cell>
          <cell r="XJ168">
            <v>0.34960933800000005</v>
          </cell>
          <cell r="XK168">
            <v>0.34960933800000005</v>
          </cell>
          <cell r="XL168">
            <v>0</v>
          </cell>
          <cell r="XM168">
            <v>0</v>
          </cell>
          <cell r="XO168">
            <v>2.2356173399999997</v>
          </cell>
          <cell r="XP168">
            <v>2.2356173399999997</v>
          </cell>
          <cell r="XQ168">
            <v>2.2356173399999997</v>
          </cell>
          <cell r="XR168">
            <v>0</v>
          </cell>
          <cell r="XS168">
            <v>0</v>
          </cell>
          <cell r="XU168">
            <v>0.18991587599999998</v>
          </cell>
          <cell r="XV168">
            <v>0.18991587599999998</v>
          </cell>
          <cell r="XW168">
            <v>0.18991587599999998</v>
          </cell>
          <cell r="XX168">
            <v>0</v>
          </cell>
          <cell r="XY168">
            <v>0</v>
          </cell>
          <cell r="YA168">
            <v>4.9267640000000053E-3</v>
          </cell>
          <cell r="YB168">
            <v>4.9267640000000053E-3</v>
          </cell>
          <cell r="YC168">
            <v>4.9267640000000053E-3</v>
          </cell>
          <cell r="YD168">
            <v>0</v>
          </cell>
          <cell r="YE168">
            <v>0</v>
          </cell>
          <cell r="YG168">
            <v>1.386284904</v>
          </cell>
          <cell r="YH168">
            <v>1.386284904</v>
          </cell>
          <cell r="YI168">
            <v>1.386284904</v>
          </cell>
          <cell r="YJ168">
            <v>0</v>
          </cell>
          <cell r="YK168">
            <v>0</v>
          </cell>
          <cell r="YM168">
            <v>2.8474531999999995</v>
          </cell>
          <cell r="YN168">
            <v>2.8474531999999995</v>
          </cell>
          <cell r="YO168">
            <v>2.8474531999999995</v>
          </cell>
          <cell r="YP168">
            <v>0</v>
          </cell>
          <cell r="YQ168">
            <v>0</v>
          </cell>
          <cell r="YS168">
            <v>2.8474531999999995</v>
          </cell>
          <cell r="YT168">
            <v>2.8474531999999995</v>
          </cell>
          <cell r="YU168">
            <v>2.8474531999999995</v>
          </cell>
          <cell r="YV168">
            <v>0</v>
          </cell>
          <cell r="YW168">
            <v>0</v>
          </cell>
          <cell r="YY168">
            <v>2.8474531999999995</v>
          </cell>
          <cell r="YZ168">
            <v>2.8474531999999995</v>
          </cell>
          <cell r="ZA168">
            <v>2.8474531999999995</v>
          </cell>
          <cell r="ZB168">
            <v>0</v>
          </cell>
          <cell r="ZC168">
            <v>0</v>
          </cell>
        </row>
        <row r="169">
          <cell r="B169">
            <v>2010</v>
          </cell>
          <cell r="C169">
            <v>13.626466670999999</v>
          </cell>
          <cell r="D169">
            <v>13.626466670999999</v>
          </cell>
          <cell r="E169">
            <v>13.626466670999999</v>
          </cell>
          <cell r="F169">
            <v>0</v>
          </cell>
          <cell r="G169">
            <v>0</v>
          </cell>
          <cell r="I169">
            <v>28.115651089300002</v>
          </cell>
          <cell r="J169">
            <v>28.115651089300002</v>
          </cell>
          <cell r="K169">
            <v>28.115651089300002</v>
          </cell>
          <cell r="L169">
            <v>0</v>
          </cell>
          <cell r="M169">
            <v>0</v>
          </cell>
          <cell r="O169">
            <v>13.626466670999999</v>
          </cell>
          <cell r="P169">
            <v>13.626466670999999</v>
          </cell>
          <cell r="Q169">
            <v>13.626466670999999</v>
          </cell>
          <cell r="R169">
            <v>0</v>
          </cell>
          <cell r="S169">
            <v>0</v>
          </cell>
          <cell r="U169">
            <v>28.115651089300002</v>
          </cell>
          <cell r="V169">
            <v>28.115651089300002</v>
          </cell>
          <cell r="W169">
            <v>28.115651089300002</v>
          </cell>
          <cell r="X169">
            <v>0</v>
          </cell>
          <cell r="Y169">
            <v>0</v>
          </cell>
          <cell r="AA169">
            <v>13.626466670999999</v>
          </cell>
          <cell r="AB169">
            <v>13.626466670999999</v>
          </cell>
          <cell r="AC169">
            <v>13.626466670999999</v>
          </cell>
          <cell r="AD169">
            <v>0</v>
          </cell>
          <cell r="AE169">
            <v>0</v>
          </cell>
          <cell r="AG169">
            <v>28.115651089300002</v>
          </cell>
          <cell r="AH169">
            <v>28.115651089300002</v>
          </cell>
          <cell r="AI169">
            <v>28.115651089300002</v>
          </cell>
          <cell r="AJ169">
            <v>0</v>
          </cell>
          <cell r="AK169">
            <v>0</v>
          </cell>
          <cell r="AM169">
            <v>4.547031026</v>
          </cell>
          <cell r="AN169">
            <v>4.547031026</v>
          </cell>
          <cell r="AO169">
            <v>4.547031026</v>
          </cell>
          <cell r="AP169">
            <v>0</v>
          </cell>
          <cell r="AQ169">
            <v>0</v>
          </cell>
          <cell r="AS169">
            <v>0.96054062759999992</v>
          </cell>
          <cell r="AT169">
            <v>0.96054062759999992</v>
          </cell>
          <cell r="AU169">
            <v>0.96054062759999992</v>
          </cell>
          <cell r="AV169">
            <v>0</v>
          </cell>
          <cell r="AW169">
            <v>0</v>
          </cell>
          <cell r="AY169">
            <v>4.547031026</v>
          </cell>
          <cell r="AZ169">
            <v>4.547031026</v>
          </cell>
          <cell r="BA169">
            <v>4.547031026</v>
          </cell>
          <cell r="BB169">
            <v>0</v>
          </cell>
          <cell r="BC169">
            <v>0</v>
          </cell>
          <cell r="BE169">
            <v>0.96054062759999992</v>
          </cell>
          <cell r="BF169">
            <v>0.96054062759999992</v>
          </cell>
          <cell r="BG169">
            <v>0.96054062759999992</v>
          </cell>
          <cell r="BH169">
            <v>0</v>
          </cell>
          <cell r="BI169">
            <v>0</v>
          </cell>
          <cell r="BK169">
            <v>0.33509589600000006</v>
          </cell>
          <cell r="BL169">
            <v>0.33509589600000006</v>
          </cell>
          <cell r="BM169">
            <v>0.33509589600000006</v>
          </cell>
          <cell r="BN169">
            <v>0</v>
          </cell>
          <cell r="BO169">
            <v>0</v>
          </cell>
          <cell r="BQ169">
            <v>0.33509589600000006</v>
          </cell>
          <cell r="BR169">
            <v>0.33509589600000006</v>
          </cell>
          <cell r="BS169">
            <v>0.33509589600000006</v>
          </cell>
          <cell r="BT169">
            <v>0</v>
          </cell>
          <cell r="BU169">
            <v>0</v>
          </cell>
          <cell r="BW169">
            <v>0.33509589600000006</v>
          </cell>
          <cell r="BX169">
            <v>0.33509589600000006</v>
          </cell>
          <cell r="BY169">
            <v>0.33509589600000006</v>
          </cell>
          <cell r="BZ169">
            <v>0</v>
          </cell>
          <cell r="CA169">
            <v>0</v>
          </cell>
          <cell r="CC169">
            <v>0.33509589600000006</v>
          </cell>
          <cell r="CD169">
            <v>0.33509589600000006</v>
          </cell>
          <cell r="CE169">
            <v>0.33509589600000006</v>
          </cell>
          <cell r="CF169">
            <v>0</v>
          </cell>
          <cell r="CG169">
            <v>0</v>
          </cell>
          <cell r="CI169">
            <v>6.7707770999999992</v>
          </cell>
          <cell r="CJ169">
            <v>6.7707770999999992</v>
          </cell>
          <cell r="CK169">
            <v>6.7707770999999992</v>
          </cell>
          <cell r="CL169">
            <v>0</v>
          </cell>
          <cell r="CM169">
            <v>0</v>
          </cell>
          <cell r="CO169">
            <v>6.7707770999999992</v>
          </cell>
          <cell r="CP169">
            <v>6.7707770999999992</v>
          </cell>
          <cell r="CQ169">
            <v>6.7707770999999992</v>
          </cell>
          <cell r="CR169">
            <v>0</v>
          </cell>
          <cell r="CS169">
            <v>0</v>
          </cell>
          <cell r="CU169">
            <v>0.72778770000000004</v>
          </cell>
          <cell r="CV169">
            <v>0.72778770000000004</v>
          </cell>
          <cell r="CW169">
            <v>0.72778770000000004</v>
          </cell>
          <cell r="CX169">
            <v>0</v>
          </cell>
          <cell r="CY169">
            <v>0</v>
          </cell>
          <cell r="DA169">
            <v>0.70783942</v>
          </cell>
          <cell r="DB169">
            <v>0.70783942</v>
          </cell>
          <cell r="DC169">
            <v>0.70783942</v>
          </cell>
          <cell r="DD169">
            <v>0</v>
          </cell>
          <cell r="DE169">
            <v>0</v>
          </cell>
          <cell r="DG169">
            <v>0.70783942</v>
          </cell>
          <cell r="DH169">
            <v>0.70783942</v>
          </cell>
          <cell r="DI169">
            <v>0.70783942</v>
          </cell>
          <cell r="DJ169">
            <v>0</v>
          </cell>
          <cell r="DK169">
            <v>0</v>
          </cell>
          <cell r="DM169">
            <v>9.9839763899999987</v>
          </cell>
          <cell r="DN169">
            <v>9.9839763899999987</v>
          </cell>
          <cell r="DO169">
            <v>9.9839763899999987</v>
          </cell>
          <cell r="DP169">
            <v>0</v>
          </cell>
          <cell r="DQ169">
            <v>0</v>
          </cell>
          <cell r="DS169">
            <v>0.21218014000000004</v>
          </cell>
          <cell r="DT169">
            <v>0.21218014000000004</v>
          </cell>
          <cell r="DU169">
            <v>0.21218014000000004</v>
          </cell>
          <cell r="DV169">
            <v>0</v>
          </cell>
          <cell r="DW169">
            <v>0</v>
          </cell>
          <cell r="DY169">
            <v>0.81844520999999992</v>
          </cell>
          <cell r="DZ169">
            <v>0.81844520999999992</v>
          </cell>
          <cell r="EA169">
            <v>0.81844520999999992</v>
          </cell>
          <cell r="EB169">
            <v>0</v>
          </cell>
          <cell r="EC169">
            <v>0</v>
          </cell>
          <cell r="EE169">
            <v>2.9134534000000003</v>
          </cell>
          <cell r="EF169">
            <v>2.9134534000000003</v>
          </cell>
          <cell r="EG169">
            <v>2.9134534000000003</v>
          </cell>
          <cell r="EH169">
            <v>0</v>
          </cell>
          <cell r="EI169">
            <v>0</v>
          </cell>
          <cell r="EK169">
            <v>2.9134534000000003</v>
          </cell>
          <cell r="EL169">
            <v>2.9134534000000003</v>
          </cell>
          <cell r="EM169">
            <v>2.9134534000000003</v>
          </cell>
          <cell r="EN169">
            <v>0</v>
          </cell>
          <cell r="EO169">
            <v>0</v>
          </cell>
          <cell r="EQ169">
            <v>0.43390489999999998</v>
          </cell>
          <cell r="ER169">
            <v>0.43390489999999998</v>
          </cell>
          <cell r="ES169">
            <v>0.43390489999999998</v>
          </cell>
          <cell r="ET169">
            <v>0</v>
          </cell>
          <cell r="EU169">
            <v>0</v>
          </cell>
          <cell r="EW169">
            <v>0.43390489999999998</v>
          </cell>
          <cell r="EX169">
            <v>0.43390489999999998</v>
          </cell>
          <cell r="EY169">
            <v>0.43390489999999998</v>
          </cell>
          <cell r="EZ169">
            <v>0</v>
          </cell>
          <cell r="FA169">
            <v>0</v>
          </cell>
          <cell r="FC169">
            <v>0.29860542400000001</v>
          </cell>
          <cell r="FD169">
            <v>0.29860542400000001</v>
          </cell>
          <cell r="FE169">
            <v>0.29860542400000001</v>
          </cell>
          <cell r="FF169">
            <v>0</v>
          </cell>
          <cell r="FG169">
            <v>0</v>
          </cell>
          <cell r="FI169">
            <v>0.29860542400000001</v>
          </cell>
          <cell r="FJ169">
            <v>0.29860542400000001</v>
          </cell>
          <cell r="FK169">
            <v>0.29860542400000001</v>
          </cell>
          <cell r="FL169">
            <v>0</v>
          </cell>
          <cell r="FM169">
            <v>0</v>
          </cell>
          <cell r="FO169">
            <v>1.2907521999999998</v>
          </cell>
          <cell r="FP169">
            <v>1.2907521999999998</v>
          </cell>
          <cell r="FQ169">
            <v>1.2907521999999998</v>
          </cell>
          <cell r="FR169">
            <v>0</v>
          </cell>
          <cell r="FS169">
            <v>0</v>
          </cell>
          <cell r="FU169">
            <v>7.1841268140000007</v>
          </cell>
          <cell r="FV169">
            <v>7.1841268140000007</v>
          </cell>
          <cell r="FW169">
            <v>7.1841268140000007</v>
          </cell>
          <cell r="FX169">
            <v>0</v>
          </cell>
          <cell r="FY169">
            <v>0</v>
          </cell>
          <cell r="GA169">
            <v>2.7908897845</v>
          </cell>
          <cell r="GB169">
            <v>2.7908897845</v>
          </cell>
          <cell r="GC169">
            <v>2.7908897845</v>
          </cell>
          <cell r="GD169">
            <v>0</v>
          </cell>
          <cell r="GE169">
            <v>0</v>
          </cell>
          <cell r="GG169">
            <v>0.65541429899999992</v>
          </cell>
          <cell r="GH169">
            <v>0.65541429899999992</v>
          </cell>
          <cell r="GI169">
            <v>0.65541429899999992</v>
          </cell>
          <cell r="GJ169">
            <v>0</v>
          </cell>
          <cell r="GK169">
            <v>0</v>
          </cell>
          <cell r="GM169">
            <v>1.2764036999999997</v>
          </cell>
          <cell r="GN169">
            <v>1.2764036999999997</v>
          </cell>
          <cell r="GO169">
            <v>1.2764036999999997</v>
          </cell>
          <cell r="GP169">
            <v>0</v>
          </cell>
          <cell r="GQ169">
            <v>0</v>
          </cell>
          <cell r="GS169">
            <v>8.8319685849999985</v>
          </cell>
          <cell r="GT169">
            <v>8.8319685849999985</v>
          </cell>
          <cell r="GU169">
            <v>8.8319685849999985</v>
          </cell>
          <cell r="GV169">
            <v>0</v>
          </cell>
          <cell r="GW169">
            <v>0</v>
          </cell>
          <cell r="GY169">
            <v>8.8319685849999985</v>
          </cell>
          <cell r="GZ169">
            <v>8.8319685849999985</v>
          </cell>
          <cell r="HA169">
            <v>8.8319685849999985</v>
          </cell>
          <cell r="HB169">
            <v>0</v>
          </cell>
          <cell r="HC169">
            <v>0</v>
          </cell>
          <cell r="HE169">
            <v>5.283438E-2</v>
          </cell>
          <cell r="HF169">
            <v>5.283438E-2</v>
          </cell>
          <cell r="HG169">
            <v>5.283438E-2</v>
          </cell>
          <cell r="HH169">
            <v>0</v>
          </cell>
          <cell r="HI169">
            <v>0</v>
          </cell>
          <cell r="HK169">
            <v>2.9314379090000005</v>
          </cell>
          <cell r="HL169">
            <v>2.9314379090000005</v>
          </cell>
          <cell r="HM169">
            <v>2.9314379090000005</v>
          </cell>
          <cell r="HN169">
            <v>0</v>
          </cell>
          <cell r="HO169">
            <v>0</v>
          </cell>
          <cell r="HQ169">
            <v>0.22265047199999999</v>
          </cell>
          <cell r="HR169">
            <v>0.22265047199999999</v>
          </cell>
          <cell r="HS169">
            <v>0.22265047199999999</v>
          </cell>
          <cell r="HT169">
            <v>0</v>
          </cell>
          <cell r="HU169">
            <v>0</v>
          </cell>
          <cell r="HW169">
            <v>5.4951432000000008E-2</v>
          </cell>
          <cell r="HX169">
            <v>5.4951432000000008E-2</v>
          </cell>
          <cell r="HY169">
            <v>5.4951432000000008E-2</v>
          </cell>
          <cell r="HZ169">
            <v>0</v>
          </cell>
          <cell r="IA169">
            <v>0</v>
          </cell>
          <cell r="IC169">
            <v>5.4951432000000008E-2</v>
          </cell>
          <cell r="ID169">
            <v>5.4951432000000008E-2</v>
          </cell>
          <cell r="IE169">
            <v>5.4951432000000008E-2</v>
          </cell>
          <cell r="IF169">
            <v>0</v>
          </cell>
          <cell r="IG169">
            <v>0</v>
          </cell>
          <cell r="II169">
            <v>1.3814028279999997</v>
          </cell>
          <cell r="IJ169">
            <v>1.3814028279999997</v>
          </cell>
          <cell r="IK169">
            <v>1.3814028279999997</v>
          </cell>
          <cell r="IL169">
            <v>0</v>
          </cell>
          <cell r="IM169">
            <v>0</v>
          </cell>
          <cell r="IO169">
            <v>0.39455089999999998</v>
          </cell>
          <cell r="IP169">
            <v>0.39455089999999998</v>
          </cell>
          <cell r="IQ169">
            <v>0.39455089999999998</v>
          </cell>
          <cell r="IR169">
            <v>0</v>
          </cell>
          <cell r="IS169">
            <v>0</v>
          </cell>
          <cell r="IU169">
            <v>6.5470679999999986</v>
          </cell>
          <cell r="IV169">
            <v>6.5470679999999986</v>
          </cell>
          <cell r="IW169">
            <v>6.5470679999999986</v>
          </cell>
          <cell r="IX169">
            <v>0</v>
          </cell>
          <cell r="IY169">
            <v>0</v>
          </cell>
          <cell r="JA169">
            <v>58.247721249999998</v>
          </cell>
          <cell r="JB169">
            <v>58.247721249999998</v>
          </cell>
          <cell r="JC169">
            <v>58.247721249999998</v>
          </cell>
          <cell r="JD169">
            <v>0</v>
          </cell>
          <cell r="JE169">
            <v>0</v>
          </cell>
          <cell r="JG169">
            <v>3.6577801249999999</v>
          </cell>
          <cell r="JH169">
            <v>3.6577801249999999</v>
          </cell>
          <cell r="JI169">
            <v>3.6577801249999999</v>
          </cell>
          <cell r="JJ169">
            <v>0</v>
          </cell>
          <cell r="JK169">
            <v>0</v>
          </cell>
          <cell r="JM169">
            <v>0.32013208349999994</v>
          </cell>
          <cell r="JN169">
            <v>0.32013208349999994</v>
          </cell>
          <cell r="JO169">
            <v>0.32013208349999994</v>
          </cell>
          <cell r="JP169">
            <v>0</v>
          </cell>
          <cell r="JQ169">
            <v>0</v>
          </cell>
          <cell r="JS169">
            <v>0.38426699999999997</v>
          </cell>
          <cell r="JT169">
            <v>0.38426699999999997</v>
          </cell>
          <cell r="JU169">
            <v>0.38426699999999997</v>
          </cell>
          <cell r="JV169">
            <v>0</v>
          </cell>
          <cell r="JW169">
            <v>0</v>
          </cell>
          <cell r="JY169">
            <v>0.50605567600000001</v>
          </cell>
          <cell r="JZ169">
            <v>0.50605567600000001</v>
          </cell>
          <cell r="KA169">
            <v>0.50605567600000001</v>
          </cell>
          <cell r="KB169">
            <v>0</v>
          </cell>
          <cell r="KC169">
            <v>0</v>
          </cell>
          <cell r="KE169">
            <v>3.6577801249999999</v>
          </cell>
          <cell r="KF169">
            <v>3.6577801249999999</v>
          </cell>
          <cell r="KG169">
            <v>3.6577801249999999</v>
          </cell>
          <cell r="KH169">
            <v>0</v>
          </cell>
          <cell r="KI169">
            <v>0</v>
          </cell>
          <cell r="KK169">
            <v>0.32013208349999994</v>
          </cell>
          <cell r="KL169">
            <v>0.32013208349999994</v>
          </cell>
          <cell r="KM169">
            <v>0.32013208349999994</v>
          </cell>
          <cell r="KN169">
            <v>0</v>
          </cell>
          <cell r="KO169">
            <v>0</v>
          </cell>
          <cell r="KQ169">
            <v>1.1422153460000002</v>
          </cell>
          <cell r="KR169">
            <v>1.1422153460000002</v>
          </cell>
          <cell r="KS169">
            <v>1.1422153460000002</v>
          </cell>
          <cell r="KT169">
            <v>0</v>
          </cell>
          <cell r="KU169">
            <v>0</v>
          </cell>
          <cell r="KW169">
            <v>0.92372577000000011</v>
          </cell>
          <cell r="KX169">
            <v>0.92372577000000011</v>
          </cell>
          <cell r="KY169">
            <v>0.92372577000000011</v>
          </cell>
          <cell r="KZ169">
            <v>0</v>
          </cell>
          <cell r="LA169">
            <v>0</v>
          </cell>
          <cell r="LC169">
            <v>0.99185202999999977</v>
          </cell>
          <cell r="LD169">
            <v>0.99185202999999977</v>
          </cell>
          <cell r="LE169">
            <v>0.99185202999999977</v>
          </cell>
          <cell r="LF169">
            <v>0</v>
          </cell>
          <cell r="LG169">
            <v>0</v>
          </cell>
          <cell r="LI169">
            <v>6.4006800000000003E-2</v>
          </cell>
          <cell r="LJ169">
            <v>6.4006800000000003E-2</v>
          </cell>
          <cell r="LK169">
            <v>6.4006800000000003E-2</v>
          </cell>
          <cell r="LL169">
            <v>0</v>
          </cell>
          <cell r="LM169">
            <v>0</v>
          </cell>
          <cell r="LO169">
            <v>2.5288188335999999</v>
          </cell>
          <cell r="LP169">
            <v>2.5288188335999999</v>
          </cell>
          <cell r="LQ169">
            <v>2.5288188335999999</v>
          </cell>
          <cell r="LR169">
            <v>0</v>
          </cell>
          <cell r="LS169">
            <v>0</v>
          </cell>
          <cell r="LU169">
            <v>11.869008001000001</v>
          </cell>
          <cell r="LV169">
            <v>11.869008001000001</v>
          </cell>
          <cell r="LW169">
            <v>11.869008001000001</v>
          </cell>
          <cell r="LX169">
            <v>0</v>
          </cell>
          <cell r="LY169">
            <v>0</v>
          </cell>
          <cell r="MA169">
            <v>3.6577801249999999</v>
          </cell>
          <cell r="MB169">
            <v>3.6577801249999999</v>
          </cell>
          <cell r="MC169">
            <v>3.6577801249999999</v>
          </cell>
          <cell r="MD169">
            <v>0</v>
          </cell>
          <cell r="ME169">
            <v>0</v>
          </cell>
          <cell r="MG169">
            <v>0.32013208349999994</v>
          </cell>
          <cell r="MH169">
            <v>0.32013208349999994</v>
          </cell>
          <cell r="MI169">
            <v>0.32013208349999994</v>
          </cell>
          <cell r="MJ169">
            <v>0</v>
          </cell>
          <cell r="MK169">
            <v>0</v>
          </cell>
          <cell r="MM169">
            <v>13.626466670999999</v>
          </cell>
          <cell r="MN169">
            <v>13.626466670999999</v>
          </cell>
          <cell r="MO169">
            <v>13.626466670999999</v>
          </cell>
          <cell r="MP169">
            <v>0</v>
          </cell>
          <cell r="MQ169">
            <v>0</v>
          </cell>
          <cell r="MS169">
            <v>28.115651089300002</v>
          </cell>
          <cell r="MT169">
            <v>28.115651089300002</v>
          </cell>
          <cell r="MU169">
            <v>28.115651089300002</v>
          </cell>
          <cell r="MV169">
            <v>0</v>
          </cell>
          <cell r="MW169">
            <v>0</v>
          </cell>
          <cell r="MY169">
            <v>1.1422153460000002</v>
          </cell>
          <cell r="MZ169">
            <v>1.1422153460000002</v>
          </cell>
          <cell r="NA169">
            <v>1.1422153460000002</v>
          </cell>
          <cell r="NB169">
            <v>0</v>
          </cell>
          <cell r="NC169">
            <v>0</v>
          </cell>
          <cell r="NE169">
            <v>0.92372577000000011</v>
          </cell>
          <cell r="NF169">
            <v>0.92372577000000011</v>
          </cell>
          <cell r="NG169">
            <v>0.92372577000000011</v>
          </cell>
          <cell r="NH169">
            <v>0</v>
          </cell>
          <cell r="NI169">
            <v>0</v>
          </cell>
          <cell r="NK169">
            <v>0.99185202999999977</v>
          </cell>
          <cell r="NL169">
            <v>0.99185202999999977</v>
          </cell>
          <cell r="NM169">
            <v>0.99185202999999977</v>
          </cell>
          <cell r="NN169">
            <v>0</v>
          </cell>
          <cell r="NO169">
            <v>0</v>
          </cell>
          <cell r="NQ169">
            <v>6.4006800000000003E-2</v>
          </cell>
          <cell r="NR169">
            <v>6.4006800000000003E-2</v>
          </cell>
          <cell r="NS169">
            <v>6.4006800000000003E-2</v>
          </cell>
          <cell r="NT169">
            <v>0</v>
          </cell>
          <cell r="NU169">
            <v>0</v>
          </cell>
          <cell r="NW169">
            <v>2.5288188335999999</v>
          </cell>
          <cell r="NX169">
            <v>2.5288188335999999</v>
          </cell>
          <cell r="NY169">
            <v>2.5288188335999999</v>
          </cell>
          <cell r="NZ169">
            <v>0</v>
          </cell>
          <cell r="OA169">
            <v>0</v>
          </cell>
          <cell r="OC169">
            <v>11.869008001000001</v>
          </cell>
          <cell r="OD169">
            <v>11.869008001000001</v>
          </cell>
          <cell r="OE169">
            <v>11.869008001000001</v>
          </cell>
          <cell r="OF169">
            <v>0</v>
          </cell>
          <cell r="OG169">
            <v>0</v>
          </cell>
          <cell r="OI169">
            <v>7.3356998994999998</v>
          </cell>
          <cell r="OJ169">
            <v>7.3356998994999998</v>
          </cell>
          <cell r="OK169">
            <v>7.1841268140000007</v>
          </cell>
          <cell r="OL169">
            <v>0</v>
          </cell>
          <cell r="OM169">
            <v>0</v>
          </cell>
          <cell r="OO169">
            <v>2.8774672624999997</v>
          </cell>
          <cell r="OP169">
            <v>2.8774672624999997</v>
          </cell>
          <cell r="OQ169">
            <v>2.7908897845</v>
          </cell>
          <cell r="OR169">
            <v>0</v>
          </cell>
          <cell r="OS169">
            <v>0</v>
          </cell>
          <cell r="OU169">
            <v>2.9134534000000003</v>
          </cell>
          <cell r="OV169">
            <v>2.9134534000000003</v>
          </cell>
          <cell r="OW169">
            <v>2.9134534000000003</v>
          </cell>
          <cell r="OX169">
            <v>0</v>
          </cell>
          <cell r="OY169">
            <v>0</v>
          </cell>
          <cell r="PA169">
            <v>0.43390489999999998</v>
          </cell>
          <cell r="PB169">
            <v>0.43390489999999998</v>
          </cell>
          <cell r="PC169">
            <v>0.43390489999999998</v>
          </cell>
          <cell r="PD169">
            <v>0</v>
          </cell>
          <cell r="PE169">
            <v>0</v>
          </cell>
          <cell r="PG169">
            <v>0.29860542400000001</v>
          </cell>
          <cell r="PH169">
            <v>0.29860542400000001</v>
          </cell>
          <cell r="PI169">
            <v>0.29860542400000001</v>
          </cell>
          <cell r="PJ169">
            <v>0</v>
          </cell>
          <cell r="PK169">
            <v>0</v>
          </cell>
          <cell r="PM169">
            <v>1.2907521999999998</v>
          </cell>
          <cell r="PN169">
            <v>1.2907521999999998</v>
          </cell>
          <cell r="PO169">
            <v>1.2907521999999998</v>
          </cell>
          <cell r="PP169">
            <v>0</v>
          </cell>
          <cell r="PQ169">
            <v>0</v>
          </cell>
          <cell r="PS169">
            <v>0.65541429899999992</v>
          </cell>
          <cell r="PT169">
            <v>0.65541429899999992</v>
          </cell>
          <cell r="PU169">
            <v>0.65541429899999992</v>
          </cell>
          <cell r="PV169">
            <v>0</v>
          </cell>
          <cell r="PW169">
            <v>0</v>
          </cell>
          <cell r="PY169">
            <v>21.5736092</v>
          </cell>
          <cell r="PZ169">
            <v>21.5736092</v>
          </cell>
          <cell r="QA169">
            <v>21.5736092</v>
          </cell>
          <cell r="QB169">
            <v>0</v>
          </cell>
          <cell r="QC169">
            <v>0</v>
          </cell>
          <cell r="QE169">
            <v>32.181206199999998</v>
          </cell>
          <cell r="QF169">
            <v>32.181206199999998</v>
          </cell>
          <cell r="QG169">
            <v>32.181206199999998</v>
          </cell>
          <cell r="QH169">
            <v>0</v>
          </cell>
          <cell r="QI169">
            <v>0</v>
          </cell>
          <cell r="QK169">
            <v>58.247721249999998</v>
          </cell>
          <cell r="QL169">
            <v>58.247721249999998</v>
          </cell>
          <cell r="QM169">
            <v>58.247721249999998</v>
          </cell>
          <cell r="QN169">
            <v>0</v>
          </cell>
          <cell r="QO169">
            <v>0</v>
          </cell>
          <cell r="QQ169">
            <v>3.6577801249999999</v>
          </cell>
          <cell r="QR169">
            <v>3.6577801249999999</v>
          </cell>
          <cell r="QS169">
            <v>3.6577801249999999</v>
          </cell>
          <cell r="QT169">
            <v>0</v>
          </cell>
          <cell r="QU169">
            <v>0</v>
          </cell>
          <cell r="QW169">
            <v>0.32013208349999994</v>
          </cell>
          <cell r="QX169">
            <v>0.32013208349999994</v>
          </cell>
          <cell r="QY169">
            <v>0.32013208349999994</v>
          </cell>
          <cell r="QZ169">
            <v>0</v>
          </cell>
          <cell r="RA169">
            <v>0</v>
          </cell>
          <cell r="RC169">
            <v>13.626466670999999</v>
          </cell>
          <cell r="RD169">
            <v>13.626466670999999</v>
          </cell>
          <cell r="RE169">
            <v>13.626466670999999</v>
          </cell>
          <cell r="RF169">
            <v>0</v>
          </cell>
          <cell r="RG169">
            <v>0</v>
          </cell>
          <cell r="RI169">
            <v>28.115651089300002</v>
          </cell>
          <cell r="RJ169">
            <v>28.115651089300002</v>
          </cell>
          <cell r="RK169">
            <v>28.115651089300002</v>
          </cell>
          <cell r="RL169">
            <v>0</v>
          </cell>
          <cell r="RM169">
            <v>0</v>
          </cell>
          <cell r="RO169">
            <v>4.547031026</v>
          </cell>
          <cell r="RP169">
            <v>4.547031026</v>
          </cell>
          <cell r="RQ169">
            <v>4.547031026</v>
          </cell>
          <cell r="RR169">
            <v>0</v>
          </cell>
          <cell r="RS169">
            <v>0</v>
          </cell>
          <cell r="RU169">
            <v>0.96054062759999992</v>
          </cell>
          <cell r="RV169">
            <v>0.96054062759999992</v>
          </cell>
          <cell r="RW169">
            <v>0.96054062759999992</v>
          </cell>
          <cell r="RX169">
            <v>0</v>
          </cell>
          <cell r="RY169">
            <v>0</v>
          </cell>
          <cell r="SA169">
            <v>0.33509589600000006</v>
          </cell>
          <cell r="SB169">
            <v>0.33509589600000006</v>
          </cell>
          <cell r="SC169">
            <v>0.33509589600000006</v>
          </cell>
          <cell r="SD169">
            <v>0</v>
          </cell>
          <cell r="SE169">
            <v>0</v>
          </cell>
          <cell r="SG169">
            <v>1.2764036999999997</v>
          </cell>
          <cell r="SH169">
            <v>1.2764036999999997</v>
          </cell>
          <cell r="SI169">
            <v>1.2764036999999997</v>
          </cell>
          <cell r="SJ169">
            <v>0</v>
          </cell>
          <cell r="SK169">
            <v>0</v>
          </cell>
          <cell r="SM169">
            <v>21.5736092</v>
          </cell>
          <cell r="SN169">
            <v>21.5736092</v>
          </cell>
          <cell r="SO169">
            <v>21.5736092</v>
          </cell>
          <cell r="SP169">
            <v>0</v>
          </cell>
          <cell r="SQ169">
            <v>0</v>
          </cell>
          <cell r="SS169">
            <v>32.181206199999998</v>
          </cell>
          <cell r="ST169">
            <v>32.181206199999998</v>
          </cell>
          <cell r="SU169">
            <v>32.181206199999998</v>
          </cell>
          <cell r="SV169">
            <v>0</v>
          </cell>
          <cell r="SW169">
            <v>0</v>
          </cell>
          <cell r="SY169">
            <v>58.247721249999998</v>
          </cell>
          <cell r="SZ169">
            <v>58.247721249999998</v>
          </cell>
          <cell r="TA169">
            <v>58.247721249999998</v>
          </cell>
          <cell r="TB169">
            <v>0</v>
          </cell>
          <cell r="TC169">
            <v>0</v>
          </cell>
          <cell r="TE169">
            <v>3.6577801249999999</v>
          </cell>
          <cell r="TF169">
            <v>3.6577801249999999</v>
          </cell>
          <cell r="TG169">
            <v>3.6577801249999999</v>
          </cell>
          <cell r="TH169">
            <v>0</v>
          </cell>
          <cell r="TI169">
            <v>0</v>
          </cell>
          <cell r="TK169">
            <v>0.32013208349999994</v>
          </cell>
          <cell r="TL169">
            <v>0.32013208349999994</v>
          </cell>
          <cell r="TM169">
            <v>0.32013208349999994</v>
          </cell>
          <cell r="TN169">
            <v>0</v>
          </cell>
          <cell r="TO169">
            <v>0</v>
          </cell>
          <cell r="TQ169">
            <v>0.39455089999999998</v>
          </cell>
          <cell r="TR169">
            <v>0.39455089999999998</v>
          </cell>
          <cell r="TS169">
            <v>0.39455089999999998</v>
          </cell>
          <cell r="TT169">
            <v>0</v>
          </cell>
          <cell r="TU169">
            <v>0</v>
          </cell>
          <cell r="TW169">
            <v>6.5470679999999986</v>
          </cell>
          <cell r="TX169">
            <v>6.5470679999999986</v>
          </cell>
          <cell r="TY169">
            <v>6.5470679999999986</v>
          </cell>
          <cell r="TZ169">
            <v>0</v>
          </cell>
          <cell r="UA169">
            <v>0</v>
          </cell>
          <cell r="UC169">
            <v>0.38426699999999997</v>
          </cell>
          <cell r="UD169">
            <v>0.38426699999999997</v>
          </cell>
          <cell r="UE169">
            <v>0.38426699999999997</v>
          </cell>
          <cell r="UF169">
            <v>0</v>
          </cell>
          <cell r="UG169">
            <v>0</v>
          </cell>
          <cell r="UI169">
            <v>0.50605567600000001</v>
          </cell>
          <cell r="UJ169">
            <v>0.50605567600000001</v>
          </cell>
          <cell r="UK169">
            <v>0.50605567600000001</v>
          </cell>
          <cell r="UL169">
            <v>0</v>
          </cell>
          <cell r="UM169">
            <v>0</v>
          </cell>
          <cell r="UO169">
            <v>1.1422153460000002</v>
          </cell>
          <cell r="UP169">
            <v>1.1422153460000002</v>
          </cell>
          <cell r="UQ169">
            <v>1.1422153460000002</v>
          </cell>
          <cell r="UR169">
            <v>0</v>
          </cell>
          <cell r="US169">
            <v>0</v>
          </cell>
          <cell r="UU169">
            <v>0.92372577000000011</v>
          </cell>
          <cell r="UV169">
            <v>0.92372577000000011</v>
          </cell>
          <cell r="UW169">
            <v>0.92372577000000011</v>
          </cell>
          <cell r="UX169">
            <v>0</v>
          </cell>
          <cell r="UY169">
            <v>0</v>
          </cell>
          <cell r="VA169">
            <v>0.99185202999999977</v>
          </cell>
          <cell r="VB169">
            <v>0.99185202999999977</v>
          </cell>
          <cell r="VC169">
            <v>0.99185202999999977</v>
          </cell>
          <cell r="VD169">
            <v>0</v>
          </cell>
          <cell r="VE169">
            <v>0</v>
          </cell>
          <cell r="VG169">
            <v>6.4006800000000003E-2</v>
          </cell>
          <cell r="VH169">
            <v>6.4006800000000003E-2</v>
          </cell>
          <cell r="VI169">
            <v>6.4006800000000003E-2</v>
          </cell>
          <cell r="VJ169">
            <v>0</v>
          </cell>
          <cell r="VK169">
            <v>0</v>
          </cell>
          <cell r="VM169">
            <v>2.5288188335999999</v>
          </cell>
          <cell r="VN169">
            <v>2.5288188335999999</v>
          </cell>
          <cell r="VO169">
            <v>2.5288188335999999</v>
          </cell>
          <cell r="VP169">
            <v>0</v>
          </cell>
          <cell r="VQ169">
            <v>0</v>
          </cell>
          <cell r="VS169">
            <v>11.869008001000001</v>
          </cell>
          <cell r="VT169">
            <v>11.869008001000001</v>
          </cell>
          <cell r="VU169">
            <v>11.869008001000001</v>
          </cell>
          <cell r="VV169">
            <v>0</v>
          </cell>
          <cell r="VW169">
            <v>0</v>
          </cell>
          <cell r="VY169">
            <v>7.3356998994999998</v>
          </cell>
          <cell r="VZ169">
            <v>7.3356998994999998</v>
          </cell>
          <cell r="WA169">
            <v>7.1841268140000007</v>
          </cell>
          <cell r="WB169">
            <v>0</v>
          </cell>
          <cell r="WC169">
            <v>0</v>
          </cell>
          <cell r="WE169">
            <v>2.8774672624999997</v>
          </cell>
          <cell r="WF169">
            <v>2.8774672624999997</v>
          </cell>
          <cell r="WG169">
            <v>2.7908897845</v>
          </cell>
          <cell r="WH169">
            <v>0</v>
          </cell>
          <cell r="WI169">
            <v>0</v>
          </cell>
          <cell r="WK169">
            <v>2.9134534000000003</v>
          </cell>
          <cell r="WL169">
            <v>2.9134534000000003</v>
          </cell>
          <cell r="WM169">
            <v>2.9134534000000003</v>
          </cell>
          <cell r="WN169">
            <v>0</v>
          </cell>
          <cell r="WO169">
            <v>0</v>
          </cell>
          <cell r="WQ169">
            <v>0.43390489999999998</v>
          </cell>
          <cell r="WR169">
            <v>0.43390489999999998</v>
          </cell>
          <cell r="WS169">
            <v>0.43390489999999998</v>
          </cell>
          <cell r="WT169">
            <v>0</v>
          </cell>
          <cell r="WU169">
            <v>0</v>
          </cell>
          <cell r="WW169">
            <v>0.29860542400000001</v>
          </cell>
          <cell r="WX169">
            <v>0.29860542400000001</v>
          </cell>
          <cell r="WY169">
            <v>0.29860542400000001</v>
          </cell>
          <cell r="WZ169">
            <v>0</v>
          </cell>
          <cell r="XA169">
            <v>0</v>
          </cell>
          <cell r="XC169">
            <v>1.2907521999999998</v>
          </cell>
          <cell r="XD169">
            <v>1.2907521999999998</v>
          </cell>
          <cell r="XE169">
            <v>1.2907521999999998</v>
          </cell>
          <cell r="XF169">
            <v>0</v>
          </cell>
          <cell r="XG169">
            <v>0</v>
          </cell>
          <cell r="XI169">
            <v>0.65541429899999992</v>
          </cell>
          <cell r="XJ169">
            <v>0.65541429899999992</v>
          </cell>
          <cell r="XK169">
            <v>0.65541429899999992</v>
          </cell>
          <cell r="XL169">
            <v>0</v>
          </cell>
          <cell r="XM169">
            <v>0</v>
          </cell>
          <cell r="XO169">
            <v>2.9314379090000005</v>
          </cell>
          <cell r="XP169">
            <v>2.9314379090000005</v>
          </cell>
          <cell r="XQ169">
            <v>2.9314379090000005</v>
          </cell>
          <cell r="XR169">
            <v>0</v>
          </cell>
          <cell r="XS169">
            <v>0</v>
          </cell>
          <cell r="XU169">
            <v>0.22265047199999999</v>
          </cell>
          <cell r="XV169">
            <v>0.22265047199999999</v>
          </cell>
          <cell r="XW169">
            <v>0.22265047199999999</v>
          </cell>
          <cell r="XX169">
            <v>0</v>
          </cell>
          <cell r="XY169">
            <v>0</v>
          </cell>
          <cell r="YA169">
            <v>5.4951432000000008E-2</v>
          </cell>
          <cell r="YB169">
            <v>5.4951432000000008E-2</v>
          </cell>
          <cell r="YC169">
            <v>5.4951432000000008E-2</v>
          </cell>
          <cell r="YD169">
            <v>0</v>
          </cell>
          <cell r="YE169">
            <v>0</v>
          </cell>
          <cell r="YG169">
            <v>1.3814028279999997</v>
          </cell>
          <cell r="YH169">
            <v>1.3814028279999997</v>
          </cell>
          <cell r="YI169">
            <v>1.3814028279999997</v>
          </cell>
          <cell r="YJ169">
            <v>0</v>
          </cell>
          <cell r="YK169">
            <v>0</v>
          </cell>
          <cell r="YM169">
            <v>2.9351015999999994</v>
          </cell>
          <cell r="YN169">
            <v>2.9351015999999994</v>
          </cell>
          <cell r="YO169">
            <v>2.9351015999999994</v>
          </cell>
          <cell r="YP169">
            <v>0</v>
          </cell>
          <cell r="YQ169">
            <v>0</v>
          </cell>
          <cell r="YS169">
            <v>2.9351015999999994</v>
          </cell>
          <cell r="YT169">
            <v>2.9351015999999994</v>
          </cell>
          <cell r="YU169">
            <v>2.9351015999999994</v>
          </cell>
          <cell r="YV169">
            <v>0</v>
          </cell>
          <cell r="YW169">
            <v>0</v>
          </cell>
          <cell r="YY169">
            <v>2.9351015999999994</v>
          </cell>
          <cell r="YZ169">
            <v>2.9351015999999994</v>
          </cell>
          <cell r="ZA169">
            <v>2.9351015999999994</v>
          </cell>
          <cell r="ZB169">
            <v>0</v>
          </cell>
          <cell r="ZC169">
            <v>0</v>
          </cell>
        </row>
        <row r="170">
          <cell r="B170">
            <v>2011</v>
          </cell>
          <cell r="C170">
            <v>13.8076314915</v>
          </cell>
          <cell r="D170">
            <v>13.8076314915</v>
          </cell>
          <cell r="E170">
            <v>13.8076314915</v>
          </cell>
          <cell r="F170">
            <v>0</v>
          </cell>
          <cell r="G170">
            <v>0</v>
          </cell>
          <cell r="I170">
            <v>29.542072972499998</v>
          </cell>
          <cell r="J170">
            <v>29.542072972499998</v>
          </cell>
          <cell r="K170">
            <v>29.542072972499998</v>
          </cell>
          <cell r="L170">
            <v>0</v>
          </cell>
          <cell r="M170">
            <v>0</v>
          </cell>
          <cell r="O170">
            <v>13.8076314915</v>
          </cell>
          <cell r="P170">
            <v>13.8076314915</v>
          </cell>
          <cell r="Q170">
            <v>13.8076314915</v>
          </cell>
          <cell r="R170">
            <v>0</v>
          </cell>
          <cell r="S170">
            <v>0</v>
          </cell>
          <cell r="U170">
            <v>29.542072972499998</v>
          </cell>
          <cell r="V170">
            <v>29.542072972499998</v>
          </cell>
          <cell r="W170">
            <v>29.542072972499998</v>
          </cell>
          <cell r="X170">
            <v>0</v>
          </cell>
          <cell r="Y170">
            <v>0</v>
          </cell>
          <cell r="AA170">
            <v>13.8076314915</v>
          </cell>
          <cell r="AB170">
            <v>13.8076314915</v>
          </cell>
          <cell r="AC170">
            <v>13.8076314915</v>
          </cell>
          <cell r="AD170">
            <v>0</v>
          </cell>
          <cell r="AE170">
            <v>0</v>
          </cell>
          <cell r="AG170">
            <v>29.542072972499998</v>
          </cell>
          <cell r="AH170">
            <v>29.542072972499998</v>
          </cell>
          <cell r="AI170">
            <v>29.542072972499998</v>
          </cell>
          <cell r="AJ170">
            <v>0</v>
          </cell>
          <cell r="AK170">
            <v>0</v>
          </cell>
          <cell r="AM170">
            <v>4.9839304779999996</v>
          </cell>
          <cell r="AN170">
            <v>4.9839304779999996</v>
          </cell>
          <cell r="AO170">
            <v>4.9839304779999996</v>
          </cell>
          <cell r="AP170">
            <v>0</v>
          </cell>
          <cell r="AQ170">
            <v>0</v>
          </cell>
          <cell r="AS170">
            <v>1.0201027796</v>
          </cell>
          <cell r="AT170">
            <v>1.0201027796</v>
          </cell>
          <cell r="AU170">
            <v>1.0201027796</v>
          </cell>
          <cell r="AV170">
            <v>0</v>
          </cell>
          <cell r="AW170">
            <v>0</v>
          </cell>
          <cell r="AY170">
            <v>4.9839304779999996</v>
          </cell>
          <cell r="AZ170">
            <v>4.9839304779999996</v>
          </cell>
          <cell r="BA170">
            <v>4.9839304779999996</v>
          </cell>
          <cell r="BB170">
            <v>0</v>
          </cell>
          <cell r="BC170">
            <v>0</v>
          </cell>
          <cell r="BE170">
            <v>1.0201027796</v>
          </cell>
          <cell r="BF170">
            <v>1.0201027796</v>
          </cell>
          <cell r="BG170">
            <v>1.0201027796</v>
          </cell>
          <cell r="BH170">
            <v>0</v>
          </cell>
          <cell r="BI170">
            <v>0</v>
          </cell>
          <cell r="BK170">
            <v>0.34120694399999996</v>
          </cell>
          <cell r="BL170">
            <v>0.34120694399999996</v>
          </cell>
          <cell r="BM170">
            <v>0.34120694399999996</v>
          </cell>
          <cell r="BN170">
            <v>0</v>
          </cell>
          <cell r="BO170">
            <v>0</v>
          </cell>
          <cell r="BQ170">
            <v>0.34120694399999996</v>
          </cell>
          <cell r="BR170">
            <v>0.34120694399999996</v>
          </cell>
          <cell r="BS170">
            <v>0.34120694399999996</v>
          </cell>
          <cell r="BT170">
            <v>0</v>
          </cell>
          <cell r="BU170">
            <v>0</v>
          </cell>
          <cell r="BW170">
            <v>0.34120694399999996</v>
          </cell>
          <cell r="BX170">
            <v>0.34120694399999996</v>
          </cell>
          <cell r="BY170">
            <v>0.34120694399999996</v>
          </cell>
          <cell r="BZ170">
            <v>0</v>
          </cell>
          <cell r="CA170">
            <v>0</v>
          </cell>
          <cell r="CC170">
            <v>0.34120694399999996</v>
          </cell>
          <cell r="CD170">
            <v>0.34120694399999996</v>
          </cell>
          <cell r="CE170">
            <v>0.34120694399999996</v>
          </cell>
          <cell r="CF170">
            <v>0</v>
          </cell>
          <cell r="CG170">
            <v>0</v>
          </cell>
          <cell r="CI170">
            <v>6.8046331999999987</v>
          </cell>
          <cell r="CJ170">
            <v>6.8046331999999987</v>
          </cell>
          <cell r="CK170">
            <v>6.8046331999999987</v>
          </cell>
          <cell r="CL170">
            <v>0</v>
          </cell>
          <cell r="CM170">
            <v>0</v>
          </cell>
          <cell r="CO170">
            <v>6.8046331999999987</v>
          </cell>
          <cell r="CP170">
            <v>6.8046331999999987</v>
          </cell>
          <cell r="CQ170">
            <v>6.8046331999999987</v>
          </cell>
          <cell r="CR170">
            <v>0</v>
          </cell>
          <cell r="CS170">
            <v>0</v>
          </cell>
          <cell r="CU170">
            <v>0.77145969999999997</v>
          </cell>
          <cell r="CV170">
            <v>0.77145969999999997</v>
          </cell>
          <cell r="CW170">
            <v>0.77145969999999997</v>
          </cell>
          <cell r="CX170">
            <v>0</v>
          </cell>
          <cell r="CY170">
            <v>0</v>
          </cell>
          <cell r="DA170">
            <v>0.75029908000000001</v>
          </cell>
          <cell r="DB170">
            <v>0.75029908000000001</v>
          </cell>
          <cell r="DC170">
            <v>0.75029908000000001</v>
          </cell>
          <cell r="DD170">
            <v>0</v>
          </cell>
          <cell r="DE170">
            <v>0</v>
          </cell>
          <cell r="DG170">
            <v>0.75029908000000001</v>
          </cell>
          <cell r="DH170">
            <v>0.75029908000000001</v>
          </cell>
          <cell r="DI170">
            <v>0.75029908000000001</v>
          </cell>
          <cell r="DJ170">
            <v>0</v>
          </cell>
          <cell r="DK170">
            <v>0</v>
          </cell>
          <cell r="DM170">
            <v>10.233582360000002</v>
          </cell>
          <cell r="DN170">
            <v>10.233582360000002</v>
          </cell>
          <cell r="DO170">
            <v>10.233582360000002</v>
          </cell>
          <cell r="DP170">
            <v>0</v>
          </cell>
          <cell r="DQ170">
            <v>0</v>
          </cell>
          <cell r="DS170">
            <v>0.21642946999999998</v>
          </cell>
          <cell r="DT170">
            <v>0.21642946999999998</v>
          </cell>
          <cell r="DU170">
            <v>0.21642946999999998</v>
          </cell>
          <cell r="DV170">
            <v>0</v>
          </cell>
          <cell r="DW170">
            <v>0</v>
          </cell>
          <cell r="DY170">
            <v>0.86755457999999996</v>
          </cell>
          <cell r="DZ170">
            <v>0.86755457999999996</v>
          </cell>
          <cell r="EA170">
            <v>0.86755457999999996</v>
          </cell>
          <cell r="EB170">
            <v>0</v>
          </cell>
          <cell r="EC170">
            <v>0</v>
          </cell>
          <cell r="EE170">
            <v>2.9698096999999994</v>
          </cell>
          <cell r="EF170">
            <v>2.9698096999999994</v>
          </cell>
          <cell r="EG170">
            <v>2.9698096999999994</v>
          </cell>
          <cell r="EH170">
            <v>0</v>
          </cell>
          <cell r="EI170">
            <v>0</v>
          </cell>
          <cell r="EK170">
            <v>2.9698096999999994</v>
          </cell>
          <cell r="EL170">
            <v>2.9698096999999994</v>
          </cell>
          <cell r="EM170">
            <v>2.9698096999999994</v>
          </cell>
          <cell r="EN170">
            <v>0</v>
          </cell>
          <cell r="EO170">
            <v>0</v>
          </cell>
          <cell r="EQ170">
            <v>0.43710809999999989</v>
          </cell>
          <cell r="ER170">
            <v>0.43710809999999989</v>
          </cell>
          <cell r="ES170">
            <v>0.43710809999999989</v>
          </cell>
          <cell r="ET170">
            <v>0</v>
          </cell>
          <cell r="EU170">
            <v>0</v>
          </cell>
          <cell r="EW170">
            <v>0.43710809999999989</v>
          </cell>
          <cell r="EX170">
            <v>0.43710809999999989</v>
          </cell>
          <cell r="EY170">
            <v>0.43710809999999989</v>
          </cell>
          <cell r="EZ170">
            <v>0</v>
          </cell>
          <cell r="FA170">
            <v>0</v>
          </cell>
          <cell r="FC170">
            <v>0.30014955359999995</v>
          </cell>
          <cell r="FD170">
            <v>0.30014955359999995</v>
          </cell>
          <cell r="FE170">
            <v>0.30014955359999995</v>
          </cell>
          <cell r="FF170">
            <v>0</v>
          </cell>
          <cell r="FG170">
            <v>0</v>
          </cell>
          <cell r="FI170">
            <v>0.30014955359999995</v>
          </cell>
          <cell r="FJ170">
            <v>0.30014955359999995</v>
          </cell>
          <cell r="FK170">
            <v>0.30014955359999995</v>
          </cell>
          <cell r="FL170">
            <v>0</v>
          </cell>
          <cell r="FM170">
            <v>0</v>
          </cell>
          <cell r="FO170">
            <v>1.2959859999999999</v>
          </cell>
          <cell r="FP170">
            <v>1.2959859999999999</v>
          </cell>
          <cell r="FQ170">
            <v>1.2959859999999999</v>
          </cell>
          <cell r="FR170">
            <v>0</v>
          </cell>
          <cell r="FS170">
            <v>0</v>
          </cell>
          <cell r="FU170">
            <v>7.4729173414999996</v>
          </cell>
          <cell r="FV170">
            <v>7.4729173414999996</v>
          </cell>
          <cell r="FW170">
            <v>7.4729173414999996</v>
          </cell>
          <cell r="FX170">
            <v>0</v>
          </cell>
          <cell r="FY170">
            <v>0</v>
          </cell>
          <cell r="GA170">
            <v>2.8899276170000006</v>
          </cell>
          <cell r="GB170">
            <v>2.8899276170000006</v>
          </cell>
          <cell r="GC170">
            <v>2.8899276170000006</v>
          </cell>
          <cell r="GD170">
            <v>0</v>
          </cell>
          <cell r="GE170">
            <v>0</v>
          </cell>
          <cell r="GG170">
            <v>0.68316703849999982</v>
          </cell>
          <cell r="GH170">
            <v>0.68316703849999982</v>
          </cell>
          <cell r="GI170">
            <v>0.68316703849999982</v>
          </cell>
          <cell r="GJ170">
            <v>0</v>
          </cell>
          <cell r="GK170">
            <v>0</v>
          </cell>
          <cell r="GM170">
            <v>1.2862707000000004</v>
          </cell>
          <cell r="GN170">
            <v>1.2862707000000004</v>
          </cell>
          <cell r="GO170">
            <v>1.2862707000000004</v>
          </cell>
          <cell r="GP170">
            <v>0</v>
          </cell>
          <cell r="GQ170">
            <v>0</v>
          </cell>
          <cell r="GS170">
            <v>9.3618888649999992</v>
          </cell>
          <cell r="GT170">
            <v>9.3618888649999992</v>
          </cell>
          <cell r="GU170">
            <v>9.3618888649999992</v>
          </cell>
          <cell r="GV170">
            <v>0</v>
          </cell>
          <cell r="GW170">
            <v>0</v>
          </cell>
          <cell r="GY170">
            <v>9.3618888649999992</v>
          </cell>
          <cell r="GZ170">
            <v>9.3618888649999992</v>
          </cell>
          <cell r="HA170">
            <v>9.3618888649999992</v>
          </cell>
          <cell r="HB170">
            <v>0</v>
          </cell>
          <cell r="HC170">
            <v>0</v>
          </cell>
          <cell r="HE170">
            <v>5.494922E-2</v>
          </cell>
          <cell r="HF170">
            <v>5.494922E-2</v>
          </cell>
          <cell r="HG170">
            <v>5.494922E-2</v>
          </cell>
          <cell r="HH170">
            <v>0</v>
          </cell>
          <cell r="HI170">
            <v>0</v>
          </cell>
          <cell r="HK170">
            <v>3.2570499879999999</v>
          </cell>
          <cell r="HL170">
            <v>3.2570499879999999</v>
          </cell>
          <cell r="HM170">
            <v>3.2570499879999999</v>
          </cell>
          <cell r="HN170">
            <v>0</v>
          </cell>
          <cell r="HO170">
            <v>0</v>
          </cell>
          <cell r="HQ170">
            <v>0.23479635999999998</v>
          </cell>
          <cell r="HR170">
            <v>0.23479635999999998</v>
          </cell>
          <cell r="HS170">
            <v>0.23479635999999998</v>
          </cell>
          <cell r="HT170">
            <v>0</v>
          </cell>
          <cell r="HU170">
            <v>0</v>
          </cell>
          <cell r="HW170">
            <v>8.1775091999999994E-2</v>
          </cell>
          <cell r="HX170">
            <v>8.1775091999999994E-2</v>
          </cell>
          <cell r="HY170">
            <v>8.1775091999999994E-2</v>
          </cell>
          <cell r="HZ170">
            <v>0</v>
          </cell>
          <cell r="IA170">
            <v>0</v>
          </cell>
          <cell r="IC170">
            <v>8.1775091999999994E-2</v>
          </cell>
          <cell r="ID170">
            <v>8.1775091999999994E-2</v>
          </cell>
          <cell r="IE170">
            <v>8.1775091999999994E-2</v>
          </cell>
          <cell r="IF170">
            <v>0</v>
          </cell>
          <cell r="IG170">
            <v>0</v>
          </cell>
          <cell r="II170">
            <v>1.3763495880000001</v>
          </cell>
          <cell r="IJ170">
            <v>1.3763495880000001</v>
          </cell>
          <cell r="IK170">
            <v>1.3763495880000001</v>
          </cell>
          <cell r="IL170">
            <v>0</v>
          </cell>
          <cell r="IM170">
            <v>0</v>
          </cell>
          <cell r="IO170">
            <v>0.39395507499999999</v>
          </cell>
          <cell r="IP170">
            <v>0.39395507499999999</v>
          </cell>
          <cell r="IQ170">
            <v>0.39395507499999999</v>
          </cell>
          <cell r="IR170">
            <v>0</v>
          </cell>
          <cell r="IS170">
            <v>0</v>
          </cell>
          <cell r="IU170">
            <v>7.4349652500000003</v>
          </cell>
          <cell r="IV170">
            <v>7.4349652500000003</v>
          </cell>
          <cell r="IW170">
            <v>7.4349652500000003</v>
          </cell>
          <cell r="IX170">
            <v>0</v>
          </cell>
          <cell r="IY170">
            <v>0</v>
          </cell>
          <cell r="JA170">
            <v>56.037538874999996</v>
          </cell>
          <cell r="JB170">
            <v>56.037538874999996</v>
          </cell>
          <cell r="JC170">
            <v>56.037538874999996</v>
          </cell>
          <cell r="JD170">
            <v>0</v>
          </cell>
          <cell r="JE170">
            <v>0</v>
          </cell>
          <cell r="JG170">
            <v>3.5521526249999997</v>
          </cell>
          <cell r="JH170">
            <v>3.5521526249999997</v>
          </cell>
          <cell r="JI170">
            <v>3.5521526249999997</v>
          </cell>
          <cell r="JJ170">
            <v>0</v>
          </cell>
          <cell r="JK170">
            <v>0</v>
          </cell>
          <cell r="JM170">
            <v>0.35378529999999997</v>
          </cell>
          <cell r="JN170">
            <v>0.35378529999999997</v>
          </cell>
          <cell r="JO170">
            <v>0.35378529999999997</v>
          </cell>
          <cell r="JP170">
            <v>0</v>
          </cell>
          <cell r="JQ170">
            <v>0</v>
          </cell>
          <cell r="JS170">
            <v>0.40770962499999996</v>
          </cell>
          <cell r="JT170">
            <v>0.40770962499999996</v>
          </cell>
          <cell r="JU170">
            <v>0.40770962499999996</v>
          </cell>
          <cell r="JV170">
            <v>0</v>
          </cell>
          <cell r="JW170">
            <v>0</v>
          </cell>
          <cell r="JY170">
            <v>0.4576520235</v>
          </cell>
          <cell r="JZ170">
            <v>0.4576520235</v>
          </cell>
          <cell r="KA170">
            <v>0.4576520235</v>
          </cell>
          <cell r="KB170">
            <v>0</v>
          </cell>
          <cell r="KC170">
            <v>0</v>
          </cell>
          <cell r="KE170">
            <v>3.5521526249999997</v>
          </cell>
          <cell r="KF170">
            <v>3.5521526249999997</v>
          </cell>
          <cell r="KG170">
            <v>3.5521526249999997</v>
          </cell>
          <cell r="KH170">
            <v>0</v>
          </cell>
          <cell r="KI170">
            <v>0</v>
          </cell>
          <cell r="KK170">
            <v>0.35378529999999997</v>
          </cell>
          <cell r="KL170">
            <v>0.35378529999999997</v>
          </cell>
          <cell r="KM170">
            <v>0.35378529999999997</v>
          </cell>
          <cell r="KN170">
            <v>0</v>
          </cell>
          <cell r="KO170">
            <v>0</v>
          </cell>
          <cell r="KQ170">
            <v>1.2139553680000001</v>
          </cell>
          <cell r="KR170">
            <v>1.2139553680000001</v>
          </cell>
          <cell r="KS170">
            <v>1.2139553680000001</v>
          </cell>
          <cell r="KT170">
            <v>0</v>
          </cell>
          <cell r="KU170">
            <v>0</v>
          </cell>
          <cell r="KW170">
            <v>1.023107008</v>
          </cell>
          <cell r="KX170">
            <v>1.023107008</v>
          </cell>
          <cell r="KY170">
            <v>1.023107008</v>
          </cell>
          <cell r="KZ170">
            <v>0</v>
          </cell>
          <cell r="LA170">
            <v>0</v>
          </cell>
          <cell r="LC170">
            <v>1.0396903040000001</v>
          </cell>
          <cell r="LD170">
            <v>1.0396903040000001</v>
          </cell>
          <cell r="LE170">
            <v>1.0396903040000001</v>
          </cell>
          <cell r="LF170">
            <v>0</v>
          </cell>
          <cell r="LG170">
            <v>0</v>
          </cell>
          <cell r="LI170">
            <v>6.7152799999999999E-2</v>
          </cell>
          <cell r="LJ170">
            <v>6.7152799999999999E-2</v>
          </cell>
          <cell r="LK170">
            <v>6.7152799999999999E-2</v>
          </cell>
          <cell r="LL170">
            <v>0</v>
          </cell>
          <cell r="LM170">
            <v>0</v>
          </cell>
          <cell r="LO170">
            <v>2.6283328536000004</v>
          </cell>
          <cell r="LP170">
            <v>2.6283328536000004</v>
          </cell>
          <cell r="LQ170">
            <v>2.6283328536000004</v>
          </cell>
          <cell r="LR170">
            <v>0</v>
          </cell>
          <cell r="LS170">
            <v>0</v>
          </cell>
          <cell r="LU170">
            <v>12.954512659999999</v>
          </cell>
          <cell r="LV170">
            <v>12.954512659999999</v>
          </cell>
          <cell r="LW170">
            <v>12.954512659999999</v>
          </cell>
          <cell r="LX170">
            <v>0</v>
          </cell>
          <cell r="LY170">
            <v>0</v>
          </cell>
          <cell r="MA170">
            <v>3.5521526249999997</v>
          </cell>
          <cell r="MB170">
            <v>3.5521526249999997</v>
          </cell>
          <cell r="MC170">
            <v>3.5521526249999997</v>
          </cell>
          <cell r="MD170">
            <v>0</v>
          </cell>
          <cell r="ME170">
            <v>0</v>
          </cell>
          <cell r="MG170">
            <v>0.35378529999999997</v>
          </cell>
          <cell r="MH170">
            <v>0.35378529999999997</v>
          </cell>
          <cell r="MI170">
            <v>0.35378529999999997</v>
          </cell>
          <cell r="MJ170">
            <v>0</v>
          </cell>
          <cell r="MK170">
            <v>0</v>
          </cell>
          <cell r="MM170">
            <v>13.8076314915</v>
          </cell>
          <cell r="MN170">
            <v>13.8076314915</v>
          </cell>
          <cell r="MO170">
            <v>13.8076314915</v>
          </cell>
          <cell r="MP170">
            <v>0</v>
          </cell>
          <cell r="MQ170">
            <v>0</v>
          </cell>
          <cell r="MS170">
            <v>29.542072972499998</v>
          </cell>
          <cell r="MT170">
            <v>29.542072972499998</v>
          </cell>
          <cell r="MU170">
            <v>29.542072972499998</v>
          </cell>
          <cell r="MV170">
            <v>0</v>
          </cell>
          <cell r="MW170">
            <v>0</v>
          </cell>
          <cell r="MY170">
            <v>1.2139553680000001</v>
          </cell>
          <cell r="MZ170">
            <v>1.2139553680000001</v>
          </cell>
          <cell r="NA170">
            <v>1.2139553680000001</v>
          </cell>
          <cell r="NB170">
            <v>0</v>
          </cell>
          <cell r="NC170">
            <v>0</v>
          </cell>
          <cell r="NE170">
            <v>1.023107008</v>
          </cell>
          <cell r="NF170">
            <v>1.023107008</v>
          </cell>
          <cell r="NG170">
            <v>1.023107008</v>
          </cell>
          <cell r="NH170">
            <v>0</v>
          </cell>
          <cell r="NI170">
            <v>0</v>
          </cell>
          <cell r="NK170">
            <v>1.0396903040000001</v>
          </cell>
          <cell r="NL170">
            <v>1.0396903040000001</v>
          </cell>
          <cell r="NM170">
            <v>1.0396903040000001</v>
          </cell>
          <cell r="NN170">
            <v>0</v>
          </cell>
          <cell r="NO170">
            <v>0</v>
          </cell>
          <cell r="NQ170">
            <v>6.7152799999999999E-2</v>
          </cell>
          <cell r="NR170">
            <v>6.7152799999999999E-2</v>
          </cell>
          <cell r="NS170">
            <v>6.7152799999999999E-2</v>
          </cell>
          <cell r="NT170">
            <v>0</v>
          </cell>
          <cell r="NU170">
            <v>0</v>
          </cell>
          <cell r="NW170">
            <v>2.6283328536000004</v>
          </cell>
          <cell r="NX170">
            <v>2.6283328536000004</v>
          </cell>
          <cell r="NY170">
            <v>2.6283328536000004</v>
          </cell>
          <cell r="NZ170">
            <v>0</v>
          </cell>
          <cell r="OA170">
            <v>0</v>
          </cell>
          <cell r="OC170">
            <v>12.954512659999999</v>
          </cell>
          <cell r="OD170">
            <v>12.954512659999999</v>
          </cell>
          <cell r="OE170">
            <v>12.954512659999999</v>
          </cell>
          <cell r="OF170">
            <v>0</v>
          </cell>
          <cell r="OG170">
            <v>0</v>
          </cell>
          <cell r="OI170">
            <v>7.7789847349999981</v>
          </cell>
          <cell r="OJ170">
            <v>7.7789847349999981</v>
          </cell>
          <cell r="OK170">
            <v>7.4729173414999996</v>
          </cell>
          <cell r="OL170">
            <v>0</v>
          </cell>
          <cell r="OM170">
            <v>0</v>
          </cell>
          <cell r="OO170">
            <v>3.0513167999999999</v>
          </cell>
          <cell r="OP170">
            <v>3.0513167999999999</v>
          </cell>
          <cell r="OQ170">
            <v>2.8899276170000006</v>
          </cell>
          <cell r="OR170">
            <v>0</v>
          </cell>
          <cell r="OS170">
            <v>0</v>
          </cell>
          <cell r="OU170">
            <v>2.9698096999999994</v>
          </cell>
          <cell r="OV170">
            <v>2.9698096999999994</v>
          </cell>
          <cell r="OW170">
            <v>2.9698096999999994</v>
          </cell>
          <cell r="OX170">
            <v>0</v>
          </cell>
          <cell r="OY170">
            <v>0</v>
          </cell>
          <cell r="PA170">
            <v>0.43710809999999989</v>
          </cell>
          <cell r="PB170">
            <v>0.43710809999999989</v>
          </cell>
          <cell r="PC170">
            <v>0.43710809999999989</v>
          </cell>
          <cell r="PD170">
            <v>0</v>
          </cell>
          <cell r="PE170">
            <v>0</v>
          </cell>
          <cell r="PG170">
            <v>0.30014955359999995</v>
          </cell>
          <cell r="PH170">
            <v>0.30014955359999995</v>
          </cell>
          <cell r="PI170">
            <v>0.30014955359999995</v>
          </cell>
          <cell r="PJ170">
            <v>0</v>
          </cell>
          <cell r="PK170">
            <v>0</v>
          </cell>
          <cell r="PM170">
            <v>1.2959859999999999</v>
          </cell>
          <cell r="PN170">
            <v>1.2959859999999999</v>
          </cell>
          <cell r="PO170">
            <v>1.2959859999999999</v>
          </cell>
          <cell r="PP170">
            <v>0</v>
          </cell>
          <cell r="PQ170">
            <v>0</v>
          </cell>
          <cell r="PS170">
            <v>0.68316703849999982</v>
          </cell>
          <cell r="PT170">
            <v>0.68316703849999982</v>
          </cell>
          <cell r="PU170">
            <v>0.68316703849999982</v>
          </cell>
          <cell r="PV170">
            <v>0</v>
          </cell>
          <cell r="PW170">
            <v>0</v>
          </cell>
          <cell r="PY170">
            <v>18.763458999999997</v>
          </cell>
          <cell r="PZ170">
            <v>18.390572200000001</v>
          </cell>
          <cell r="QA170">
            <v>18.763458999999997</v>
          </cell>
          <cell r="QB170">
            <v>1.9873030873465088E-2</v>
          </cell>
          <cell r="QC170">
            <v>0.3728867999999963</v>
          </cell>
          <cell r="QE170">
            <v>30.581007599999996</v>
          </cell>
          <cell r="QF170">
            <v>30.020419000000004</v>
          </cell>
          <cell r="QG170">
            <v>30.581007599999996</v>
          </cell>
          <cell r="QH170">
            <v>1.8331266494959836E-2</v>
          </cell>
          <cell r="QI170">
            <v>0.560588599999992</v>
          </cell>
          <cell r="QK170">
            <v>56.037538874999996</v>
          </cell>
          <cell r="QL170">
            <v>55.588225375</v>
          </cell>
          <cell r="QM170">
            <v>56.037538874999996</v>
          </cell>
          <cell r="QN170">
            <v>8.0180805406578504E-3</v>
          </cell>
          <cell r="QO170">
            <v>0.44931349999999526</v>
          </cell>
          <cell r="QQ170">
            <v>3.5521526249999997</v>
          </cell>
          <cell r="QR170">
            <v>3.5285638750000001</v>
          </cell>
          <cell r="QS170">
            <v>3.5521526249999997</v>
          </cell>
          <cell r="QT170">
            <v>6.6406915721983102E-3</v>
          </cell>
          <cell r="QU170">
            <v>2.3588749999999603E-2</v>
          </cell>
          <cell r="QW170">
            <v>0.35378529999999997</v>
          </cell>
          <cell r="QX170">
            <v>0.35233345950000006</v>
          </cell>
          <cell r="QY170">
            <v>0.35378529999999997</v>
          </cell>
          <cell r="QZ170">
            <v>4.1037332529076601E-3</v>
          </cell>
          <cell r="RA170">
            <v>1.4518404999999124E-3</v>
          </cell>
          <cell r="RC170">
            <v>13.8076314915</v>
          </cell>
          <cell r="RD170">
            <v>13.8076314915</v>
          </cell>
          <cell r="RE170">
            <v>13.8076314915</v>
          </cell>
          <cell r="RF170">
            <v>0</v>
          </cell>
          <cell r="RG170">
            <v>0</v>
          </cell>
          <cell r="RI170">
            <v>29.542072972499998</v>
          </cell>
          <cell r="RJ170">
            <v>29.542072972499998</v>
          </cell>
          <cell r="RK170">
            <v>29.542072972499998</v>
          </cell>
          <cell r="RL170">
            <v>0</v>
          </cell>
          <cell r="RM170">
            <v>0</v>
          </cell>
          <cell r="RO170">
            <v>4.9839304779999996</v>
          </cell>
          <cell r="RP170">
            <v>4.9839304779999996</v>
          </cell>
          <cell r="RQ170">
            <v>4.9839304779999996</v>
          </cell>
          <cell r="RR170">
            <v>0</v>
          </cell>
          <cell r="RS170">
            <v>0</v>
          </cell>
          <cell r="RU170">
            <v>1.0201027796</v>
          </cell>
          <cell r="RV170">
            <v>1.0201027796</v>
          </cell>
          <cell r="RW170">
            <v>1.0201027796</v>
          </cell>
          <cell r="RX170">
            <v>0</v>
          </cell>
          <cell r="RY170">
            <v>0</v>
          </cell>
          <cell r="SA170">
            <v>0.34120694399999996</v>
          </cell>
          <cell r="SB170">
            <v>0.34120694399999996</v>
          </cell>
          <cell r="SC170">
            <v>0.34120694399999996</v>
          </cell>
          <cell r="SD170">
            <v>0</v>
          </cell>
          <cell r="SE170">
            <v>0</v>
          </cell>
          <cell r="SG170">
            <v>1.2862707000000004</v>
          </cell>
          <cell r="SH170">
            <v>1.2862707000000004</v>
          </cell>
          <cell r="SI170">
            <v>1.2862707000000004</v>
          </cell>
          <cell r="SJ170">
            <v>0</v>
          </cell>
          <cell r="SK170">
            <v>0</v>
          </cell>
          <cell r="SM170">
            <v>18.763458999999997</v>
          </cell>
          <cell r="SN170">
            <v>18.763458999999997</v>
          </cell>
          <cell r="SO170">
            <v>18.763458999999997</v>
          </cell>
          <cell r="SP170">
            <v>0</v>
          </cell>
          <cell r="SQ170">
            <v>0</v>
          </cell>
          <cell r="SS170">
            <v>30.581007599999996</v>
          </cell>
          <cell r="ST170">
            <v>30.581007599999996</v>
          </cell>
          <cell r="SU170">
            <v>30.581007599999996</v>
          </cell>
          <cell r="SV170">
            <v>0</v>
          </cell>
          <cell r="SW170">
            <v>0</v>
          </cell>
          <cell r="SY170">
            <v>56.037538874999996</v>
          </cell>
          <cell r="SZ170">
            <v>56.037538874999996</v>
          </cell>
          <cell r="TA170">
            <v>56.037538874999996</v>
          </cell>
          <cell r="TB170">
            <v>0</v>
          </cell>
          <cell r="TC170">
            <v>0</v>
          </cell>
          <cell r="TE170">
            <v>3.5521526249999997</v>
          </cell>
          <cell r="TF170">
            <v>3.5521526249999997</v>
          </cell>
          <cell r="TG170">
            <v>3.5521526249999997</v>
          </cell>
          <cell r="TH170">
            <v>0</v>
          </cell>
          <cell r="TI170">
            <v>0</v>
          </cell>
          <cell r="TK170">
            <v>0.35378529999999997</v>
          </cell>
          <cell r="TL170">
            <v>0.35378529999999997</v>
          </cell>
          <cell r="TM170">
            <v>0.35378529999999997</v>
          </cell>
          <cell r="TN170">
            <v>0</v>
          </cell>
          <cell r="TO170">
            <v>0</v>
          </cell>
          <cell r="TQ170">
            <v>0.39395507499999999</v>
          </cell>
          <cell r="TR170">
            <v>0.39395507499999999</v>
          </cell>
          <cell r="TS170">
            <v>0.39395507499999999</v>
          </cell>
          <cell r="TT170">
            <v>0</v>
          </cell>
          <cell r="TU170">
            <v>0</v>
          </cell>
          <cell r="TW170">
            <v>7.4349652500000003</v>
          </cell>
          <cell r="TX170">
            <v>7.4349652500000003</v>
          </cell>
          <cell r="TY170">
            <v>7.4349652500000003</v>
          </cell>
          <cell r="TZ170">
            <v>0</v>
          </cell>
          <cell r="UA170">
            <v>0</v>
          </cell>
          <cell r="UC170">
            <v>0.40770962499999996</v>
          </cell>
          <cell r="UD170">
            <v>0.40770962499999996</v>
          </cell>
          <cell r="UE170">
            <v>0.40770962499999996</v>
          </cell>
          <cell r="UF170">
            <v>0</v>
          </cell>
          <cell r="UG170">
            <v>0</v>
          </cell>
          <cell r="UI170">
            <v>0.4576520235</v>
          </cell>
          <cell r="UJ170">
            <v>0.4576520235</v>
          </cell>
          <cell r="UK170">
            <v>0.4576520235</v>
          </cell>
          <cell r="UL170">
            <v>0</v>
          </cell>
          <cell r="UM170">
            <v>0</v>
          </cell>
          <cell r="UO170">
            <v>1.2139553680000001</v>
          </cell>
          <cell r="UP170">
            <v>1.2139553680000001</v>
          </cell>
          <cell r="UQ170">
            <v>1.2139553680000001</v>
          </cell>
          <cell r="UR170">
            <v>0</v>
          </cell>
          <cell r="US170">
            <v>0</v>
          </cell>
          <cell r="UU170">
            <v>1.023107008</v>
          </cell>
          <cell r="UV170">
            <v>1.023107008</v>
          </cell>
          <cell r="UW170">
            <v>1.023107008</v>
          </cell>
          <cell r="UX170">
            <v>0</v>
          </cell>
          <cell r="UY170">
            <v>0</v>
          </cell>
          <cell r="VA170">
            <v>1.0396903040000001</v>
          </cell>
          <cell r="VB170">
            <v>1.0396903040000001</v>
          </cell>
          <cell r="VC170">
            <v>1.0396903040000001</v>
          </cell>
          <cell r="VD170">
            <v>0</v>
          </cell>
          <cell r="VE170">
            <v>0</v>
          </cell>
          <cell r="VG170">
            <v>6.7152799999999999E-2</v>
          </cell>
          <cell r="VH170">
            <v>6.7152799999999999E-2</v>
          </cell>
          <cell r="VI170">
            <v>6.7152799999999999E-2</v>
          </cell>
          <cell r="VJ170">
            <v>0</v>
          </cell>
          <cell r="VK170">
            <v>0</v>
          </cell>
          <cell r="VM170">
            <v>2.6283328536000004</v>
          </cell>
          <cell r="VN170">
            <v>2.6283328536000004</v>
          </cell>
          <cell r="VO170">
            <v>2.6283328536000004</v>
          </cell>
          <cell r="VP170">
            <v>0</v>
          </cell>
          <cell r="VQ170">
            <v>0</v>
          </cell>
          <cell r="VS170">
            <v>12.954512659999999</v>
          </cell>
          <cell r="VT170">
            <v>12.954512659999999</v>
          </cell>
          <cell r="VU170">
            <v>12.954512659999999</v>
          </cell>
          <cell r="VV170">
            <v>0</v>
          </cell>
          <cell r="VW170">
            <v>0</v>
          </cell>
          <cell r="VY170">
            <v>7.7789847349999981</v>
          </cell>
          <cell r="VZ170">
            <v>7.7789847349999981</v>
          </cell>
          <cell r="WA170">
            <v>7.4729173414999996</v>
          </cell>
          <cell r="WB170">
            <v>0</v>
          </cell>
          <cell r="WC170">
            <v>0</v>
          </cell>
          <cell r="WE170">
            <v>3.0513167999999999</v>
          </cell>
          <cell r="WF170">
            <v>3.0513167999999999</v>
          </cell>
          <cell r="WG170">
            <v>2.8899276170000006</v>
          </cell>
          <cell r="WH170">
            <v>0</v>
          </cell>
          <cell r="WI170">
            <v>0</v>
          </cell>
          <cell r="WK170">
            <v>2.9698096999999994</v>
          </cell>
          <cell r="WL170">
            <v>2.9698096999999994</v>
          </cell>
          <cell r="WM170">
            <v>2.9698096999999994</v>
          </cell>
          <cell r="WN170">
            <v>0</v>
          </cell>
          <cell r="WO170">
            <v>0</v>
          </cell>
          <cell r="WQ170">
            <v>0.43710809999999989</v>
          </cell>
          <cell r="WR170">
            <v>0.43710809999999989</v>
          </cell>
          <cell r="WS170">
            <v>0.43710809999999989</v>
          </cell>
          <cell r="WT170">
            <v>0</v>
          </cell>
          <cell r="WU170">
            <v>0</v>
          </cell>
          <cell r="WW170">
            <v>0.30014955359999995</v>
          </cell>
          <cell r="WX170">
            <v>0.30014955359999995</v>
          </cell>
          <cell r="WY170">
            <v>0.30014955359999995</v>
          </cell>
          <cell r="WZ170">
            <v>0</v>
          </cell>
          <cell r="XA170">
            <v>0</v>
          </cell>
          <cell r="XC170">
            <v>1.2959859999999999</v>
          </cell>
          <cell r="XD170">
            <v>1.2959859999999999</v>
          </cell>
          <cell r="XE170">
            <v>1.2959859999999999</v>
          </cell>
          <cell r="XF170">
            <v>0</v>
          </cell>
          <cell r="XG170">
            <v>0</v>
          </cell>
          <cell r="XI170">
            <v>0.68316703849999982</v>
          </cell>
          <cell r="XJ170">
            <v>0.68316703849999982</v>
          </cell>
          <cell r="XK170">
            <v>0.68316703849999982</v>
          </cell>
          <cell r="XL170">
            <v>0</v>
          </cell>
          <cell r="XM170">
            <v>0</v>
          </cell>
          <cell r="XO170">
            <v>3.2570499879999999</v>
          </cell>
          <cell r="XP170">
            <v>3.2570499879999999</v>
          </cell>
          <cell r="XQ170">
            <v>3.2570499879999999</v>
          </cell>
          <cell r="XR170">
            <v>0</v>
          </cell>
          <cell r="XS170">
            <v>0</v>
          </cell>
          <cell r="XU170">
            <v>0.23479635999999998</v>
          </cell>
          <cell r="XV170">
            <v>0.23479635999999998</v>
          </cell>
          <cell r="XW170">
            <v>0.23479635999999998</v>
          </cell>
          <cell r="XX170">
            <v>0</v>
          </cell>
          <cell r="XY170">
            <v>0</v>
          </cell>
          <cell r="YA170">
            <v>8.1775091999999994E-2</v>
          </cell>
          <cell r="YB170">
            <v>8.1775091999999994E-2</v>
          </cell>
          <cell r="YC170">
            <v>8.1775091999999994E-2</v>
          </cell>
          <cell r="YD170">
            <v>0</v>
          </cell>
          <cell r="YE170">
            <v>0</v>
          </cell>
          <cell r="YG170">
            <v>1.3763495880000001</v>
          </cell>
          <cell r="YH170">
            <v>1.3763495880000001</v>
          </cell>
          <cell r="YI170">
            <v>1.3763495880000001</v>
          </cell>
          <cell r="YJ170">
            <v>0</v>
          </cell>
          <cell r="YK170">
            <v>0</v>
          </cell>
          <cell r="YM170">
            <v>3.0427307999999997</v>
          </cell>
          <cell r="YN170">
            <v>3.0427307999999997</v>
          </cell>
          <cell r="YO170">
            <v>3.0427307999999997</v>
          </cell>
          <cell r="YP170">
            <v>0</v>
          </cell>
          <cell r="YQ170">
            <v>0</v>
          </cell>
          <cell r="YS170">
            <v>3.0427307999999997</v>
          </cell>
          <cell r="YT170">
            <v>3.0427307999999997</v>
          </cell>
          <cell r="YU170">
            <v>3.0427307999999997</v>
          </cell>
          <cell r="YV170">
            <v>0</v>
          </cell>
          <cell r="YW170">
            <v>0</v>
          </cell>
          <cell r="YY170">
            <v>3.0427307999999997</v>
          </cell>
          <cell r="YZ170">
            <v>3.0427307999999997</v>
          </cell>
          <cell r="ZA170">
            <v>3.0427307999999997</v>
          </cell>
          <cell r="ZB170">
            <v>0</v>
          </cell>
          <cell r="ZC170">
            <v>0</v>
          </cell>
        </row>
        <row r="171">
          <cell r="B171">
            <v>2012</v>
          </cell>
          <cell r="C171">
            <v>12.521608460500001</v>
          </cell>
          <cell r="D171">
            <v>12.521608460500001</v>
          </cell>
          <cell r="E171">
            <v>12.521608460500001</v>
          </cell>
          <cell r="F171">
            <v>0</v>
          </cell>
          <cell r="G171">
            <v>0</v>
          </cell>
          <cell r="I171">
            <v>29.770829825</v>
          </cell>
          <cell r="J171">
            <v>29.770829825</v>
          </cell>
          <cell r="K171">
            <v>29.770829825</v>
          </cell>
          <cell r="L171">
            <v>0</v>
          </cell>
          <cell r="M171">
            <v>0</v>
          </cell>
          <cell r="O171">
            <v>12.521608460500001</v>
          </cell>
          <cell r="P171">
            <v>12.521608460500001</v>
          </cell>
          <cell r="Q171">
            <v>12.521608460500001</v>
          </cell>
          <cell r="R171">
            <v>0</v>
          </cell>
          <cell r="S171">
            <v>0</v>
          </cell>
          <cell r="U171">
            <v>29.770829825</v>
          </cell>
          <cell r="V171">
            <v>29.770829825</v>
          </cell>
          <cell r="W171">
            <v>29.770829825</v>
          </cell>
          <cell r="X171">
            <v>0</v>
          </cell>
          <cell r="Y171">
            <v>0</v>
          </cell>
          <cell r="AA171">
            <v>12.521608460500001</v>
          </cell>
          <cell r="AB171">
            <v>12.521608460500001</v>
          </cell>
          <cell r="AC171">
            <v>12.521608460500001</v>
          </cell>
          <cell r="AD171">
            <v>0</v>
          </cell>
          <cell r="AE171">
            <v>0</v>
          </cell>
          <cell r="AG171">
            <v>29.770829825</v>
          </cell>
          <cell r="AH171">
            <v>29.770829825</v>
          </cell>
          <cell r="AI171">
            <v>29.770829825</v>
          </cell>
          <cell r="AJ171">
            <v>0</v>
          </cell>
          <cell r="AK171">
            <v>0</v>
          </cell>
          <cell r="AM171">
            <v>5.4283114019999994</v>
          </cell>
          <cell r="AN171">
            <v>5.4283114019999994</v>
          </cell>
          <cell r="AO171">
            <v>5.4283114019999994</v>
          </cell>
          <cell r="AP171">
            <v>0</v>
          </cell>
          <cell r="AQ171">
            <v>0</v>
          </cell>
          <cell r="AS171">
            <v>1.0805710195999998</v>
          </cell>
          <cell r="AT171">
            <v>1.0805710195999998</v>
          </cell>
          <cell r="AU171">
            <v>1.0805710195999998</v>
          </cell>
          <cell r="AV171">
            <v>0</v>
          </cell>
          <cell r="AW171">
            <v>0</v>
          </cell>
          <cell r="AY171">
            <v>5.4283114019999994</v>
          </cell>
          <cell r="AZ171">
            <v>5.4283114019999994</v>
          </cell>
          <cell r="BA171">
            <v>5.4283114019999994</v>
          </cell>
          <cell r="BB171">
            <v>0</v>
          </cell>
          <cell r="BC171">
            <v>0</v>
          </cell>
          <cell r="BE171">
            <v>1.0805710195999998</v>
          </cell>
          <cell r="BF171">
            <v>1.0805710195999998</v>
          </cell>
          <cell r="BG171">
            <v>1.0805710195999998</v>
          </cell>
          <cell r="BH171">
            <v>0</v>
          </cell>
          <cell r="BI171">
            <v>0</v>
          </cell>
          <cell r="BK171">
            <v>0.34313944800000001</v>
          </cell>
          <cell r="BL171">
            <v>0.34313944800000001</v>
          </cell>
          <cell r="BM171">
            <v>0.34313944800000001</v>
          </cell>
          <cell r="BN171">
            <v>0</v>
          </cell>
          <cell r="BO171">
            <v>0</v>
          </cell>
          <cell r="BQ171">
            <v>0.34313944800000001</v>
          </cell>
          <cell r="BR171">
            <v>0.34313944800000001</v>
          </cell>
          <cell r="BS171">
            <v>0.34313944800000001</v>
          </cell>
          <cell r="BT171">
            <v>0</v>
          </cell>
          <cell r="BU171">
            <v>0</v>
          </cell>
          <cell r="BW171">
            <v>0.34313944800000001</v>
          </cell>
          <cell r="BX171">
            <v>0.34313944800000001</v>
          </cell>
          <cell r="BY171">
            <v>0.34313944800000001</v>
          </cell>
          <cell r="BZ171">
            <v>0</v>
          </cell>
          <cell r="CA171">
            <v>0</v>
          </cell>
          <cell r="CC171">
            <v>0.34313944800000001</v>
          </cell>
          <cell r="CD171">
            <v>0.34313944800000001</v>
          </cell>
          <cell r="CE171">
            <v>0.34313944800000001</v>
          </cell>
          <cell r="CF171">
            <v>0</v>
          </cell>
          <cell r="CG171">
            <v>0</v>
          </cell>
          <cell r="CI171">
            <v>6.8386541000000003</v>
          </cell>
          <cell r="CJ171">
            <v>6.8386541000000003</v>
          </cell>
          <cell r="CK171">
            <v>6.8386541000000003</v>
          </cell>
          <cell r="CL171">
            <v>0</v>
          </cell>
          <cell r="CM171">
            <v>0</v>
          </cell>
          <cell r="CO171">
            <v>6.8386541000000003</v>
          </cell>
          <cell r="CP171">
            <v>6.8386541000000003</v>
          </cell>
          <cell r="CQ171">
            <v>6.8386541000000003</v>
          </cell>
          <cell r="CR171">
            <v>0</v>
          </cell>
          <cell r="CS171">
            <v>0</v>
          </cell>
          <cell r="CU171">
            <v>0.81774789999999986</v>
          </cell>
          <cell r="CV171">
            <v>0.81774789999999986</v>
          </cell>
          <cell r="CW171">
            <v>0.81774789999999986</v>
          </cell>
          <cell r="CX171">
            <v>0</v>
          </cell>
          <cell r="CY171">
            <v>0</v>
          </cell>
          <cell r="DA171">
            <v>0.79532235999999989</v>
          </cell>
          <cell r="DB171">
            <v>0.79532235999999989</v>
          </cell>
          <cell r="DC171">
            <v>0.79532235999999989</v>
          </cell>
          <cell r="DD171">
            <v>0</v>
          </cell>
          <cell r="DE171">
            <v>0</v>
          </cell>
          <cell r="DG171">
            <v>0.79532235999999989</v>
          </cell>
          <cell r="DH171">
            <v>0.79532235999999989</v>
          </cell>
          <cell r="DI171">
            <v>0.79532235999999989</v>
          </cell>
          <cell r="DJ171">
            <v>0</v>
          </cell>
          <cell r="DK171">
            <v>0</v>
          </cell>
          <cell r="DM171">
            <v>10.489420799999998</v>
          </cell>
          <cell r="DN171">
            <v>10.489420799999998</v>
          </cell>
          <cell r="DO171">
            <v>10.489420799999998</v>
          </cell>
          <cell r="DP171">
            <v>0</v>
          </cell>
          <cell r="DQ171">
            <v>0</v>
          </cell>
          <cell r="DS171">
            <v>0.22076463000000002</v>
          </cell>
          <cell r="DT171">
            <v>0.22076463000000002</v>
          </cell>
          <cell r="DU171">
            <v>0.22076463000000002</v>
          </cell>
          <cell r="DV171">
            <v>0</v>
          </cell>
          <cell r="DW171">
            <v>0</v>
          </cell>
          <cell r="DY171">
            <v>0.91960562999999995</v>
          </cell>
          <cell r="DZ171">
            <v>0.91960562999999995</v>
          </cell>
          <cell r="EA171">
            <v>0.91960562999999995</v>
          </cell>
          <cell r="EB171">
            <v>0</v>
          </cell>
          <cell r="EC171">
            <v>0</v>
          </cell>
          <cell r="EE171">
            <v>3.0264805999999997</v>
          </cell>
          <cell r="EF171">
            <v>3.0264805999999997</v>
          </cell>
          <cell r="EG171">
            <v>3.0264805999999997</v>
          </cell>
          <cell r="EH171">
            <v>0</v>
          </cell>
          <cell r="EI171">
            <v>0</v>
          </cell>
          <cell r="EK171">
            <v>3.0264805999999997</v>
          </cell>
          <cell r="EL171">
            <v>3.0264805999999997</v>
          </cell>
          <cell r="EM171">
            <v>3.0264805999999997</v>
          </cell>
          <cell r="EN171">
            <v>0</v>
          </cell>
          <cell r="EO171">
            <v>0</v>
          </cell>
          <cell r="EQ171">
            <v>0.43948189999999993</v>
          </cell>
          <cell r="ER171">
            <v>0.43948189999999993</v>
          </cell>
          <cell r="ES171">
            <v>0.43948189999999993</v>
          </cell>
          <cell r="ET171">
            <v>0</v>
          </cell>
          <cell r="EU171">
            <v>0</v>
          </cell>
          <cell r="EW171">
            <v>0.43948189999999993</v>
          </cell>
          <cell r="EX171">
            <v>0.43948189999999993</v>
          </cell>
          <cell r="EY171">
            <v>0.43948189999999993</v>
          </cell>
          <cell r="EZ171">
            <v>0</v>
          </cell>
          <cell r="FA171">
            <v>0</v>
          </cell>
          <cell r="FC171">
            <v>0.29449778799999998</v>
          </cell>
          <cell r="FD171">
            <v>0.29449778799999998</v>
          </cell>
          <cell r="FE171">
            <v>0.29449778799999998</v>
          </cell>
          <cell r="FF171">
            <v>0</v>
          </cell>
          <cell r="FG171">
            <v>0</v>
          </cell>
          <cell r="FI171">
            <v>0.29449778799999998</v>
          </cell>
          <cell r="FJ171">
            <v>0.29449778799999998</v>
          </cell>
          <cell r="FK171">
            <v>0.29449778799999998</v>
          </cell>
          <cell r="FL171">
            <v>0</v>
          </cell>
          <cell r="FM171">
            <v>0</v>
          </cell>
          <cell r="FO171">
            <v>1.3012197999999999</v>
          </cell>
          <cell r="FP171">
            <v>1.3012197999999999</v>
          </cell>
          <cell r="FQ171">
            <v>1.3012197999999999</v>
          </cell>
          <cell r="FR171">
            <v>0</v>
          </cell>
          <cell r="FS171">
            <v>0</v>
          </cell>
          <cell r="FU171">
            <v>7.7658549889999993</v>
          </cell>
          <cell r="FV171">
            <v>7.7658549889999993</v>
          </cell>
          <cell r="FW171">
            <v>7.7658549889999993</v>
          </cell>
          <cell r="FX171">
            <v>0</v>
          </cell>
          <cell r="FY171">
            <v>0</v>
          </cell>
          <cell r="GA171">
            <v>2.9901555219999998</v>
          </cell>
          <cell r="GB171">
            <v>2.9901555219999998</v>
          </cell>
          <cell r="GC171">
            <v>2.9901555219999998</v>
          </cell>
          <cell r="GD171">
            <v>0</v>
          </cell>
          <cell r="GE171">
            <v>0</v>
          </cell>
          <cell r="GG171">
            <v>0.71126259500000011</v>
          </cell>
          <cell r="GH171">
            <v>0.71126259500000011</v>
          </cell>
          <cell r="GI171">
            <v>0.71126259500000011</v>
          </cell>
          <cell r="GJ171">
            <v>0</v>
          </cell>
          <cell r="GK171">
            <v>0</v>
          </cell>
          <cell r="GM171">
            <v>1.1748164999999999</v>
          </cell>
          <cell r="GN171">
            <v>1.1748164999999999</v>
          </cell>
          <cell r="GO171">
            <v>1.1748164999999999</v>
          </cell>
          <cell r="GP171">
            <v>0</v>
          </cell>
          <cell r="GQ171">
            <v>0</v>
          </cell>
          <cell r="GS171">
            <v>9.9235967349999985</v>
          </cell>
          <cell r="GT171">
            <v>9.9235967349999985</v>
          </cell>
          <cell r="GU171">
            <v>9.9235967349999985</v>
          </cell>
          <cell r="GV171">
            <v>0</v>
          </cell>
          <cell r="GW171">
            <v>0</v>
          </cell>
          <cell r="GY171">
            <v>9.9235967349999985</v>
          </cell>
          <cell r="GZ171">
            <v>9.9235967349999985</v>
          </cell>
          <cell r="HA171">
            <v>9.9235967349999985</v>
          </cell>
          <cell r="HB171">
            <v>0</v>
          </cell>
          <cell r="HC171">
            <v>0</v>
          </cell>
          <cell r="HE171">
            <v>5.7153580000000002E-2</v>
          </cell>
          <cell r="HF171">
            <v>5.7153580000000002E-2</v>
          </cell>
          <cell r="HG171">
            <v>5.7153580000000002E-2</v>
          </cell>
          <cell r="HH171">
            <v>0</v>
          </cell>
          <cell r="HI171">
            <v>0</v>
          </cell>
          <cell r="HK171">
            <v>3.5136501179999997</v>
          </cell>
          <cell r="HL171">
            <v>3.5136501179999997</v>
          </cell>
          <cell r="HM171">
            <v>3.5136501179999997</v>
          </cell>
          <cell r="HN171">
            <v>0</v>
          </cell>
          <cell r="HO171">
            <v>0</v>
          </cell>
          <cell r="HQ171">
            <v>0.24658149999999995</v>
          </cell>
          <cell r="HR171">
            <v>0.24658149999999995</v>
          </cell>
          <cell r="HS171">
            <v>0.24658149999999995</v>
          </cell>
          <cell r="HT171">
            <v>0</v>
          </cell>
          <cell r="HU171">
            <v>0</v>
          </cell>
          <cell r="HW171">
            <v>8.7677082000000003E-2</v>
          </cell>
          <cell r="HX171">
            <v>8.7677082000000003E-2</v>
          </cell>
          <cell r="HY171">
            <v>8.7677082000000003E-2</v>
          </cell>
          <cell r="HZ171">
            <v>0</v>
          </cell>
          <cell r="IA171">
            <v>0</v>
          </cell>
          <cell r="IC171">
            <v>8.7677082000000003E-2</v>
          </cell>
          <cell r="ID171">
            <v>8.7677082000000003E-2</v>
          </cell>
          <cell r="IE171">
            <v>8.7677082000000003E-2</v>
          </cell>
          <cell r="IF171">
            <v>0</v>
          </cell>
          <cell r="IG171">
            <v>0</v>
          </cell>
          <cell r="II171">
            <v>1.2010834279999998</v>
          </cell>
          <cell r="IJ171">
            <v>1.2010834279999998</v>
          </cell>
          <cell r="IK171">
            <v>1.2010834279999998</v>
          </cell>
          <cell r="IL171">
            <v>0</v>
          </cell>
          <cell r="IM171">
            <v>0</v>
          </cell>
          <cell r="IO171">
            <v>0.41769127500000003</v>
          </cell>
          <cell r="IP171">
            <v>0.41769127500000003</v>
          </cell>
          <cell r="IQ171">
            <v>0.41769127500000003</v>
          </cell>
          <cell r="IR171">
            <v>0</v>
          </cell>
          <cell r="IS171">
            <v>0</v>
          </cell>
          <cell r="IU171">
            <v>7.7234577499999997</v>
          </cell>
          <cell r="IV171">
            <v>7.7234577499999997</v>
          </cell>
          <cell r="IW171">
            <v>7.7234577499999997</v>
          </cell>
          <cell r="IX171">
            <v>0</v>
          </cell>
          <cell r="IY171">
            <v>0</v>
          </cell>
          <cell r="JA171">
            <v>73.028745125</v>
          </cell>
          <cell r="JB171">
            <v>73.028745125</v>
          </cell>
          <cell r="JC171">
            <v>73.028745125</v>
          </cell>
          <cell r="JD171">
            <v>0</v>
          </cell>
          <cell r="JE171">
            <v>0</v>
          </cell>
          <cell r="JG171">
            <v>4.5816450000000009</v>
          </cell>
          <cell r="JH171">
            <v>4.5816450000000009</v>
          </cell>
          <cell r="JI171">
            <v>4.5816450000000009</v>
          </cell>
          <cell r="JJ171">
            <v>0</v>
          </cell>
          <cell r="JK171">
            <v>0</v>
          </cell>
          <cell r="JM171">
            <v>0.47023193350000003</v>
          </cell>
          <cell r="JN171">
            <v>0.47023193350000003</v>
          </cell>
          <cell r="JO171">
            <v>0.47023193350000003</v>
          </cell>
          <cell r="JP171">
            <v>0</v>
          </cell>
          <cell r="JQ171">
            <v>0</v>
          </cell>
          <cell r="JS171">
            <v>0.43175762499999998</v>
          </cell>
          <cell r="JT171">
            <v>0.43175762499999998</v>
          </cell>
          <cell r="JU171">
            <v>0.43175762499999998</v>
          </cell>
          <cell r="JV171">
            <v>0</v>
          </cell>
          <cell r="JW171">
            <v>0</v>
          </cell>
          <cell r="JY171">
            <v>0.60091727399999995</v>
          </cell>
          <cell r="JZ171">
            <v>0.60091727399999995</v>
          </cell>
          <cell r="KA171">
            <v>0.60091727399999995</v>
          </cell>
          <cell r="KB171">
            <v>0</v>
          </cell>
          <cell r="KC171">
            <v>0</v>
          </cell>
          <cell r="KE171">
            <v>4.5816450000000009</v>
          </cell>
          <cell r="KF171">
            <v>4.5816450000000009</v>
          </cell>
          <cell r="KG171">
            <v>4.5816450000000009</v>
          </cell>
          <cell r="KH171">
            <v>0</v>
          </cell>
          <cell r="KI171">
            <v>0</v>
          </cell>
          <cell r="KK171">
            <v>0.47023193350000003</v>
          </cell>
          <cell r="KL171">
            <v>0.47023193350000003</v>
          </cell>
          <cell r="KM171">
            <v>0.47023193350000003</v>
          </cell>
          <cell r="KN171">
            <v>0</v>
          </cell>
          <cell r="KO171">
            <v>0</v>
          </cell>
          <cell r="KQ171">
            <v>1.2874278680000002</v>
          </cell>
          <cell r="KR171">
            <v>1.2874278680000002</v>
          </cell>
          <cell r="KS171">
            <v>1.2874278680000002</v>
          </cell>
          <cell r="KT171">
            <v>0</v>
          </cell>
          <cell r="KU171">
            <v>0</v>
          </cell>
          <cell r="KW171">
            <v>1.125048064</v>
          </cell>
          <cell r="KX171">
            <v>1.125048064</v>
          </cell>
          <cell r="KY171">
            <v>1.125048064</v>
          </cell>
          <cell r="KZ171">
            <v>0</v>
          </cell>
          <cell r="LA171">
            <v>0</v>
          </cell>
          <cell r="LC171">
            <v>1.0887094959999997</v>
          </cell>
          <cell r="LD171">
            <v>1.0887094959999997</v>
          </cell>
          <cell r="LE171">
            <v>1.0887094959999997</v>
          </cell>
          <cell r="LF171">
            <v>0</v>
          </cell>
          <cell r="LG171">
            <v>0</v>
          </cell>
          <cell r="LI171">
            <v>7.0341700000000007E-2</v>
          </cell>
          <cell r="LJ171">
            <v>7.0341700000000007E-2</v>
          </cell>
          <cell r="LK171">
            <v>7.0341700000000007E-2</v>
          </cell>
          <cell r="LL171">
            <v>0</v>
          </cell>
          <cell r="LM171">
            <v>0</v>
          </cell>
          <cell r="LO171">
            <v>2.7303822085999996</v>
          </cell>
          <cell r="LP171">
            <v>2.7303822085999996</v>
          </cell>
          <cell r="LQ171">
            <v>2.7303822085999996</v>
          </cell>
          <cell r="LR171">
            <v>0</v>
          </cell>
          <cell r="LS171">
            <v>0</v>
          </cell>
          <cell r="LU171">
            <v>14.067199741999998</v>
          </cell>
          <cell r="LV171">
            <v>14.067199741999998</v>
          </cell>
          <cell r="LW171">
            <v>14.067199741999998</v>
          </cell>
          <cell r="LX171">
            <v>0</v>
          </cell>
          <cell r="LY171">
            <v>0</v>
          </cell>
          <cell r="MA171">
            <v>4.5816450000000009</v>
          </cell>
          <cell r="MB171">
            <v>4.5816450000000009</v>
          </cell>
          <cell r="MC171">
            <v>4.5816450000000009</v>
          </cell>
          <cell r="MD171">
            <v>0</v>
          </cell>
          <cell r="ME171">
            <v>0</v>
          </cell>
          <cell r="MG171">
            <v>0.47023193350000003</v>
          </cell>
          <cell r="MH171">
            <v>0.47023193350000003</v>
          </cell>
          <cell r="MI171">
            <v>0.47023193350000003</v>
          </cell>
          <cell r="MJ171">
            <v>0</v>
          </cell>
          <cell r="MK171">
            <v>0</v>
          </cell>
          <cell r="MM171">
            <v>12.521608460500001</v>
          </cell>
          <cell r="MN171">
            <v>12.521608460500001</v>
          </cell>
          <cell r="MO171">
            <v>12.521608460500001</v>
          </cell>
          <cell r="MP171">
            <v>0</v>
          </cell>
          <cell r="MQ171">
            <v>0</v>
          </cell>
          <cell r="MS171">
            <v>29.770829825</v>
          </cell>
          <cell r="MT171">
            <v>29.770829825</v>
          </cell>
          <cell r="MU171">
            <v>29.770829825</v>
          </cell>
          <cell r="MV171">
            <v>0</v>
          </cell>
          <cell r="MW171">
            <v>0</v>
          </cell>
          <cell r="MY171">
            <v>1.2874278680000002</v>
          </cell>
          <cell r="MZ171">
            <v>1.2874278680000002</v>
          </cell>
          <cell r="NA171">
            <v>1.2874278680000002</v>
          </cell>
          <cell r="NB171">
            <v>0</v>
          </cell>
          <cell r="NC171">
            <v>0</v>
          </cell>
          <cell r="NE171">
            <v>1.125048064</v>
          </cell>
          <cell r="NF171">
            <v>1.125048064</v>
          </cell>
          <cell r="NG171">
            <v>1.125048064</v>
          </cell>
          <cell r="NH171">
            <v>0</v>
          </cell>
          <cell r="NI171">
            <v>0</v>
          </cell>
          <cell r="NK171">
            <v>1.0887094959999997</v>
          </cell>
          <cell r="NL171">
            <v>1.0887094959999997</v>
          </cell>
          <cell r="NM171">
            <v>1.0887094959999997</v>
          </cell>
          <cell r="NN171">
            <v>0</v>
          </cell>
          <cell r="NO171">
            <v>0</v>
          </cell>
          <cell r="NQ171">
            <v>7.0341700000000007E-2</v>
          </cell>
          <cell r="NR171">
            <v>7.0341700000000007E-2</v>
          </cell>
          <cell r="NS171">
            <v>7.0341700000000007E-2</v>
          </cell>
          <cell r="NT171">
            <v>0</v>
          </cell>
          <cell r="NU171">
            <v>0</v>
          </cell>
          <cell r="NW171">
            <v>2.7303822085999996</v>
          </cell>
          <cell r="NX171">
            <v>2.7303822085999996</v>
          </cell>
          <cell r="NY171">
            <v>2.7303822085999996</v>
          </cell>
          <cell r="NZ171">
            <v>0</v>
          </cell>
          <cell r="OA171">
            <v>0</v>
          </cell>
          <cell r="OC171">
            <v>14.067199741999998</v>
          </cell>
          <cell r="OD171">
            <v>14.067199741999998</v>
          </cell>
          <cell r="OE171">
            <v>14.067199741999998</v>
          </cell>
          <cell r="OF171">
            <v>0</v>
          </cell>
          <cell r="OG171">
            <v>0</v>
          </cell>
          <cell r="OI171">
            <v>8.2295627170000003</v>
          </cell>
          <cell r="OJ171">
            <v>8.2295627170000003</v>
          </cell>
          <cell r="OK171">
            <v>7.7658549889999993</v>
          </cell>
          <cell r="OL171">
            <v>0</v>
          </cell>
          <cell r="OM171">
            <v>0</v>
          </cell>
          <cell r="OO171">
            <v>3.2280447524999993</v>
          </cell>
          <cell r="OP171">
            <v>3.2280447524999993</v>
          </cell>
          <cell r="OQ171">
            <v>2.9901555219999998</v>
          </cell>
          <cell r="OR171">
            <v>0</v>
          </cell>
          <cell r="OS171">
            <v>0</v>
          </cell>
          <cell r="OU171">
            <v>3.0264805999999997</v>
          </cell>
          <cell r="OV171">
            <v>3.0264805999999997</v>
          </cell>
          <cell r="OW171">
            <v>3.0264805999999997</v>
          </cell>
          <cell r="OX171">
            <v>0</v>
          </cell>
          <cell r="OY171">
            <v>0</v>
          </cell>
          <cell r="PA171">
            <v>0.43948189999999993</v>
          </cell>
          <cell r="PB171">
            <v>0.43948189999999993</v>
          </cell>
          <cell r="PC171">
            <v>0.43948189999999993</v>
          </cell>
          <cell r="PD171">
            <v>0</v>
          </cell>
          <cell r="PE171">
            <v>0</v>
          </cell>
          <cell r="PG171">
            <v>0.29449778799999998</v>
          </cell>
          <cell r="PH171">
            <v>0.29449778799999998</v>
          </cell>
          <cell r="PI171">
            <v>0.29449778799999998</v>
          </cell>
          <cell r="PJ171">
            <v>0</v>
          </cell>
          <cell r="PK171">
            <v>0</v>
          </cell>
          <cell r="PM171">
            <v>1.3012197999999999</v>
          </cell>
          <cell r="PN171">
            <v>1.3012197999999999</v>
          </cell>
          <cell r="PO171">
            <v>1.3012197999999999</v>
          </cell>
          <cell r="PP171">
            <v>0</v>
          </cell>
          <cell r="PQ171">
            <v>0</v>
          </cell>
          <cell r="PS171">
            <v>0.71126259500000011</v>
          </cell>
          <cell r="PT171">
            <v>0.71126259500000011</v>
          </cell>
          <cell r="PU171">
            <v>0.71126259500000011</v>
          </cell>
          <cell r="PV171">
            <v>0</v>
          </cell>
          <cell r="PW171">
            <v>0</v>
          </cell>
          <cell r="PY171">
            <v>16.366478320000002</v>
          </cell>
          <cell r="PZ171">
            <v>15.752250299999998</v>
          </cell>
          <cell r="QA171">
            <v>16.366478320000002</v>
          </cell>
          <cell r="QB171">
            <v>3.7529638813587111E-2</v>
          </cell>
          <cell r="QC171">
            <v>0.61422802000000409</v>
          </cell>
          <cell r="QE171">
            <v>28.180013559999999</v>
          </cell>
          <cell r="QF171">
            <v>27.158349819999994</v>
          </cell>
          <cell r="QG171">
            <v>28.180013559999999</v>
          </cell>
          <cell r="QH171">
            <v>3.625490590431088E-2</v>
          </cell>
          <cell r="QI171">
            <v>1.0216637400000046</v>
          </cell>
          <cell r="QK171">
            <v>73.028745125</v>
          </cell>
          <cell r="QL171">
            <v>71.873522624999993</v>
          </cell>
          <cell r="QM171">
            <v>73.028745125</v>
          </cell>
          <cell r="QN171">
            <v>1.5818736827843141E-2</v>
          </cell>
          <cell r="QO171">
            <v>1.1552225000000078</v>
          </cell>
          <cell r="QQ171">
            <v>4.5816450000000009</v>
          </cell>
          <cell r="QR171">
            <v>4.522777500000001</v>
          </cell>
          <cell r="QS171">
            <v>4.5816450000000009</v>
          </cell>
          <cell r="QT171">
            <v>1.284855112083102E-2</v>
          </cell>
          <cell r="QU171">
            <v>5.8867499999999851E-2</v>
          </cell>
          <cell r="QW171">
            <v>0.47023193350000003</v>
          </cell>
          <cell r="QX171">
            <v>0.46618640049999999</v>
          </cell>
          <cell r="QY171">
            <v>0.47023193350000003</v>
          </cell>
          <cell r="QZ171">
            <v>8.6032715172884907E-3</v>
          </cell>
          <cell r="RA171">
            <v>4.0455330000000456E-3</v>
          </cell>
          <cell r="RC171">
            <v>12.521608460500001</v>
          </cell>
          <cell r="RD171">
            <v>12.521608460500001</v>
          </cell>
          <cell r="RE171">
            <v>12.521608460500001</v>
          </cell>
          <cell r="RF171">
            <v>0</v>
          </cell>
          <cell r="RG171">
            <v>0</v>
          </cell>
          <cell r="RI171">
            <v>29.770829825</v>
          </cell>
          <cell r="RJ171">
            <v>29.770829825</v>
          </cell>
          <cell r="RK171">
            <v>29.770829825</v>
          </cell>
          <cell r="RL171">
            <v>0</v>
          </cell>
          <cell r="RM171">
            <v>0</v>
          </cell>
          <cell r="RO171">
            <v>5.4283114019999994</v>
          </cell>
          <cell r="RP171">
            <v>5.4283114019999994</v>
          </cell>
          <cell r="RQ171">
            <v>5.4283114019999994</v>
          </cell>
          <cell r="RR171">
            <v>0</v>
          </cell>
          <cell r="RS171">
            <v>0</v>
          </cell>
          <cell r="RU171">
            <v>1.0805710195999998</v>
          </cell>
          <cell r="RV171">
            <v>1.0805710195999998</v>
          </cell>
          <cell r="RW171">
            <v>1.0805710195999998</v>
          </cell>
          <cell r="RX171">
            <v>0</v>
          </cell>
          <cell r="RY171">
            <v>0</v>
          </cell>
          <cell r="SA171">
            <v>0.34313944800000001</v>
          </cell>
          <cell r="SB171">
            <v>0.34313944800000001</v>
          </cell>
          <cell r="SC171">
            <v>0.34313944800000001</v>
          </cell>
          <cell r="SD171">
            <v>0</v>
          </cell>
          <cell r="SE171">
            <v>0</v>
          </cell>
          <cell r="SG171">
            <v>1.1748164999999999</v>
          </cell>
          <cell r="SH171">
            <v>1.1748164999999999</v>
          </cell>
          <cell r="SI171">
            <v>1.1748164999999999</v>
          </cell>
          <cell r="SJ171">
            <v>0</v>
          </cell>
          <cell r="SK171">
            <v>0</v>
          </cell>
          <cell r="SM171">
            <v>16.366478320000002</v>
          </cell>
          <cell r="SN171">
            <v>16.366478320000002</v>
          </cell>
          <cell r="SO171">
            <v>16.366478320000002</v>
          </cell>
          <cell r="SP171">
            <v>0</v>
          </cell>
          <cell r="SQ171">
            <v>0</v>
          </cell>
          <cell r="SS171">
            <v>28.180013559999999</v>
          </cell>
          <cell r="ST171">
            <v>28.180013559999999</v>
          </cell>
          <cell r="SU171">
            <v>28.180013559999999</v>
          </cell>
          <cell r="SV171">
            <v>0</v>
          </cell>
          <cell r="SW171">
            <v>0</v>
          </cell>
          <cell r="SY171">
            <v>73.028745125</v>
          </cell>
          <cell r="SZ171">
            <v>73.028745125</v>
          </cell>
          <cell r="TA171">
            <v>73.028745125</v>
          </cell>
          <cell r="TB171">
            <v>0</v>
          </cell>
          <cell r="TC171">
            <v>0</v>
          </cell>
          <cell r="TE171">
            <v>4.5816450000000009</v>
          </cell>
          <cell r="TF171">
            <v>4.5816450000000009</v>
          </cell>
          <cell r="TG171">
            <v>4.5816450000000009</v>
          </cell>
          <cell r="TH171">
            <v>0</v>
          </cell>
          <cell r="TI171">
            <v>0</v>
          </cell>
          <cell r="TK171">
            <v>0.47023193350000003</v>
          </cell>
          <cell r="TL171">
            <v>0.47023193350000003</v>
          </cell>
          <cell r="TM171">
            <v>0.47023193350000003</v>
          </cell>
          <cell r="TN171">
            <v>0</v>
          </cell>
          <cell r="TO171">
            <v>0</v>
          </cell>
          <cell r="TQ171">
            <v>0.41769127500000003</v>
          </cell>
          <cell r="TR171">
            <v>0.41769127500000003</v>
          </cell>
          <cell r="TS171">
            <v>0.41769127500000003</v>
          </cell>
          <cell r="TT171">
            <v>0</v>
          </cell>
          <cell r="TU171">
            <v>0</v>
          </cell>
          <cell r="TW171">
            <v>7.7234577499999997</v>
          </cell>
          <cell r="TX171">
            <v>7.7234577499999997</v>
          </cell>
          <cell r="TY171">
            <v>7.7234577499999997</v>
          </cell>
          <cell r="TZ171">
            <v>0</v>
          </cell>
          <cell r="UA171">
            <v>0</v>
          </cell>
          <cell r="UC171">
            <v>0.43175762499999998</v>
          </cell>
          <cell r="UD171">
            <v>0.43175762499999998</v>
          </cell>
          <cell r="UE171">
            <v>0.43175762499999998</v>
          </cell>
          <cell r="UF171">
            <v>0</v>
          </cell>
          <cell r="UG171">
            <v>0</v>
          </cell>
          <cell r="UI171">
            <v>0.60091727399999995</v>
          </cell>
          <cell r="UJ171">
            <v>0.60091727399999995</v>
          </cell>
          <cell r="UK171">
            <v>0.60091727399999995</v>
          </cell>
          <cell r="UL171">
            <v>0</v>
          </cell>
          <cell r="UM171">
            <v>0</v>
          </cell>
          <cell r="UO171">
            <v>1.2874278680000002</v>
          </cell>
          <cell r="UP171">
            <v>1.2874278680000002</v>
          </cell>
          <cell r="UQ171">
            <v>1.2874278680000002</v>
          </cell>
          <cell r="UR171">
            <v>0</v>
          </cell>
          <cell r="US171">
            <v>0</v>
          </cell>
          <cell r="UU171">
            <v>1.125048064</v>
          </cell>
          <cell r="UV171">
            <v>1.125048064</v>
          </cell>
          <cell r="UW171">
            <v>1.125048064</v>
          </cell>
          <cell r="UX171">
            <v>0</v>
          </cell>
          <cell r="UY171">
            <v>0</v>
          </cell>
          <cell r="VA171">
            <v>1.0887094959999997</v>
          </cell>
          <cell r="VB171">
            <v>1.0887094959999997</v>
          </cell>
          <cell r="VC171">
            <v>1.0887094959999997</v>
          </cell>
          <cell r="VD171">
            <v>0</v>
          </cell>
          <cell r="VE171">
            <v>0</v>
          </cell>
          <cell r="VG171">
            <v>7.0341700000000007E-2</v>
          </cell>
          <cell r="VH171">
            <v>7.0341700000000007E-2</v>
          </cell>
          <cell r="VI171">
            <v>7.0341700000000007E-2</v>
          </cell>
          <cell r="VJ171">
            <v>0</v>
          </cell>
          <cell r="VK171">
            <v>0</v>
          </cell>
          <cell r="VM171">
            <v>2.7303822085999996</v>
          </cell>
          <cell r="VN171">
            <v>2.7303822085999996</v>
          </cell>
          <cell r="VO171">
            <v>2.7303822085999996</v>
          </cell>
          <cell r="VP171">
            <v>0</v>
          </cell>
          <cell r="VQ171">
            <v>0</v>
          </cell>
          <cell r="VS171">
            <v>14.067199741999998</v>
          </cell>
          <cell r="VT171">
            <v>14.067199741999998</v>
          </cell>
          <cell r="VU171">
            <v>14.067199741999998</v>
          </cell>
          <cell r="VV171">
            <v>0</v>
          </cell>
          <cell r="VW171">
            <v>0</v>
          </cell>
          <cell r="VY171">
            <v>8.2295627170000003</v>
          </cell>
          <cell r="VZ171">
            <v>8.2295627170000003</v>
          </cell>
          <cell r="WA171">
            <v>7.7658549889999993</v>
          </cell>
          <cell r="WB171">
            <v>0</v>
          </cell>
          <cell r="WC171">
            <v>0</v>
          </cell>
          <cell r="WE171">
            <v>3.2280447524999993</v>
          </cell>
          <cell r="WF171">
            <v>3.2280447524999993</v>
          </cell>
          <cell r="WG171">
            <v>2.9901555219999998</v>
          </cell>
          <cell r="WH171">
            <v>0</v>
          </cell>
          <cell r="WI171">
            <v>0</v>
          </cell>
          <cell r="WK171">
            <v>3.0264805999999997</v>
          </cell>
          <cell r="WL171">
            <v>3.0264805999999997</v>
          </cell>
          <cell r="WM171">
            <v>3.0264805999999997</v>
          </cell>
          <cell r="WN171">
            <v>0</v>
          </cell>
          <cell r="WO171">
            <v>0</v>
          </cell>
          <cell r="WQ171">
            <v>0.43948189999999993</v>
          </cell>
          <cell r="WR171">
            <v>0.43948189999999993</v>
          </cell>
          <cell r="WS171">
            <v>0.43948189999999993</v>
          </cell>
          <cell r="WT171">
            <v>0</v>
          </cell>
          <cell r="WU171">
            <v>0</v>
          </cell>
          <cell r="WW171">
            <v>0.29449778799999998</v>
          </cell>
          <cell r="WX171">
            <v>0.29449778799999998</v>
          </cell>
          <cell r="WY171">
            <v>0.29449778799999998</v>
          </cell>
          <cell r="WZ171">
            <v>0</v>
          </cell>
          <cell r="XA171">
            <v>0</v>
          </cell>
          <cell r="XC171">
            <v>1.3012197999999999</v>
          </cell>
          <cell r="XD171">
            <v>1.3012197999999999</v>
          </cell>
          <cell r="XE171">
            <v>1.3012197999999999</v>
          </cell>
          <cell r="XF171">
            <v>0</v>
          </cell>
          <cell r="XG171">
            <v>0</v>
          </cell>
          <cell r="XI171">
            <v>0.71126259500000011</v>
          </cell>
          <cell r="XJ171">
            <v>0.71126259500000011</v>
          </cell>
          <cell r="XK171">
            <v>0.71126259500000011</v>
          </cell>
          <cell r="XL171">
            <v>0</v>
          </cell>
          <cell r="XM171">
            <v>0</v>
          </cell>
          <cell r="XO171">
            <v>3.5136501179999997</v>
          </cell>
          <cell r="XP171">
            <v>3.5136501179999997</v>
          </cell>
          <cell r="XQ171">
            <v>3.5136501179999997</v>
          </cell>
          <cell r="XR171">
            <v>0</v>
          </cell>
          <cell r="XS171">
            <v>0</v>
          </cell>
          <cell r="XU171">
            <v>0.24658149999999995</v>
          </cell>
          <cell r="XV171">
            <v>0.24658149999999995</v>
          </cell>
          <cell r="XW171">
            <v>0.24658149999999995</v>
          </cell>
          <cell r="XX171">
            <v>0</v>
          </cell>
          <cell r="XY171">
            <v>0</v>
          </cell>
          <cell r="YA171">
            <v>8.7677082000000003E-2</v>
          </cell>
          <cell r="YB171">
            <v>8.7677082000000003E-2</v>
          </cell>
          <cell r="YC171">
            <v>8.7677082000000003E-2</v>
          </cell>
          <cell r="YD171">
            <v>0</v>
          </cell>
          <cell r="YE171">
            <v>0</v>
          </cell>
          <cell r="YG171">
            <v>1.2010834279999998</v>
          </cell>
          <cell r="YH171">
            <v>1.2010834279999998</v>
          </cell>
          <cell r="YI171">
            <v>1.2010834279999998</v>
          </cell>
          <cell r="YJ171">
            <v>0</v>
          </cell>
          <cell r="YK171">
            <v>0</v>
          </cell>
          <cell r="YM171">
            <v>3.1528193999999994</v>
          </cell>
          <cell r="YN171">
            <v>3.1528193999999994</v>
          </cell>
          <cell r="YO171">
            <v>3.1528193999999994</v>
          </cell>
          <cell r="YP171">
            <v>0</v>
          </cell>
          <cell r="YQ171">
            <v>0</v>
          </cell>
          <cell r="YS171">
            <v>3.1528193999999994</v>
          </cell>
          <cell r="YT171">
            <v>3.1528193999999994</v>
          </cell>
          <cell r="YU171">
            <v>3.1528193999999994</v>
          </cell>
          <cell r="YV171">
            <v>0</v>
          </cell>
          <cell r="YW171">
            <v>0</v>
          </cell>
          <cell r="YY171">
            <v>3.1528193999999994</v>
          </cell>
          <cell r="YZ171">
            <v>3.1528193999999994</v>
          </cell>
          <cell r="ZA171">
            <v>3.1528193999999994</v>
          </cell>
          <cell r="ZB171">
            <v>0</v>
          </cell>
          <cell r="ZC171">
            <v>0</v>
          </cell>
        </row>
        <row r="172">
          <cell r="B172">
            <v>2013</v>
          </cell>
          <cell r="C172">
            <v>11.953243429</v>
          </cell>
          <cell r="D172">
            <v>11.953243429</v>
          </cell>
          <cell r="E172">
            <v>11.953243429</v>
          </cell>
          <cell r="F172">
            <v>0</v>
          </cell>
          <cell r="G172">
            <v>0</v>
          </cell>
          <cell r="I172">
            <v>29.430978929500004</v>
          </cell>
          <cell r="J172">
            <v>29.430978929500004</v>
          </cell>
          <cell r="K172">
            <v>29.430978929500004</v>
          </cell>
          <cell r="L172">
            <v>0</v>
          </cell>
          <cell r="M172">
            <v>0</v>
          </cell>
          <cell r="O172">
            <v>11.953243429</v>
          </cell>
          <cell r="P172">
            <v>11.953243429</v>
          </cell>
          <cell r="Q172">
            <v>11.953243429</v>
          </cell>
          <cell r="R172">
            <v>0</v>
          </cell>
          <cell r="S172">
            <v>0</v>
          </cell>
          <cell r="U172">
            <v>29.430978929500004</v>
          </cell>
          <cell r="V172">
            <v>29.430978929500004</v>
          </cell>
          <cell r="W172">
            <v>29.430978929500004</v>
          </cell>
          <cell r="X172">
            <v>0</v>
          </cell>
          <cell r="Y172">
            <v>0</v>
          </cell>
          <cell r="AA172">
            <v>11.953243429</v>
          </cell>
          <cell r="AB172">
            <v>11.953243429</v>
          </cell>
          <cell r="AC172">
            <v>11.953243429</v>
          </cell>
          <cell r="AD172">
            <v>0</v>
          </cell>
          <cell r="AE172">
            <v>0</v>
          </cell>
          <cell r="AG172">
            <v>29.430978929500004</v>
          </cell>
          <cell r="AH172">
            <v>29.430978929500004</v>
          </cell>
          <cell r="AI172">
            <v>29.430978929500004</v>
          </cell>
          <cell r="AJ172">
            <v>0</v>
          </cell>
          <cell r="AK172">
            <v>0</v>
          </cell>
          <cell r="AM172">
            <v>5.8801731639999995</v>
          </cell>
          <cell r="AN172">
            <v>5.8801731639999995</v>
          </cell>
          <cell r="AO172">
            <v>5.8801731639999995</v>
          </cell>
          <cell r="AP172">
            <v>0</v>
          </cell>
          <cell r="AQ172">
            <v>0</v>
          </cell>
          <cell r="AS172">
            <v>1.1355348275999999</v>
          </cell>
          <cell r="AT172">
            <v>1.1355348275999999</v>
          </cell>
          <cell r="AU172">
            <v>1.1355348275999999</v>
          </cell>
          <cell r="AV172">
            <v>0</v>
          </cell>
          <cell r="AW172">
            <v>0</v>
          </cell>
          <cell r="AY172">
            <v>5.8801731639999995</v>
          </cell>
          <cell r="AZ172">
            <v>5.8801731639999995</v>
          </cell>
          <cell r="BA172">
            <v>5.8801731639999995</v>
          </cell>
          <cell r="BB172">
            <v>0</v>
          </cell>
          <cell r="BC172">
            <v>0</v>
          </cell>
          <cell r="BE172">
            <v>1.1355348275999999</v>
          </cell>
          <cell r="BF172">
            <v>1.1355348275999999</v>
          </cell>
          <cell r="BG172">
            <v>1.1355348275999999</v>
          </cell>
          <cell r="BH172">
            <v>0</v>
          </cell>
          <cell r="BI172">
            <v>0</v>
          </cell>
          <cell r="BK172">
            <v>0.34495390800000003</v>
          </cell>
          <cell r="BL172">
            <v>0.34495390800000003</v>
          </cell>
          <cell r="BM172">
            <v>0.34495390800000003</v>
          </cell>
          <cell r="BN172">
            <v>0</v>
          </cell>
          <cell r="BO172">
            <v>0</v>
          </cell>
          <cell r="BQ172">
            <v>0.34495390800000003</v>
          </cell>
          <cell r="BR172">
            <v>0.34495390800000003</v>
          </cell>
          <cell r="BS172">
            <v>0.34495390800000003</v>
          </cell>
          <cell r="BT172">
            <v>0</v>
          </cell>
          <cell r="BU172">
            <v>0</v>
          </cell>
          <cell r="BW172">
            <v>0.34495390800000003</v>
          </cell>
          <cell r="BX172">
            <v>0.34495390800000003</v>
          </cell>
          <cell r="BY172">
            <v>0.34495390800000003</v>
          </cell>
          <cell r="BZ172">
            <v>0</v>
          </cell>
          <cell r="CA172">
            <v>0</v>
          </cell>
          <cell r="CC172">
            <v>0.34495390800000003</v>
          </cell>
          <cell r="CD172">
            <v>0.34495390800000003</v>
          </cell>
          <cell r="CE172">
            <v>0.34495390800000003</v>
          </cell>
          <cell r="CF172">
            <v>0</v>
          </cell>
          <cell r="CG172">
            <v>0</v>
          </cell>
          <cell r="CI172">
            <v>6.8728500999999991</v>
          </cell>
          <cell r="CJ172">
            <v>6.8728500999999991</v>
          </cell>
          <cell r="CK172">
            <v>6.8728500999999991</v>
          </cell>
          <cell r="CL172">
            <v>0</v>
          </cell>
          <cell r="CM172">
            <v>0</v>
          </cell>
          <cell r="CO172">
            <v>6.8728500999999991</v>
          </cell>
          <cell r="CP172">
            <v>6.8728500999999991</v>
          </cell>
          <cell r="CQ172">
            <v>6.8728500999999991</v>
          </cell>
          <cell r="CR172">
            <v>0</v>
          </cell>
          <cell r="CS172">
            <v>0</v>
          </cell>
          <cell r="CU172">
            <v>0.86681710000000001</v>
          </cell>
          <cell r="CV172">
            <v>0.86681710000000001</v>
          </cell>
          <cell r="CW172">
            <v>0.86681710000000001</v>
          </cell>
          <cell r="CX172">
            <v>0</v>
          </cell>
          <cell r="CY172">
            <v>0</v>
          </cell>
          <cell r="DA172">
            <v>0.84303231999999995</v>
          </cell>
          <cell r="DB172">
            <v>0.84303231999999995</v>
          </cell>
          <cell r="DC172">
            <v>0.84303231999999995</v>
          </cell>
          <cell r="DD172">
            <v>0</v>
          </cell>
          <cell r="DE172">
            <v>0</v>
          </cell>
          <cell r="DG172">
            <v>0.84303231999999995</v>
          </cell>
          <cell r="DH172">
            <v>0.84303231999999995</v>
          </cell>
          <cell r="DI172">
            <v>0.84303231999999995</v>
          </cell>
          <cell r="DJ172">
            <v>0</v>
          </cell>
          <cell r="DK172">
            <v>0</v>
          </cell>
          <cell r="DM172">
            <v>10.751651499999999</v>
          </cell>
          <cell r="DN172">
            <v>10.751651499999999</v>
          </cell>
          <cell r="DO172">
            <v>10.751651499999999</v>
          </cell>
          <cell r="DP172">
            <v>0</v>
          </cell>
          <cell r="DQ172">
            <v>0</v>
          </cell>
          <cell r="DS172">
            <v>0.22517134999999999</v>
          </cell>
          <cell r="DT172">
            <v>0.22517134999999999</v>
          </cell>
          <cell r="DU172">
            <v>0.22517134999999999</v>
          </cell>
          <cell r="DV172">
            <v>0</v>
          </cell>
          <cell r="DW172">
            <v>0</v>
          </cell>
          <cell r="DY172">
            <v>0.97478375999999989</v>
          </cell>
          <cell r="DZ172">
            <v>0.97478375999999989</v>
          </cell>
          <cell r="EA172">
            <v>0.97478375999999989</v>
          </cell>
          <cell r="EB172">
            <v>0</v>
          </cell>
          <cell r="EC172">
            <v>0</v>
          </cell>
          <cell r="EE172">
            <v>3.0834231999999999</v>
          </cell>
          <cell r="EF172">
            <v>3.0834231999999999</v>
          </cell>
          <cell r="EG172">
            <v>3.0834231999999999</v>
          </cell>
          <cell r="EH172">
            <v>0</v>
          </cell>
          <cell r="EI172">
            <v>0</v>
          </cell>
          <cell r="EK172">
            <v>3.0834231999999999</v>
          </cell>
          <cell r="EL172">
            <v>3.0834231999999999</v>
          </cell>
          <cell r="EM172">
            <v>3.0834231999999999</v>
          </cell>
          <cell r="EN172">
            <v>0</v>
          </cell>
          <cell r="EO172">
            <v>0</v>
          </cell>
          <cell r="EQ172">
            <v>0.43838079999999996</v>
          </cell>
          <cell r="ER172">
            <v>0.43838079999999996</v>
          </cell>
          <cell r="ES172">
            <v>0.43838079999999996</v>
          </cell>
          <cell r="ET172">
            <v>0</v>
          </cell>
          <cell r="EU172">
            <v>0</v>
          </cell>
          <cell r="EW172">
            <v>0.43838079999999996</v>
          </cell>
          <cell r="EX172">
            <v>0.43838079999999996</v>
          </cell>
          <cell r="EY172">
            <v>0.43838079999999996</v>
          </cell>
          <cell r="EZ172">
            <v>0</v>
          </cell>
          <cell r="FA172">
            <v>0</v>
          </cell>
          <cell r="FC172">
            <v>0.2923312495999999</v>
          </cell>
          <cell r="FD172">
            <v>0.2923312495999999</v>
          </cell>
          <cell r="FE172">
            <v>0.2923312495999999</v>
          </cell>
          <cell r="FF172">
            <v>0</v>
          </cell>
          <cell r="FG172">
            <v>0</v>
          </cell>
          <cell r="FI172">
            <v>0.2923312495999999</v>
          </cell>
          <cell r="FJ172">
            <v>0.2923312495999999</v>
          </cell>
          <cell r="FK172">
            <v>0.2923312495999999</v>
          </cell>
          <cell r="FL172">
            <v>0</v>
          </cell>
          <cell r="FM172">
            <v>0</v>
          </cell>
          <cell r="FO172">
            <v>0.46643760000000006</v>
          </cell>
          <cell r="FP172">
            <v>0.46643760000000006</v>
          </cell>
          <cell r="FQ172">
            <v>0.46643760000000006</v>
          </cell>
          <cell r="FR172">
            <v>0</v>
          </cell>
          <cell r="FS172">
            <v>0</v>
          </cell>
          <cell r="FU172">
            <v>8.0630581874999994</v>
          </cell>
          <cell r="FV172">
            <v>8.0630581874999994</v>
          </cell>
          <cell r="FW172">
            <v>8.0630581874999994</v>
          </cell>
          <cell r="FX172">
            <v>0</v>
          </cell>
          <cell r="FY172">
            <v>0</v>
          </cell>
          <cell r="GA172">
            <v>3.091606444</v>
          </cell>
          <cell r="GB172">
            <v>3.091606444</v>
          </cell>
          <cell r="GC172">
            <v>3.091606444</v>
          </cell>
          <cell r="GD172">
            <v>0</v>
          </cell>
          <cell r="GE172">
            <v>0</v>
          </cell>
          <cell r="GG172">
            <v>0.73970440700000006</v>
          </cell>
          <cell r="GH172">
            <v>0.73970440700000006</v>
          </cell>
          <cell r="GI172">
            <v>0.73970440700000006</v>
          </cell>
          <cell r="GJ172">
            <v>0</v>
          </cell>
          <cell r="GK172">
            <v>0</v>
          </cell>
          <cell r="GM172">
            <v>1.0987547999999998</v>
          </cell>
          <cell r="GN172">
            <v>1.0987547999999998</v>
          </cell>
          <cell r="GO172">
            <v>1.0987547999999998</v>
          </cell>
          <cell r="GP172">
            <v>0</v>
          </cell>
          <cell r="GQ172">
            <v>0</v>
          </cell>
          <cell r="GS172">
            <v>10.519013880000001</v>
          </cell>
          <cell r="GT172">
            <v>10.519013880000001</v>
          </cell>
          <cell r="GU172">
            <v>10.519013880000001</v>
          </cell>
          <cell r="GV172">
            <v>0</v>
          </cell>
          <cell r="GW172">
            <v>0</v>
          </cell>
          <cell r="GY172">
            <v>10.519013880000001</v>
          </cell>
          <cell r="GZ172">
            <v>10.519013880000001</v>
          </cell>
          <cell r="HA172">
            <v>10.519013880000001</v>
          </cell>
          <cell r="HB172">
            <v>0</v>
          </cell>
          <cell r="HC172">
            <v>0</v>
          </cell>
          <cell r="HE172">
            <v>5.9433159999999992E-2</v>
          </cell>
          <cell r="HF172">
            <v>5.9433159999999992E-2</v>
          </cell>
          <cell r="HG172">
            <v>5.9433159999999992E-2</v>
          </cell>
          <cell r="HH172">
            <v>0</v>
          </cell>
          <cell r="HI172">
            <v>0</v>
          </cell>
          <cell r="HK172">
            <v>3.6220484959999997</v>
          </cell>
          <cell r="HL172">
            <v>3.6220484959999997</v>
          </cell>
          <cell r="HM172">
            <v>3.6220484959999997</v>
          </cell>
          <cell r="HN172">
            <v>0</v>
          </cell>
          <cell r="HO172">
            <v>0</v>
          </cell>
          <cell r="HQ172">
            <v>0.25779875999999996</v>
          </cell>
          <cell r="HR172">
            <v>0.25779875999999996</v>
          </cell>
          <cell r="HS172">
            <v>0.25779875999999996</v>
          </cell>
          <cell r="HT172">
            <v>0</v>
          </cell>
          <cell r="HU172">
            <v>0</v>
          </cell>
          <cell r="HW172">
            <v>8.8065669999999999E-2</v>
          </cell>
          <cell r="HX172">
            <v>8.8065669999999999E-2</v>
          </cell>
          <cell r="HY172">
            <v>8.8065669999999999E-2</v>
          </cell>
          <cell r="HZ172">
            <v>0</v>
          </cell>
          <cell r="IA172">
            <v>0</v>
          </cell>
          <cell r="IC172">
            <v>8.8065669999999999E-2</v>
          </cell>
          <cell r="ID172">
            <v>8.8065669999999999E-2</v>
          </cell>
          <cell r="IE172">
            <v>8.8065669999999999E-2</v>
          </cell>
          <cell r="IF172">
            <v>0</v>
          </cell>
          <cell r="IG172">
            <v>0</v>
          </cell>
          <cell r="II172">
            <v>1.2196880959999998</v>
          </cell>
          <cell r="IJ172">
            <v>1.2196880959999998</v>
          </cell>
          <cell r="IK172">
            <v>1.2196880959999998</v>
          </cell>
          <cell r="IL172">
            <v>0</v>
          </cell>
          <cell r="IM172">
            <v>0</v>
          </cell>
          <cell r="IO172">
            <v>0.42124359999999994</v>
          </cell>
          <cell r="IP172">
            <v>0.42124359999999994</v>
          </cell>
          <cell r="IQ172">
            <v>0.42124359999999994</v>
          </cell>
          <cell r="IR172">
            <v>0</v>
          </cell>
          <cell r="IS172">
            <v>0</v>
          </cell>
          <cell r="IU172">
            <v>8.0702749999999988</v>
          </cell>
          <cell r="IV172">
            <v>8.0702749999999988</v>
          </cell>
          <cell r="IW172">
            <v>8.0702749999999988</v>
          </cell>
          <cell r="IX172">
            <v>0</v>
          </cell>
          <cell r="IY172">
            <v>0</v>
          </cell>
          <cell r="JA172">
            <v>80.162024875</v>
          </cell>
          <cell r="JB172">
            <v>80.162024875</v>
          </cell>
          <cell r="JC172">
            <v>80.162024875</v>
          </cell>
          <cell r="JD172">
            <v>0</v>
          </cell>
          <cell r="JE172">
            <v>0</v>
          </cell>
          <cell r="JG172">
            <v>4.9594825000000009</v>
          </cell>
          <cell r="JH172">
            <v>4.9594825000000009</v>
          </cell>
          <cell r="JI172">
            <v>4.9594825000000009</v>
          </cell>
          <cell r="JJ172">
            <v>0</v>
          </cell>
          <cell r="JK172">
            <v>0</v>
          </cell>
          <cell r="JM172">
            <v>0.51320676049999991</v>
          </cell>
          <cell r="JN172">
            <v>0.51320676049999991</v>
          </cell>
          <cell r="JO172">
            <v>0.51320676049999991</v>
          </cell>
          <cell r="JP172">
            <v>0</v>
          </cell>
          <cell r="JQ172">
            <v>0</v>
          </cell>
          <cell r="JS172">
            <v>0.45639012499999998</v>
          </cell>
          <cell r="JT172">
            <v>0.45639012499999998</v>
          </cell>
          <cell r="JU172">
            <v>0.45639012499999998</v>
          </cell>
          <cell r="JV172">
            <v>0</v>
          </cell>
          <cell r="JW172">
            <v>0</v>
          </cell>
          <cell r="JY172">
            <v>0.64000314199999997</v>
          </cell>
          <cell r="JZ172">
            <v>0.64000314199999997</v>
          </cell>
          <cell r="KA172">
            <v>0.64000314199999997</v>
          </cell>
          <cell r="KB172">
            <v>0</v>
          </cell>
          <cell r="KC172">
            <v>0</v>
          </cell>
          <cell r="KE172">
            <v>4.9594825000000009</v>
          </cell>
          <cell r="KF172">
            <v>4.9594825000000009</v>
          </cell>
          <cell r="KG172">
            <v>4.9594825000000009</v>
          </cell>
          <cell r="KH172">
            <v>0</v>
          </cell>
          <cell r="KI172">
            <v>0</v>
          </cell>
          <cell r="KK172">
            <v>0.51320676049999991</v>
          </cell>
          <cell r="KL172">
            <v>0.51320676049999991</v>
          </cell>
          <cell r="KM172">
            <v>0.51320676049999991</v>
          </cell>
          <cell r="KN172">
            <v>0</v>
          </cell>
          <cell r="KO172">
            <v>0</v>
          </cell>
          <cell r="KQ172">
            <v>1.3628694100000001</v>
          </cell>
          <cell r="KR172">
            <v>1.3628694100000001</v>
          </cell>
          <cell r="KS172">
            <v>1.3628694100000001</v>
          </cell>
          <cell r="KT172">
            <v>0</v>
          </cell>
          <cell r="KU172">
            <v>0</v>
          </cell>
          <cell r="KW172">
            <v>1.2294692379999999</v>
          </cell>
          <cell r="KX172">
            <v>1.2294692379999999</v>
          </cell>
          <cell r="KY172">
            <v>1.2294692379999999</v>
          </cell>
          <cell r="KZ172">
            <v>0</v>
          </cell>
          <cell r="LA172">
            <v>0</v>
          </cell>
          <cell r="LC172">
            <v>1.138988672</v>
          </cell>
          <cell r="LD172">
            <v>1.138988672</v>
          </cell>
          <cell r="LE172">
            <v>1.138988672</v>
          </cell>
          <cell r="LF172">
            <v>0</v>
          </cell>
          <cell r="LG172">
            <v>0</v>
          </cell>
          <cell r="LI172">
            <v>7.3659299999999983E-2</v>
          </cell>
          <cell r="LJ172">
            <v>7.3659299999999983E-2</v>
          </cell>
          <cell r="LK172">
            <v>7.3659299999999983E-2</v>
          </cell>
          <cell r="LL172">
            <v>0</v>
          </cell>
          <cell r="LM172">
            <v>0</v>
          </cell>
          <cell r="LO172">
            <v>2.8349145325999996</v>
          </cell>
          <cell r="LP172">
            <v>2.8349145325999996</v>
          </cell>
          <cell r="LQ172">
            <v>2.8349145325999996</v>
          </cell>
          <cell r="LR172">
            <v>0</v>
          </cell>
          <cell r="LS172">
            <v>0</v>
          </cell>
          <cell r="LU172">
            <v>15.2076946</v>
          </cell>
          <cell r="LV172">
            <v>15.2076946</v>
          </cell>
          <cell r="LW172">
            <v>15.2076946</v>
          </cell>
          <cell r="LX172">
            <v>0</v>
          </cell>
          <cell r="LY172">
            <v>0</v>
          </cell>
          <cell r="MA172">
            <v>4.9594825000000009</v>
          </cell>
          <cell r="MB172">
            <v>4.9594825000000009</v>
          </cell>
          <cell r="MC172">
            <v>4.9594825000000009</v>
          </cell>
          <cell r="MD172">
            <v>0</v>
          </cell>
          <cell r="ME172">
            <v>0</v>
          </cell>
          <cell r="MG172">
            <v>0.51320676049999991</v>
          </cell>
          <cell r="MH172">
            <v>0.51320676049999991</v>
          </cell>
          <cell r="MI172">
            <v>0.51320676049999991</v>
          </cell>
          <cell r="MJ172">
            <v>0</v>
          </cell>
          <cell r="MK172">
            <v>0</v>
          </cell>
          <cell r="MM172">
            <v>11.953243429</v>
          </cell>
          <cell r="MN172">
            <v>11.953243429</v>
          </cell>
          <cell r="MO172">
            <v>11.953243429</v>
          </cell>
          <cell r="MP172">
            <v>0</v>
          </cell>
          <cell r="MQ172">
            <v>0</v>
          </cell>
          <cell r="MS172">
            <v>29.430978929500004</v>
          </cell>
          <cell r="MT172">
            <v>29.430978929500004</v>
          </cell>
          <cell r="MU172">
            <v>29.430978929500004</v>
          </cell>
          <cell r="MV172">
            <v>0</v>
          </cell>
          <cell r="MW172">
            <v>0</v>
          </cell>
          <cell r="MY172">
            <v>1.3628694100000001</v>
          </cell>
          <cell r="MZ172">
            <v>1.3628694100000001</v>
          </cell>
          <cell r="NA172">
            <v>1.3628694100000001</v>
          </cell>
          <cell r="NB172">
            <v>0</v>
          </cell>
          <cell r="NC172">
            <v>0</v>
          </cell>
          <cell r="NE172">
            <v>1.2294692379999999</v>
          </cell>
          <cell r="NF172">
            <v>1.2294692379999999</v>
          </cell>
          <cell r="NG172">
            <v>1.2294692379999999</v>
          </cell>
          <cell r="NH172">
            <v>0</v>
          </cell>
          <cell r="NI172">
            <v>0</v>
          </cell>
          <cell r="NK172">
            <v>1.138988672</v>
          </cell>
          <cell r="NL172">
            <v>1.138988672</v>
          </cell>
          <cell r="NM172">
            <v>1.138988672</v>
          </cell>
          <cell r="NN172">
            <v>0</v>
          </cell>
          <cell r="NO172">
            <v>0</v>
          </cell>
          <cell r="NQ172">
            <v>7.3659299999999983E-2</v>
          </cell>
          <cell r="NR172">
            <v>7.3659299999999983E-2</v>
          </cell>
          <cell r="NS172">
            <v>7.3659299999999983E-2</v>
          </cell>
          <cell r="NT172">
            <v>0</v>
          </cell>
          <cell r="NU172">
            <v>0</v>
          </cell>
          <cell r="NW172">
            <v>2.8349145325999996</v>
          </cell>
          <cell r="NX172">
            <v>2.8349145325999996</v>
          </cell>
          <cell r="NY172">
            <v>2.8349145325999996</v>
          </cell>
          <cell r="NZ172">
            <v>0</v>
          </cell>
          <cell r="OA172">
            <v>0</v>
          </cell>
          <cell r="OC172">
            <v>15.2076946</v>
          </cell>
          <cell r="OD172">
            <v>15.2076946</v>
          </cell>
          <cell r="OE172">
            <v>15.2076946</v>
          </cell>
          <cell r="OF172">
            <v>0</v>
          </cell>
          <cell r="OG172">
            <v>0</v>
          </cell>
          <cell r="OI172">
            <v>8.6873180515000001</v>
          </cell>
          <cell r="OJ172">
            <v>8.6873180515000001</v>
          </cell>
          <cell r="OK172">
            <v>8.0630581874999994</v>
          </cell>
          <cell r="OL172">
            <v>0</v>
          </cell>
          <cell r="OM172">
            <v>0</v>
          </cell>
          <cell r="OO172">
            <v>3.407606768</v>
          </cell>
          <cell r="OP172">
            <v>3.407606768</v>
          </cell>
          <cell r="OQ172">
            <v>3.091606444</v>
          </cell>
          <cell r="OR172">
            <v>0</v>
          </cell>
          <cell r="OS172">
            <v>0</v>
          </cell>
          <cell r="OU172">
            <v>3.0834231999999999</v>
          </cell>
          <cell r="OV172">
            <v>3.0834231999999999</v>
          </cell>
          <cell r="OW172">
            <v>3.0834231999999999</v>
          </cell>
          <cell r="OX172">
            <v>0</v>
          </cell>
          <cell r="OY172">
            <v>0</v>
          </cell>
          <cell r="PA172">
            <v>0.43838079999999996</v>
          </cell>
          <cell r="PB172">
            <v>0.43838079999999996</v>
          </cell>
          <cell r="PC172">
            <v>0.43838079999999996</v>
          </cell>
          <cell r="PD172">
            <v>0</v>
          </cell>
          <cell r="PE172">
            <v>0</v>
          </cell>
          <cell r="PG172">
            <v>0.2923312495999999</v>
          </cell>
          <cell r="PH172">
            <v>0.2923312495999999</v>
          </cell>
          <cell r="PI172">
            <v>0.2923312495999999</v>
          </cell>
          <cell r="PJ172">
            <v>0</v>
          </cell>
          <cell r="PK172">
            <v>0</v>
          </cell>
          <cell r="PM172">
            <v>0.46643760000000006</v>
          </cell>
          <cell r="PN172">
            <v>0.46643760000000006</v>
          </cell>
          <cell r="PO172">
            <v>0.46643760000000006</v>
          </cell>
          <cell r="PP172">
            <v>0</v>
          </cell>
          <cell r="PQ172">
            <v>0</v>
          </cell>
          <cell r="PS172">
            <v>0.73970440700000006</v>
          </cell>
          <cell r="PT172">
            <v>0.73970440700000006</v>
          </cell>
          <cell r="PU172">
            <v>0.73970440700000006</v>
          </cell>
          <cell r="PV172">
            <v>0</v>
          </cell>
          <cell r="PW172">
            <v>0</v>
          </cell>
          <cell r="PY172">
            <v>13.647813119999999</v>
          </cell>
          <cell r="PZ172">
            <v>12.885369799999999</v>
          </cell>
          <cell r="QA172">
            <v>13.647813119999999</v>
          </cell>
          <cell r="QB172">
            <v>5.5865603763484067E-2</v>
          </cell>
          <cell r="QC172">
            <v>0.76244331999999915</v>
          </cell>
          <cell r="QE172">
            <v>25.53627324</v>
          </cell>
          <cell r="QF172">
            <v>24.158738779999993</v>
          </cell>
          <cell r="QG172">
            <v>25.53627324</v>
          </cell>
          <cell r="QH172">
            <v>5.394422463502771E-2</v>
          </cell>
          <cell r="QI172">
            <v>1.3775344600000068</v>
          </cell>
          <cell r="QK172">
            <v>80.162024875</v>
          </cell>
          <cell r="QL172">
            <v>78.030770874999988</v>
          </cell>
          <cell r="QM172">
            <v>80.162024875</v>
          </cell>
          <cell r="QN172">
            <v>2.6586828405636784E-2</v>
          </cell>
          <cell r="QO172">
            <v>2.1312540000000126</v>
          </cell>
          <cell r="QQ172">
            <v>4.9594825000000009</v>
          </cell>
          <cell r="QR172">
            <v>4.8531870000000001</v>
          </cell>
          <cell r="QS172">
            <v>4.9594825000000009</v>
          </cell>
          <cell r="QT172">
            <v>2.1432780537082398E-2</v>
          </cell>
          <cell r="QU172">
            <v>0.10629550000000076</v>
          </cell>
          <cell r="QW172">
            <v>0.51320676049999991</v>
          </cell>
          <cell r="QX172">
            <v>0.50530670599999994</v>
          </cell>
          <cell r="QY172">
            <v>0.51320676049999991</v>
          </cell>
          <cell r="QZ172">
            <v>1.5393512143727844E-2</v>
          </cell>
          <cell r="RA172">
            <v>7.9000544999999756E-3</v>
          </cell>
          <cell r="RC172">
            <v>11.953243429</v>
          </cell>
          <cell r="RD172">
            <v>11.953243429</v>
          </cell>
          <cell r="RE172">
            <v>11.953243429</v>
          </cell>
          <cell r="RF172">
            <v>0</v>
          </cell>
          <cell r="RG172">
            <v>0</v>
          </cell>
          <cell r="RI172">
            <v>29.430978929500004</v>
          </cell>
          <cell r="RJ172">
            <v>29.430978929500004</v>
          </cell>
          <cell r="RK172">
            <v>29.430978929500004</v>
          </cell>
          <cell r="RL172">
            <v>0</v>
          </cell>
          <cell r="RM172">
            <v>0</v>
          </cell>
          <cell r="RO172">
            <v>5.8801731639999995</v>
          </cell>
          <cell r="RP172">
            <v>5.8801731639999995</v>
          </cell>
          <cell r="RQ172">
            <v>5.8801731639999995</v>
          </cell>
          <cell r="RR172">
            <v>0</v>
          </cell>
          <cell r="RS172">
            <v>0</v>
          </cell>
          <cell r="RU172">
            <v>1.1355348275999999</v>
          </cell>
          <cell r="RV172">
            <v>1.1355348275999999</v>
          </cell>
          <cell r="RW172">
            <v>1.1355348275999999</v>
          </cell>
          <cell r="RX172">
            <v>0</v>
          </cell>
          <cell r="RY172">
            <v>0</v>
          </cell>
          <cell r="SA172">
            <v>0.34495390800000003</v>
          </cell>
          <cell r="SB172">
            <v>0.34495390800000003</v>
          </cell>
          <cell r="SC172">
            <v>0.34495390800000003</v>
          </cell>
          <cell r="SD172">
            <v>0</v>
          </cell>
          <cell r="SE172">
            <v>0</v>
          </cell>
          <cell r="SG172">
            <v>1.0987547999999998</v>
          </cell>
          <cell r="SH172">
            <v>1.0987547999999998</v>
          </cell>
          <cell r="SI172">
            <v>1.0987547999999998</v>
          </cell>
          <cell r="SJ172">
            <v>0</v>
          </cell>
          <cell r="SK172">
            <v>0</v>
          </cell>
          <cell r="SM172">
            <v>13.647813119999999</v>
          </cell>
          <cell r="SN172">
            <v>13.647813119999999</v>
          </cell>
          <cell r="SO172">
            <v>13.647813119999999</v>
          </cell>
          <cell r="SP172">
            <v>0</v>
          </cell>
          <cell r="SQ172">
            <v>0</v>
          </cell>
          <cell r="SS172">
            <v>25.53627324</v>
          </cell>
          <cell r="ST172">
            <v>25.53627324</v>
          </cell>
          <cell r="SU172">
            <v>25.53627324</v>
          </cell>
          <cell r="SV172">
            <v>0</v>
          </cell>
          <cell r="SW172">
            <v>0</v>
          </cell>
          <cell r="SY172">
            <v>80.162024875</v>
          </cell>
          <cell r="SZ172">
            <v>80.162024875</v>
          </cell>
          <cell r="TA172">
            <v>80.162024875</v>
          </cell>
          <cell r="TB172">
            <v>0</v>
          </cell>
          <cell r="TC172">
            <v>0</v>
          </cell>
          <cell r="TE172">
            <v>4.9594825000000009</v>
          </cell>
          <cell r="TF172">
            <v>4.9594825000000009</v>
          </cell>
          <cell r="TG172">
            <v>4.9594825000000009</v>
          </cell>
          <cell r="TH172">
            <v>0</v>
          </cell>
          <cell r="TI172">
            <v>0</v>
          </cell>
          <cell r="TK172">
            <v>0.51320676049999991</v>
          </cell>
          <cell r="TL172">
            <v>0.51320676049999991</v>
          </cell>
          <cell r="TM172">
            <v>0.51320676049999991</v>
          </cell>
          <cell r="TN172">
            <v>0</v>
          </cell>
          <cell r="TO172">
            <v>0</v>
          </cell>
          <cell r="TQ172">
            <v>0.42124359999999994</v>
          </cell>
          <cell r="TR172">
            <v>0.42124359999999994</v>
          </cell>
          <cell r="TS172">
            <v>0.42124359999999994</v>
          </cell>
          <cell r="TT172">
            <v>0</v>
          </cell>
          <cell r="TU172">
            <v>0</v>
          </cell>
          <cell r="TW172">
            <v>8.0702749999999988</v>
          </cell>
          <cell r="TX172">
            <v>8.0702749999999988</v>
          </cell>
          <cell r="TY172">
            <v>8.0702749999999988</v>
          </cell>
          <cell r="TZ172">
            <v>0</v>
          </cell>
          <cell r="UA172">
            <v>0</v>
          </cell>
          <cell r="UC172">
            <v>0.45639012499999998</v>
          </cell>
          <cell r="UD172">
            <v>0.45639012499999998</v>
          </cell>
          <cell r="UE172">
            <v>0.45639012499999998</v>
          </cell>
          <cell r="UF172">
            <v>0</v>
          </cell>
          <cell r="UG172">
            <v>0</v>
          </cell>
          <cell r="UI172">
            <v>0.64000314199999997</v>
          </cell>
          <cell r="UJ172">
            <v>0.64000314199999997</v>
          </cell>
          <cell r="UK172">
            <v>0.64000314199999997</v>
          </cell>
          <cell r="UL172">
            <v>0</v>
          </cell>
          <cell r="UM172">
            <v>0</v>
          </cell>
          <cell r="UO172">
            <v>1.3628694100000001</v>
          </cell>
          <cell r="UP172">
            <v>1.3628694100000001</v>
          </cell>
          <cell r="UQ172">
            <v>1.3628694100000001</v>
          </cell>
          <cell r="UR172">
            <v>0</v>
          </cell>
          <cell r="US172">
            <v>0</v>
          </cell>
          <cell r="UU172">
            <v>1.2294692379999999</v>
          </cell>
          <cell r="UV172">
            <v>1.2294692379999999</v>
          </cell>
          <cell r="UW172">
            <v>1.2294692379999999</v>
          </cell>
          <cell r="UX172">
            <v>0</v>
          </cell>
          <cell r="UY172">
            <v>0</v>
          </cell>
          <cell r="VA172">
            <v>1.138988672</v>
          </cell>
          <cell r="VB172">
            <v>1.138988672</v>
          </cell>
          <cell r="VC172">
            <v>1.138988672</v>
          </cell>
          <cell r="VD172">
            <v>0</v>
          </cell>
          <cell r="VE172">
            <v>0</v>
          </cell>
          <cell r="VG172">
            <v>7.3659299999999983E-2</v>
          </cell>
          <cell r="VH172">
            <v>7.3659299999999983E-2</v>
          </cell>
          <cell r="VI172">
            <v>7.3659299999999983E-2</v>
          </cell>
          <cell r="VJ172">
            <v>0</v>
          </cell>
          <cell r="VK172">
            <v>0</v>
          </cell>
          <cell r="VM172">
            <v>2.8349145325999996</v>
          </cell>
          <cell r="VN172">
            <v>2.8349145325999996</v>
          </cell>
          <cell r="VO172">
            <v>2.8349145325999996</v>
          </cell>
          <cell r="VP172">
            <v>0</v>
          </cell>
          <cell r="VQ172">
            <v>0</v>
          </cell>
          <cell r="VS172">
            <v>15.2076946</v>
          </cell>
          <cell r="VT172">
            <v>15.2076946</v>
          </cell>
          <cell r="VU172">
            <v>15.2076946</v>
          </cell>
          <cell r="VV172">
            <v>0</v>
          </cell>
          <cell r="VW172">
            <v>0</v>
          </cell>
          <cell r="VY172">
            <v>8.6873180515000001</v>
          </cell>
          <cell r="VZ172">
            <v>8.6873180515000001</v>
          </cell>
          <cell r="WA172">
            <v>8.0630581874999994</v>
          </cell>
          <cell r="WB172">
            <v>0</v>
          </cell>
          <cell r="WC172">
            <v>0</v>
          </cell>
          <cell r="WE172">
            <v>3.407606768</v>
          </cell>
          <cell r="WF172">
            <v>3.407606768</v>
          </cell>
          <cell r="WG172">
            <v>3.091606444</v>
          </cell>
          <cell r="WH172">
            <v>0</v>
          </cell>
          <cell r="WI172">
            <v>0</v>
          </cell>
          <cell r="WK172">
            <v>3.0834231999999999</v>
          </cell>
          <cell r="WL172">
            <v>3.0834231999999999</v>
          </cell>
          <cell r="WM172">
            <v>3.0834231999999999</v>
          </cell>
          <cell r="WN172">
            <v>0</v>
          </cell>
          <cell r="WO172">
            <v>0</v>
          </cell>
          <cell r="WQ172">
            <v>0.43838079999999996</v>
          </cell>
          <cell r="WR172">
            <v>0.43838079999999996</v>
          </cell>
          <cell r="WS172">
            <v>0.43838079999999996</v>
          </cell>
          <cell r="WT172">
            <v>0</v>
          </cell>
          <cell r="WU172">
            <v>0</v>
          </cell>
          <cell r="WW172">
            <v>0.2923312495999999</v>
          </cell>
          <cell r="WX172">
            <v>0.2923312495999999</v>
          </cell>
          <cell r="WY172">
            <v>0.2923312495999999</v>
          </cell>
          <cell r="WZ172">
            <v>0</v>
          </cell>
          <cell r="XA172">
            <v>0</v>
          </cell>
          <cell r="XC172">
            <v>0.46643760000000006</v>
          </cell>
          <cell r="XD172">
            <v>0.46643760000000006</v>
          </cell>
          <cell r="XE172">
            <v>0.46643760000000006</v>
          </cell>
          <cell r="XF172">
            <v>0</v>
          </cell>
          <cell r="XG172">
            <v>0</v>
          </cell>
          <cell r="XI172">
            <v>0.73970440700000006</v>
          </cell>
          <cell r="XJ172">
            <v>0.73970440700000006</v>
          </cell>
          <cell r="XK172">
            <v>0.73970440700000006</v>
          </cell>
          <cell r="XL172">
            <v>0</v>
          </cell>
          <cell r="XM172">
            <v>0</v>
          </cell>
          <cell r="XO172">
            <v>3.6220484959999997</v>
          </cell>
          <cell r="XP172">
            <v>3.6220484959999997</v>
          </cell>
          <cell r="XQ172">
            <v>3.6220484959999997</v>
          </cell>
          <cell r="XR172">
            <v>0</v>
          </cell>
          <cell r="XS172">
            <v>0</v>
          </cell>
          <cell r="XU172">
            <v>0.25779875999999996</v>
          </cell>
          <cell r="XV172">
            <v>0.25779875999999996</v>
          </cell>
          <cell r="XW172">
            <v>0.25779875999999996</v>
          </cell>
          <cell r="XX172">
            <v>0</v>
          </cell>
          <cell r="XY172">
            <v>0</v>
          </cell>
          <cell r="YA172">
            <v>8.8065669999999999E-2</v>
          </cell>
          <cell r="YB172">
            <v>8.8065669999999999E-2</v>
          </cell>
          <cell r="YC172">
            <v>8.8065669999999999E-2</v>
          </cell>
          <cell r="YD172">
            <v>0</v>
          </cell>
          <cell r="YE172">
            <v>0</v>
          </cell>
          <cell r="YG172">
            <v>1.2196880959999998</v>
          </cell>
          <cell r="YH172">
            <v>1.2196880959999998</v>
          </cell>
          <cell r="YI172">
            <v>1.2196880959999998</v>
          </cell>
          <cell r="YJ172">
            <v>0</v>
          </cell>
          <cell r="YK172">
            <v>0</v>
          </cell>
          <cell r="YM172">
            <v>3.2653267999999995</v>
          </cell>
          <cell r="YN172">
            <v>3.2653267999999995</v>
          </cell>
          <cell r="YO172">
            <v>3.2653267999999995</v>
          </cell>
          <cell r="YP172">
            <v>0</v>
          </cell>
          <cell r="YQ172">
            <v>0</v>
          </cell>
          <cell r="YS172">
            <v>3.2653267999999995</v>
          </cell>
          <cell r="YT172">
            <v>3.2653267999999995</v>
          </cell>
          <cell r="YU172">
            <v>3.2653267999999995</v>
          </cell>
          <cell r="YV172">
            <v>0</v>
          </cell>
          <cell r="YW172">
            <v>0</v>
          </cell>
          <cell r="YY172">
            <v>3.2653267999999995</v>
          </cell>
          <cell r="YZ172">
            <v>3.2653267999999995</v>
          </cell>
          <cell r="ZA172">
            <v>3.2653267999999995</v>
          </cell>
          <cell r="ZB172">
            <v>0</v>
          </cell>
          <cell r="ZC172">
            <v>0</v>
          </cell>
        </row>
        <row r="173">
          <cell r="B173">
            <v>2014</v>
          </cell>
          <cell r="C173">
            <v>11.463226216999999</v>
          </cell>
          <cell r="D173">
            <v>11.452175763500001</v>
          </cell>
          <cell r="E173">
            <v>11.463226216999999</v>
          </cell>
          <cell r="F173">
            <v>9.6399157539172557E-4</v>
          </cell>
          <cell r="G173">
            <v>1.1050453499997559E-2</v>
          </cell>
          <cell r="I173">
            <v>28.649919165499998</v>
          </cell>
          <cell r="J173">
            <v>28.622771967500004</v>
          </cell>
          <cell r="K173">
            <v>28.649919165499998</v>
          </cell>
          <cell r="L173">
            <v>9.4754885147057828E-4</v>
          </cell>
          <cell r="M173">
            <v>2.7147197999994432E-2</v>
          </cell>
          <cell r="O173">
            <v>11.463226216999999</v>
          </cell>
          <cell r="P173">
            <v>11.444900904499999</v>
          </cell>
          <cell r="Q173">
            <v>11.463226216999999</v>
          </cell>
          <cell r="R173">
            <v>1.5986173659230008E-3</v>
          </cell>
          <cell r="S173">
            <v>1.8325312500000024E-2</v>
          </cell>
          <cell r="U173">
            <v>28.649919165499998</v>
          </cell>
          <cell r="V173">
            <v>28.605017185999994</v>
          </cell>
          <cell r="W173">
            <v>28.649919165499998</v>
          </cell>
          <cell r="X173">
            <v>1.5672637413258281E-3</v>
          </cell>
          <cell r="Y173">
            <v>4.4901979500004074E-2</v>
          </cell>
          <cell r="AA173">
            <v>11.463226216999999</v>
          </cell>
          <cell r="AB173">
            <v>11.463226216999999</v>
          </cell>
          <cell r="AC173">
            <v>11.463226216999999</v>
          </cell>
          <cell r="AD173">
            <v>0</v>
          </cell>
          <cell r="AE173">
            <v>0</v>
          </cell>
          <cell r="AG173">
            <v>28.649919165499998</v>
          </cell>
          <cell r="AH173">
            <v>28.649919165499998</v>
          </cell>
          <cell r="AI173">
            <v>28.649919165499998</v>
          </cell>
          <cell r="AJ173">
            <v>0</v>
          </cell>
          <cell r="AK173">
            <v>0</v>
          </cell>
          <cell r="AM173">
            <v>6.3397523279999994</v>
          </cell>
          <cell r="AN173">
            <v>6.3397523279999994</v>
          </cell>
          <cell r="AO173">
            <v>6.3397523279999994</v>
          </cell>
          <cell r="AP173">
            <v>0</v>
          </cell>
          <cell r="AQ173">
            <v>0</v>
          </cell>
          <cell r="AS173">
            <v>1.1909789715999997</v>
          </cell>
          <cell r="AT173">
            <v>1.1909789715999997</v>
          </cell>
          <cell r="AU173">
            <v>1.1909789715999997</v>
          </cell>
          <cell r="AV173">
            <v>0</v>
          </cell>
          <cell r="AW173">
            <v>0</v>
          </cell>
          <cell r="AY173">
            <v>6.3397523279999994</v>
          </cell>
          <cell r="AZ173">
            <v>6.3397523279999994</v>
          </cell>
          <cell r="BA173">
            <v>6.3397523279999994</v>
          </cell>
          <cell r="BB173">
            <v>0</v>
          </cell>
          <cell r="BC173">
            <v>0</v>
          </cell>
          <cell r="BE173">
            <v>1.1909789715999997</v>
          </cell>
          <cell r="BF173">
            <v>1.1909789715999997</v>
          </cell>
          <cell r="BG173">
            <v>1.1909789715999997</v>
          </cell>
          <cell r="BH173">
            <v>0</v>
          </cell>
          <cell r="BI173">
            <v>0</v>
          </cell>
          <cell r="BK173">
            <v>0.30110643999999998</v>
          </cell>
          <cell r="BL173">
            <v>0.29657334000000002</v>
          </cell>
          <cell r="BM173">
            <v>0.30110643999999998</v>
          </cell>
          <cell r="BN173">
            <v>1.5054809189733561E-2</v>
          </cell>
          <cell r="BO173">
            <v>4.5330999999999566E-3</v>
          </cell>
          <cell r="BQ173">
            <v>0.30110643999999998</v>
          </cell>
          <cell r="BR173">
            <v>0.30110643999999998</v>
          </cell>
          <cell r="BS173">
            <v>0.30110643999999998</v>
          </cell>
          <cell r="BT173">
            <v>0</v>
          </cell>
          <cell r="BU173">
            <v>0</v>
          </cell>
          <cell r="BW173">
            <v>0.30110643999999998</v>
          </cell>
          <cell r="BX173">
            <v>0.30110643999999998</v>
          </cell>
          <cell r="BY173">
            <v>0.30110643999999998</v>
          </cell>
          <cell r="BZ173">
            <v>0</v>
          </cell>
          <cell r="CA173">
            <v>0</v>
          </cell>
          <cell r="CC173">
            <v>0.30110643999999998</v>
          </cell>
          <cell r="CD173">
            <v>0.30110643999999998</v>
          </cell>
          <cell r="CE173">
            <v>0.30110643999999998</v>
          </cell>
          <cell r="CF173">
            <v>0</v>
          </cell>
          <cell r="CG173">
            <v>0</v>
          </cell>
          <cell r="CI173">
            <v>6.907210899999999</v>
          </cell>
          <cell r="CJ173">
            <v>6.907210899999999</v>
          </cell>
          <cell r="CK173">
            <v>6.907210899999999</v>
          </cell>
          <cell r="CL173">
            <v>0</v>
          </cell>
          <cell r="CM173">
            <v>0</v>
          </cell>
          <cell r="CO173">
            <v>6.907210899999999</v>
          </cell>
          <cell r="CP173">
            <v>6.907210899999999</v>
          </cell>
          <cell r="CQ173">
            <v>6.907210899999999</v>
          </cell>
          <cell r="CR173">
            <v>0</v>
          </cell>
          <cell r="CS173">
            <v>0</v>
          </cell>
          <cell r="CU173">
            <v>0.91882179999999991</v>
          </cell>
          <cell r="CV173">
            <v>0.91882179999999991</v>
          </cell>
          <cell r="CW173">
            <v>0.91882179999999991</v>
          </cell>
          <cell r="CX173">
            <v>0</v>
          </cell>
          <cell r="CY173">
            <v>0</v>
          </cell>
          <cell r="DA173">
            <v>0.89362068500000003</v>
          </cell>
          <cell r="DB173">
            <v>0.89362068500000003</v>
          </cell>
          <cell r="DC173">
            <v>0.89362068500000003</v>
          </cell>
          <cell r="DD173">
            <v>0</v>
          </cell>
          <cell r="DE173">
            <v>0</v>
          </cell>
          <cell r="DG173">
            <v>0.89362068500000003</v>
          </cell>
          <cell r="DH173">
            <v>0.89362068500000003</v>
          </cell>
          <cell r="DI173">
            <v>0.89362068500000003</v>
          </cell>
          <cell r="DJ173">
            <v>0</v>
          </cell>
          <cell r="DK173">
            <v>0</v>
          </cell>
          <cell r="DM173">
            <v>11.020448550000001</v>
          </cell>
          <cell r="DN173">
            <v>11.020448550000001</v>
          </cell>
          <cell r="DO173">
            <v>11.020448550000001</v>
          </cell>
          <cell r="DP173">
            <v>0</v>
          </cell>
          <cell r="DQ173">
            <v>0</v>
          </cell>
          <cell r="DS173">
            <v>0.22967820999999999</v>
          </cell>
          <cell r="DT173">
            <v>0.22967820999999999</v>
          </cell>
          <cell r="DU173">
            <v>0.22967820999999999</v>
          </cell>
          <cell r="DV173">
            <v>0</v>
          </cell>
          <cell r="DW173">
            <v>0</v>
          </cell>
          <cell r="DY173">
            <v>1.0332712799999999</v>
          </cell>
          <cell r="DZ173">
            <v>1.0332712799999999</v>
          </cell>
          <cell r="EA173">
            <v>1.0332712799999999</v>
          </cell>
          <cell r="EB173">
            <v>0</v>
          </cell>
          <cell r="EC173">
            <v>0</v>
          </cell>
          <cell r="EE173">
            <v>3.1406375</v>
          </cell>
          <cell r="EF173">
            <v>3.1406375</v>
          </cell>
          <cell r="EG173">
            <v>3.1406375</v>
          </cell>
          <cell r="EH173">
            <v>0</v>
          </cell>
          <cell r="EI173">
            <v>0</v>
          </cell>
          <cell r="EK173">
            <v>3.1406375</v>
          </cell>
          <cell r="EL173">
            <v>3.1406375</v>
          </cell>
          <cell r="EM173">
            <v>3.1406375</v>
          </cell>
          <cell r="EN173">
            <v>0</v>
          </cell>
          <cell r="EO173">
            <v>0</v>
          </cell>
          <cell r="EQ173">
            <v>0.4325464</v>
          </cell>
          <cell r="ER173">
            <v>0.4325464</v>
          </cell>
          <cell r="ES173">
            <v>0.4325464</v>
          </cell>
          <cell r="ET173">
            <v>0</v>
          </cell>
          <cell r="EU173">
            <v>0</v>
          </cell>
          <cell r="EW173">
            <v>0.4325464</v>
          </cell>
          <cell r="EX173">
            <v>0.4325464</v>
          </cell>
          <cell r="EY173">
            <v>0.4325464</v>
          </cell>
          <cell r="EZ173">
            <v>0</v>
          </cell>
          <cell r="FA173">
            <v>0</v>
          </cell>
          <cell r="FC173">
            <v>0.28692463280000002</v>
          </cell>
          <cell r="FD173">
            <v>0.28692463280000002</v>
          </cell>
          <cell r="FE173">
            <v>0.28692463280000002</v>
          </cell>
          <cell r="FF173">
            <v>0</v>
          </cell>
          <cell r="FG173">
            <v>0</v>
          </cell>
          <cell r="FI173">
            <v>0.28692463280000002</v>
          </cell>
          <cell r="FJ173">
            <v>0.28692463280000002</v>
          </cell>
          <cell r="FK173">
            <v>0.28692463280000002</v>
          </cell>
          <cell r="FL173">
            <v>0</v>
          </cell>
          <cell r="FM173">
            <v>0</v>
          </cell>
          <cell r="FO173">
            <v>0</v>
          </cell>
          <cell r="FP173">
            <v>0</v>
          </cell>
          <cell r="FQ173">
            <v>0</v>
          </cell>
          <cell r="FR173">
            <v>0</v>
          </cell>
          <cell r="FS173">
            <v>0</v>
          </cell>
          <cell r="FU173">
            <v>8.3644125369999998</v>
          </cell>
          <cell r="FV173">
            <v>8.3644125369999998</v>
          </cell>
          <cell r="FW173">
            <v>8.3644125369999998</v>
          </cell>
          <cell r="FX173">
            <v>0</v>
          </cell>
          <cell r="FY173">
            <v>0</v>
          </cell>
          <cell r="GA173">
            <v>3.1943315424999992</v>
          </cell>
          <cell r="GB173">
            <v>3.1943315424999992</v>
          </cell>
          <cell r="GC173">
            <v>3.1943315424999992</v>
          </cell>
          <cell r="GD173">
            <v>0</v>
          </cell>
          <cell r="GE173">
            <v>0</v>
          </cell>
          <cell r="GG173">
            <v>0.76847588600000005</v>
          </cell>
          <cell r="GH173">
            <v>0.76847588600000005</v>
          </cell>
          <cell r="GI173">
            <v>0.76847588600000005</v>
          </cell>
          <cell r="GJ173">
            <v>0</v>
          </cell>
          <cell r="GK173">
            <v>0</v>
          </cell>
          <cell r="GM173">
            <v>1.0939071</v>
          </cell>
          <cell r="GN173">
            <v>1.0939071</v>
          </cell>
          <cell r="GO173">
            <v>1.0939071</v>
          </cell>
          <cell r="GP173">
            <v>0</v>
          </cell>
          <cell r="GQ173">
            <v>0</v>
          </cell>
          <cell r="GS173">
            <v>11.150149560000001</v>
          </cell>
          <cell r="GT173">
            <v>11.150149560000001</v>
          </cell>
          <cell r="GU173">
            <v>11.150149560000001</v>
          </cell>
          <cell r="GV173">
            <v>0</v>
          </cell>
          <cell r="GW173">
            <v>0</v>
          </cell>
          <cell r="GY173">
            <v>11.150149560000001</v>
          </cell>
          <cell r="GZ173">
            <v>11.150149560000001</v>
          </cell>
          <cell r="HA173">
            <v>11.150149560000001</v>
          </cell>
          <cell r="HB173">
            <v>0</v>
          </cell>
          <cell r="HC173">
            <v>0</v>
          </cell>
          <cell r="HE173">
            <v>6.1804740000000004E-2</v>
          </cell>
          <cell r="HF173">
            <v>6.1804740000000004E-2</v>
          </cell>
          <cell r="HG173">
            <v>6.1804740000000004E-2</v>
          </cell>
          <cell r="HH173">
            <v>0</v>
          </cell>
          <cell r="HI173">
            <v>0</v>
          </cell>
          <cell r="HK173">
            <v>3.8720890590000003</v>
          </cell>
          <cell r="HL173">
            <v>3.8720890590000003</v>
          </cell>
          <cell r="HM173">
            <v>3.8720890590000003</v>
          </cell>
          <cell r="HN173">
            <v>0</v>
          </cell>
          <cell r="HO173">
            <v>0</v>
          </cell>
          <cell r="HQ173">
            <v>0.29911287600000003</v>
          </cell>
          <cell r="HR173">
            <v>0.29911287600000003</v>
          </cell>
          <cell r="HS173">
            <v>0.29911287600000003</v>
          </cell>
          <cell r="HT173">
            <v>0</v>
          </cell>
          <cell r="HU173">
            <v>0</v>
          </cell>
          <cell r="HW173">
            <v>8.1354876000000007E-2</v>
          </cell>
          <cell r="HX173">
            <v>8.1354876000000007E-2</v>
          </cell>
          <cell r="HY173">
            <v>8.1354876000000007E-2</v>
          </cell>
          <cell r="HZ173">
            <v>0</v>
          </cell>
          <cell r="IA173">
            <v>0</v>
          </cell>
          <cell r="IC173">
            <v>8.1354876000000007E-2</v>
          </cell>
          <cell r="ID173">
            <v>8.1354876000000007E-2</v>
          </cell>
          <cell r="IE173">
            <v>8.1354876000000007E-2</v>
          </cell>
          <cell r="IF173">
            <v>0</v>
          </cell>
          <cell r="IG173">
            <v>0</v>
          </cell>
          <cell r="II173">
            <v>1.251262884</v>
          </cell>
          <cell r="IJ173">
            <v>1.251262884</v>
          </cell>
          <cell r="IK173">
            <v>1.251262884</v>
          </cell>
          <cell r="IL173">
            <v>0</v>
          </cell>
          <cell r="IM173">
            <v>0</v>
          </cell>
          <cell r="IO173">
            <v>0.35967257499999994</v>
          </cell>
          <cell r="IP173">
            <v>0.35967257499999994</v>
          </cell>
          <cell r="IQ173">
            <v>0.35967257499999994</v>
          </cell>
          <cell r="IR173">
            <v>0</v>
          </cell>
          <cell r="IS173">
            <v>0</v>
          </cell>
          <cell r="IU173">
            <v>8.43095325</v>
          </cell>
          <cell r="IV173">
            <v>8.43095325</v>
          </cell>
          <cell r="IW173">
            <v>8.43095325</v>
          </cell>
          <cell r="IX173">
            <v>0</v>
          </cell>
          <cell r="IY173">
            <v>0</v>
          </cell>
          <cell r="JA173">
            <v>84.414366749999999</v>
          </cell>
          <cell r="JB173">
            <v>84.414366749999999</v>
          </cell>
          <cell r="JC173">
            <v>84.414366749999999</v>
          </cell>
          <cell r="JD173">
            <v>0</v>
          </cell>
          <cell r="JE173">
            <v>0</v>
          </cell>
          <cell r="JG173">
            <v>5.1491945000000001</v>
          </cell>
          <cell r="JH173">
            <v>5.1491945000000001</v>
          </cell>
          <cell r="JI173">
            <v>5.1491945000000001</v>
          </cell>
          <cell r="JJ173">
            <v>0</v>
          </cell>
          <cell r="JK173">
            <v>0</v>
          </cell>
          <cell r="JM173">
            <v>0.5349060605</v>
          </cell>
          <cell r="JN173">
            <v>0.5349060605</v>
          </cell>
          <cell r="JO173">
            <v>0.5349060605</v>
          </cell>
          <cell r="JP173">
            <v>0</v>
          </cell>
          <cell r="JQ173">
            <v>0</v>
          </cell>
          <cell r="JS173">
            <v>0.481628</v>
          </cell>
          <cell r="JT173">
            <v>0.481628</v>
          </cell>
          <cell r="JU173">
            <v>0.481628</v>
          </cell>
          <cell r="JV173">
            <v>0</v>
          </cell>
          <cell r="JW173">
            <v>0</v>
          </cell>
          <cell r="JY173">
            <v>0.64966585749999994</v>
          </cell>
          <cell r="JZ173">
            <v>0.64966585749999994</v>
          </cell>
          <cell r="KA173">
            <v>0.64966585749999994</v>
          </cell>
          <cell r="KB173">
            <v>0</v>
          </cell>
          <cell r="KC173">
            <v>0</v>
          </cell>
          <cell r="KE173">
            <v>5.1491945000000001</v>
          </cell>
          <cell r="KF173">
            <v>5.1491945000000001</v>
          </cell>
          <cell r="KG173">
            <v>5.1491945000000001</v>
          </cell>
          <cell r="KH173">
            <v>0</v>
          </cell>
          <cell r="KI173">
            <v>0</v>
          </cell>
          <cell r="KK173">
            <v>0.5349060605</v>
          </cell>
          <cell r="KL173">
            <v>0.5349060605</v>
          </cell>
          <cell r="KM173">
            <v>0.5349060605</v>
          </cell>
          <cell r="KN173">
            <v>0</v>
          </cell>
          <cell r="KO173">
            <v>0</v>
          </cell>
          <cell r="KQ173">
            <v>1.400433</v>
          </cell>
          <cell r="KR173">
            <v>1.400433</v>
          </cell>
          <cell r="KS173">
            <v>1.400433</v>
          </cell>
          <cell r="KT173">
            <v>0</v>
          </cell>
          <cell r="KU173">
            <v>0</v>
          </cell>
          <cell r="KW173">
            <v>1.3365280279999998</v>
          </cell>
          <cell r="KX173">
            <v>1.3365280279999998</v>
          </cell>
          <cell r="KY173">
            <v>1.3365280279999998</v>
          </cell>
          <cell r="KZ173">
            <v>0</v>
          </cell>
          <cell r="LA173">
            <v>0</v>
          </cell>
          <cell r="LC173">
            <v>1.1904886159999999</v>
          </cell>
          <cell r="LD173">
            <v>1.1904886159999999</v>
          </cell>
          <cell r="LE173">
            <v>1.1904886159999999</v>
          </cell>
          <cell r="LF173">
            <v>0</v>
          </cell>
          <cell r="LG173">
            <v>0</v>
          </cell>
          <cell r="LI173">
            <v>7.7019799999999999E-2</v>
          </cell>
          <cell r="LJ173">
            <v>7.7019799999999999E-2</v>
          </cell>
          <cell r="LK173">
            <v>7.7019799999999999E-2</v>
          </cell>
          <cell r="LL173">
            <v>0</v>
          </cell>
          <cell r="LM173">
            <v>0</v>
          </cell>
          <cell r="LO173">
            <v>2.9421168346000002</v>
          </cell>
          <cell r="LP173">
            <v>2.9421168346000002</v>
          </cell>
          <cell r="LQ173">
            <v>2.9421168346000002</v>
          </cell>
          <cell r="LR173">
            <v>0</v>
          </cell>
          <cell r="LS173">
            <v>0</v>
          </cell>
          <cell r="LU173">
            <v>16.376637485</v>
          </cell>
          <cell r="LV173">
            <v>16.376637485</v>
          </cell>
          <cell r="LW173">
            <v>16.376637485</v>
          </cell>
          <cell r="LX173">
            <v>0</v>
          </cell>
          <cell r="LY173">
            <v>0</v>
          </cell>
          <cell r="MA173">
            <v>5.1491945000000001</v>
          </cell>
          <cell r="MB173">
            <v>5.1491945000000001</v>
          </cell>
          <cell r="MC173">
            <v>5.1491945000000001</v>
          </cell>
          <cell r="MD173">
            <v>0</v>
          </cell>
          <cell r="ME173">
            <v>0</v>
          </cell>
          <cell r="MG173">
            <v>0.5349060605</v>
          </cell>
          <cell r="MH173">
            <v>0.5349060605</v>
          </cell>
          <cell r="MI173">
            <v>0.5349060605</v>
          </cell>
          <cell r="MJ173">
            <v>0</v>
          </cell>
          <cell r="MK173">
            <v>0</v>
          </cell>
          <cell r="MM173">
            <v>11.433850451</v>
          </cell>
          <cell r="MN173">
            <v>11.433850451</v>
          </cell>
          <cell r="MO173">
            <v>11.463226216999999</v>
          </cell>
          <cell r="MP173">
            <v>0</v>
          </cell>
          <cell r="MQ173">
            <v>0</v>
          </cell>
          <cell r="MS173">
            <v>28.577889645500004</v>
          </cell>
          <cell r="MT173">
            <v>28.577889645500004</v>
          </cell>
          <cell r="MU173">
            <v>28.649919165499998</v>
          </cell>
          <cell r="MV173">
            <v>0</v>
          </cell>
          <cell r="MW173">
            <v>0</v>
          </cell>
          <cell r="MY173">
            <v>1.400433</v>
          </cell>
          <cell r="MZ173">
            <v>1.400433</v>
          </cell>
          <cell r="NA173">
            <v>1.400433</v>
          </cell>
          <cell r="NB173">
            <v>0</v>
          </cell>
          <cell r="NC173">
            <v>0</v>
          </cell>
          <cell r="NE173">
            <v>1.3365280279999998</v>
          </cell>
          <cell r="NF173">
            <v>1.3365280279999998</v>
          </cell>
          <cell r="NG173">
            <v>1.3365280279999998</v>
          </cell>
          <cell r="NH173">
            <v>0</v>
          </cell>
          <cell r="NI173">
            <v>0</v>
          </cell>
          <cell r="NK173">
            <v>1.1904886159999999</v>
          </cell>
          <cell r="NL173">
            <v>1.1904886159999999</v>
          </cell>
          <cell r="NM173">
            <v>1.1904886159999999</v>
          </cell>
          <cell r="NN173">
            <v>0</v>
          </cell>
          <cell r="NO173">
            <v>0</v>
          </cell>
          <cell r="NQ173">
            <v>7.7019799999999999E-2</v>
          </cell>
          <cell r="NR173">
            <v>7.7019799999999999E-2</v>
          </cell>
          <cell r="NS173">
            <v>7.7019799999999999E-2</v>
          </cell>
          <cell r="NT173">
            <v>0</v>
          </cell>
          <cell r="NU173">
            <v>0</v>
          </cell>
          <cell r="NW173">
            <v>2.9421168346000002</v>
          </cell>
          <cell r="NX173">
            <v>2.9421168346000002</v>
          </cell>
          <cell r="NY173">
            <v>2.9421168346000002</v>
          </cell>
          <cell r="NZ173">
            <v>0</v>
          </cell>
          <cell r="OA173">
            <v>0</v>
          </cell>
          <cell r="OC173">
            <v>16.376637485</v>
          </cell>
          <cell r="OD173">
            <v>16.376637485</v>
          </cell>
          <cell r="OE173">
            <v>16.376637485</v>
          </cell>
          <cell r="OF173">
            <v>0</v>
          </cell>
          <cell r="OG173">
            <v>0</v>
          </cell>
          <cell r="OI173">
            <v>9.1524678754999993</v>
          </cell>
          <cell r="OJ173">
            <v>9.1524678754999993</v>
          </cell>
          <cell r="OK173">
            <v>8.3644125369999998</v>
          </cell>
          <cell r="OL173">
            <v>0</v>
          </cell>
          <cell r="OM173">
            <v>0</v>
          </cell>
          <cell r="OO173">
            <v>3.5900861024999995</v>
          </cell>
          <cell r="OP173">
            <v>3.5900861024999995</v>
          </cell>
          <cell r="OQ173">
            <v>3.1943315424999992</v>
          </cell>
          <cell r="OR173">
            <v>0</v>
          </cell>
          <cell r="OS173">
            <v>0</v>
          </cell>
          <cell r="OU173">
            <v>3.1406375</v>
          </cell>
          <cell r="OV173">
            <v>3.1406375</v>
          </cell>
          <cell r="OW173">
            <v>3.1406375</v>
          </cell>
          <cell r="OX173">
            <v>0</v>
          </cell>
          <cell r="OY173">
            <v>0</v>
          </cell>
          <cell r="PA173">
            <v>0.4325464</v>
          </cell>
          <cell r="PB173">
            <v>0.4325464</v>
          </cell>
          <cell r="PC173">
            <v>0.4325464</v>
          </cell>
          <cell r="PD173">
            <v>0</v>
          </cell>
          <cell r="PE173">
            <v>0</v>
          </cell>
          <cell r="PG173">
            <v>0.28692463280000002</v>
          </cell>
          <cell r="PH173">
            <v>0.28692463280000002</v>
          </cell>
          <cell r="PI173">
            <v>0.28692463280000002</v>
          </cell>
          <cell r="PJ173">
            <v>0</v>
          </cell>
          <cell r="PK173">
            <v>0</v>
          </cell>
          <cell r="PM173">
            <v>0</v>
          </cell>
          <cell r="PN173">
            <v>0</v>
          </cell>
          <cell r="PO173">
            <v>0</v>
          </cell>
          <cell r="PP173">
            <v>0</v>
          </cell>
          <cell r="PQ173">
            <v>0</v>
          </cell>
          <cell r="PS173">
            <v>0.76847588600000005</v>
          </cell>
          <cell r="PT173">
            <v>0.76847588600000005</v>
          </cell>
          <cell r="PU173">
            <v>0.76847588600000005</v>
          </cell>
          <cell r="PV173">
            <v>0</v>
          </cell>
          <cell r="PW173">
            <v>0</v>
          </cell>
          <cell r="PY173">
            <v>12.702883739999997</v>
          </cell>
          <cell r="PZ173">
            <v>10.714977060000001</v>
          </cell>
          <cell r="QA173">
            <v>12.702883739999997</v>
          </cell>
          <cell r="QB173">
            <v>0.15649255087963176</v>
          </cell>
          <cell r="QC173">
            <v>1.9879066799999965</v>
          </cell>
          <cell r="QE173">
            <v>23.275995139999999</v>
          </cell>
          <cell r="QF173">
            <v>21.595827899999996</v>
          </cell>
          <cell r="QG173">
            <v>23.275995139999999</v>
          </cell>
          <cell r="QH173">
            <v>7.218455021554035E-2</v>
          </cell>
          <cell r="QI173">
            <v>1.6801672400000029</v>
          </cell>
          <cell r="QK173">
            <v>84.414366749999999</v>
          </cell>
          <cell r="QL173">
            <v>81.052155749999997</v>
          </cell>
          <cell r="QM173">
            <v>84.414366749999999</v>
          </cell>
          <cell r="QN173">
            <v>3.9829843300933157E-2</v>
          </cell>
          <cell r="QO173">
            <v>3.3622110000000021</v>
          </cell>
          <cell r="QQ173">
            <v>5.1491945000000001</v>
          </cell>
          <cell r="QR173">
            <v>4.9841776249999992</v>
          </cell>
          <cell r="QS173">
            <v>5.1491945000000001</v>
          </cell>
          <cell r="QT173">
            <v>3.2047124069599808E-2</v>
          </cell>
          <cell r="QU173">
            <v>0.16501687500000095</v>
          </cell>
          <cell r="QW173">
            <v>0.5349060605</v>
          </cell>
          <cell r="QX173">
            <v>0.52205138249999994</v>
          </cell>
          <cell r="QY173">
            <v>0.5349060605</v>
          </cell>
          <cell r="QZ173">
            <v>2.4031655180695159E-2</v>
          </cell>
          <cell r="RA173">
            <v>1.2854678000000064E-2</v>
          </cell>
          <cell r="RC173">
            <v>11.433850451</v>
          </cell>
          <cell r="RD173">
            <v>11.433850451</v>
          </cell>
          <cell r="RE173">
            <v>11.463226216999999</v>
          </cell>
          <cell r="RF173">
            <v>0</v>
          </cell>
          <cell r="RG173">
            <v>0</v>
          </cell>
          <cell r="RI173">
            <v>28.577889645500004</v>
          </cell>
          <cell r="RJ173">
            <v>28.577889645500004</v>
          </cell>
          <cell r="RK173">
            <v>28.649919165499998</v>
          </cell>
          <cell r="RL173">
            <v>0</v>
          </cell>
          <cell r="RM173">
            <v>0</v>
          </cell>
          <cell r="RO173">
            <v>6.3397523279999994</v>
          </cell>
          <cell r="RP173">
            <v>6.3397523279999994</v>
          </cell>
          <cell r="RQ173">
            <v>6.3397523279999994</v>
          </cell>
          <cell r="RR173">
            <v>0</v>
          </cell>
          <cell r="RS173">
            <v>0</v>
          </cell>
          <cell r="RU173">
            <v>1.1909789715999997</v>
          </cell>
          <cell r="RV173">
            <v>1.1909789715999997</v>
          </cell>
          <cell r="RW173">
            <v>1.1909789715999997</v>
          </cell>
          <cell r="RX173">
            <v>0</v>
          </cell>
          <cell r="RY173">
            <v>0</v>
          </cell>
          <cell r="SA173">
            <v>0.29657334000000002</v>
          </cell>
          <cell r="SB173">
            <v>0.29657334000000002</v>
          </cell>
          <cell r="SC173">
            <v>0.30110643999999998</v>
          </cell>
          <cell r="SD173">
            <v>0</v>
          </cell>
          <cell r="SE173">
            <v>0</v>
          </cell>
          <cell r="SG173">
            <v>1.0939071</v>
          </cell>
          <cell r="SH173">
            <v>1.0939071</v>
          </cell>
          <cell r="SI173">
            <v>1.0939071</v>
          </cell>
          <cell r="SJ173">
            <v>0</v>
          </cell>
          <cell r="SK173">
            <v>0</v>
          </cell>
          <cell r="SM173">
            <v>12.702883739999997</v>
          </cell>
          <cell r="SN173">
            <v>12.702883739999997</v>
          </cell>
          <cell r="SO173">
            <v>12.702883739999997</v>
          </cell>
          <cell r="SP173">
            <v>0</v>
          </cell>
          <cell r="SQ173">
            <v>0</v>
          </cell>
          <cell r="SS173">
            <v>23.275995139999999</v>
          </cell>
          <cell r="ST173">
            <v>23.275995139999999</v>
          </cell>
          <cell r="SU173">
            <v>23.275995139999999</v>
          </cell>
          <cell r="SV173">
            <v>0</v>
          </cell>
          <cell r="SW173">
            <v>0</v>
          </cell>
          <cell r="SY173">
            <v>84.414366749999999</v>
          </cell>
          <cell r="SZ173">
            <v>84.414366749999999</v>
          </cell>
          <cell r="TA173">
            <v>84.414366749999999</v>
          </cell>
          <cell r="TB173">
            <v>0</v>
          </cell>
          <cell r="TC173">
            <v>0</v>
          </cell>
          <cell r="TE173">
            <v>5.1491945000000001</v>
          </cell>
          <cell r="TF173">
            <v>5.1491945000000001</v>
          </cell>
          <cell r="TG173">
            <v>5.1491945000000001</v>
          </cell>
          <cell r="TH173">
            <v>0</v>
          </cell>
          <cell r="TI173">
            <v>0</v>
          </cell>
          <cell r="TK173">
            <v>0.5349060605</v>
          </cell>
          <cell r="TL173">
            <v>0.5349060605</v>
          </cell>
          <cell r="TM173">
            <v>0.5349060605</v>
          </cell>
          <cell r="TN173">
            <v>0</v>
          </cell>
          <cell r="TO173">
            <v>0</v>
          </cell>
          <cell r="TQ173">
            <v>0.35967257499999994</v>
          </cell>
          <cell r="TR173">
            <v>0.35967257499999994</v>
          </cell>
          <cell r="TS173">
            <v>0.35967257499999994</v>
          </cell>
          <cell r="TT173">
            <v>0</v>
          </cell>
          <cell r="TU173">
            <v>0</v>
          </cell>
          <cell r="TW173">
            <v>8.43095325</v>
          </cell>
          <cell r="TX173">
            <v>8.43095325</v>
          </cell>
          <cell r="TY173">
            <v>8.43095325</v>
          </cell>
          <cell r="TZ173">
            <v>0</v>
          </cell>
          <cell r="UA173">
            <v>0</v>
          </cell>
          <cell r="UC173">
            <v>0.481628</v>
          </cell>
          <cell r="UD173">
            <v>0.481628</v>
          </cell>
          <cell r="UE173">
            <v>0.481628</v>
          </cell>
          <cell r="UF173">
            <v>0</v>
          </cell>
          <cell r="UG173">
            <v>0</v>
          </cell>
          <cell r="UI173">
            <v>0.64966585749999994</v>
          </cell>
          <cell r="UJ173">
            <v>0.64966585749999994</v>
          </cell>
          <cell r="UK173">
            <v>0.64966585749999994</v>
          </cell>
          <cell r="UL173">
            <v>0</v>
          </cell>
          <cell r="UM173">
            <v>0</v>
          </cell>
          <cell r="UO173">
            <v>1.400433</v>
          </cell>
          <cell r="UP173">
            <v>1.400433</v>
          </cell>
          <cell r="UQ173">
            <v>1.400433</v>
          </cell>
          <cell r="UR173">
            <v>0</v>
          </cell>
          <cell r="US173">
            <v>0</v>
          </cell>
          <cell r="UU173">
            <v>1.3365280279999998</v>
          </cell>
          <cell r="UV173">
            <v>1.3365280279999998</v>
          </cell>
          <cell r="UW173">
            <v>1.3365280279999998</v>
          </cell>
          <cell r="UX173">
            <v>0</v>
          </cell>
          <cell r="UY173">
            <v>0</v>
          </cell>
          <cell r="VA173">
            <v>1.1904886159999999</v>
          </cell>
          <cell r="VB173">
            <v>1.1904886159999999</v>
          </cell>
          <cell r="VC173">
            <v>1.1904886159999999</v>
          </cell>
          <cell r="VD173">
            <v>0</v>
          </cell>
          <cell r="VE173">
            <v>0</v>
          </cell>
          <cell r="VG173">
            <v>7.7019799999999999E-2</v>
          </cell>
          <cell r="VH173">
            <v>7.7019799999999999E-2</v>
          </cell>
          <cell r="VI173">
            <v>7.7019799999999999E-2</v>
          </cell>
          <cell r="VJ173">
            <v>0</v>
          </cell>
          <cell r="VK173">
            <v>0</v>
          </cell>
          <cell r="VM173">
            <v>2.9421168346000002</v>
          </cell>
          <cell r="VN173">
            <v>2.9421168346000002</v>
          </cell>
          <cell r="VO173">
            <v>2.9421168346000002</v>
          </cell>
          <cell r="VP173">
            <v>0</v>
          </cell>
          <cell r="VQ173">
            <v>0</v>
          </cell>
          <cell r="VS173">
            <v>16.376637485</v>
          </cell>
          <cell r="VT173">
            <v>16.376637485</v>
          </cell>
          <cell r="VU173">
            <v>16.376637485</v>
          </cell>
          <cell r="VV173">
            <v>0</v>
          </cell>
          <cell r="VW173">
            <v>0</v>
          </cell>
          <cell r="VY173">
            <v>9.1524678754999993</v>
          </cell>
          <cell r="VZ173">
            <v>9.1524678754999993</v>
          </cell>
          <cell r="WA173">
            <v>8.3644125369999998</v>
          </cell>
          <cell r="WB173">
            <v>0</v>
          </cell>
          <cell r="WC173">
            <v>0</v>
          </cell>
          <cell r="WE173">
            <v>3.5900861024999995</v>
          </cell>
          <cell r="WF173">
            <v>3.5900861024999995</v>
          </cell>
          <cell r="WG173">
            <v>3.1943315424999992</v>
          </cell>
          <cell r="WH173">
            <v>0</v>
          </cell>
          <cell r="WI173">
            <v>0</v>
          </cell>
          <cell r="WK173">
            <v>3.1406375</v>
          </cell>
          <cell r="WL173">
            <v>3.1406375</v>
          </cell>
          <cell r="WM173">
            <v>3.1406375</v>
          </cell>
          <cell r="WN173">
            <v>0</v>
          </cell>
          <cell r="WO173">
            <v>0</v>
          </cell>
          <cell r="WQ173">
            <v>0.4325464</v>
          </cell>
          <cell r="WR173">
            <v>0.4325464</v>
          </cell>
          <cell r="WS173">
            <v>0.4325464</v>
          </cell>
          <cell r="WT173">
            <v>0</v>
          </cell>
          <cell r="WU173">
            <v>0</v>
          </cell>
          <cell r="WW173">
            <v>0.28692463280000002</v>
          </cell>
          <cell r="WX173">
            <v>0.28692463280000002</v>
          </cell>
          <cell r="WY173">
            <v>0.28692463280000002</v>
          </cell>
          <cell r="WZ173">
            <v>0</v>
          </cell>
          <cell r="XA173">
            <v>0</v>
          </cell>
          <cell r="XC173">
            <v>0</v>
          </cell>
          <cell r="XD173">
            <v>0</v>
          </cell>
          <cell r="XE173">
            <v>0</v>
          </cell>
          <cell r="XF173">
            <v>0</v>
          </cell>
          <cell r="XG173">
            <v>0</v>
          </cell>
          <cell r="XI173">
            <v>0.76847588600000005</v>
          </cell>
          <cell r="XJ173">
            <v>0.76847588600000005</v>
          </cell>
          <cell r="XK173">
            <v>0.76847588600000005</v>
          </cell>
          <cell r="XL173">
            <v>0</v>
          </cell>
          <cell r="XM173">
            <v>0</v>
          </cell>
          <cell r="XO173">
            <v>3.8720890590000003</v>
          </cell>
          <cell r="XP173">
            <v>3.8720890590000003</v>
          </cell>
          <cell r="XQ173">
            <v>3.8720890590000003</v>
          </cell>
          <cell r="XR173">
            <v>0</v>
          </cell>
          <cell r="XS173">
            <v>0</v>
          </cell>
          <cell r="XU173">
            <v>0.29911287600000003</v>
          </cell>
          <cell r="XV173">
            <v>0.29911287600000003</v>
          </cell>
          <cell r="XW173">
            <v>0.29911287600000003</v>
          </cell>
          <cell r="XX173">
            <v>0</v>
          </cell>
          <cell r="XY173">
            <v>0</v>
          </cell>
          <cell r="YA173">
            <v>8.1354876000000007E-2</v>
          </cell>
          <cell r="YB173">
            <v>8.1354876000000007E-2</v>
          </cell>
          <cell r="YC173">
            <v>8.1354876000000007E-2</v>
          </cell>
          <cell r="YD173">
            <v>0</v>
          </cell>
          <cell r="YE173">
            <v>0</v>
          </cell>
          <cell r="YG173">
            <v>1.251262884</v>
          </cell>
          <cell r="YH173">
            <v>1.251262884</v>
          </cell>
          <cell r="YI173">
            <v>1.251262884</v>
          </cell>
          <cell r="YJ173">
            <v>0</v>
          </cell>
          <cell r="YK173">
            <v>0</v>
          </cell>
          <cell r="YM173">
            <v>3.3240395999999999</v>
          </cell>
          <cell r="YN173">
            <v>3.3240395999999999</v>
          </cell>
          <cell r="YO173">
            <v>3.3240395999999999</v>
          </cell>
          <cell r="YP173">
            <v>0</v>
          </cell>
          <cell r="YQ173">
            <v>0</v>
          </cell>
          <cell r="YS173">
            <v>3.3240395999999999</v>
          </cell>
          <cell r="YT173">
            <v>3.3240395999999999</v>
          </cell>
          <cell r="YU173">
            <v>3.3240395999999999</v>
          </cell>
          <cell r="YV173">
            <v>0</v>
          </cell>
          <cell r="YW173">
            <v>0</v>
          </cell>
          <cell r="YY173">
            <v>3.3240395999999999</v>
          </cell>
          <cell r="YZ173">
            <v>3.3240395999999999</v>
          </cell>
          <cell r="ZA173">
            <v>3.3240395999999999</v>
          </cell>
          <cell r="ZB173">
            <v>0</v>
          </cell>
          <cell r="ZC173">
            <v>0</v>
          </cell>
        </row>
        <row r="174">
          <cell r="B174">
            <v>2015</v>
          </cell>
          <cell r="C174">
            <v>10.405786701499999</v>
          </cell>
          <cell r="D174">
            <v>10.380849415999998</v>
          </cell>
          <cell r="E174">
            <v>10.405786701499999</v>
          </cell>
          <cell r="F174">
            <v>2.3964824780047965E-3</v>
          </cell>
          <cell r="G174">
            <v>2.4937285500000073E-2</v>
          </cell>
          <cell r="I174">
            <v>26.666434285499996</v>
          </cell>
          <cell r="J174">
            <v>26.605548674999998</v>
          </cell>
          <cell r="K174">
            <v>26.666434285499996</v>
          </cell>
          <cell r="L174">
            <v>2.2832302904893741E-3</v>
          </cell>
          <cell r="M174">
            <v>6.0885610499997966E-2</v>
          </cell>
          <cell r="O174">
            <v>10.405786701499999</v>
          </cell>
          <cell r="P174">
            <v>10.364628216499998</v>
          </cell>
          <cell r="Q174">
            <v>10.405786701499999</v>
          </cell>
          <cell r="R174">
            <v>3.9553458263821032E-3</v>
          </cell>
          <cell r="S174">
            <v>4.1158485000000411E-2</v>
          </cell>
          <cell r="U174">
            <v>26.666434285499996</v>
          </cell>
          <cell r="V174">
            <v>26.565792101999993</v>
          </cell>
          <cell r="W174">
            <v>26.666434285499996</v>
          </cell>
          <cell r="X174">
            <v>3.7741147699948767E-3</v>
          </cell>
          <cell r="Y174">
            <v>0.10064218350000331</v>
          </cell>
          <cell r="AA174">
            <v>10.405786701499999</v>
          </cell>
          <cell r="AB174">
            <v>10.399121671499998</v>
          </cell>
          <cell r="AC174">
            <v>10.405786701499999</v>
          </cell>
          <cell r="AD174">
            <v>6.4051187970630419E-4</v>
          </cell>
          <cell r="AE174">
            <v>6.6650300000006268E-3</v>
          </cell>
          <cell r="AG174">
            <v>26.666434285499996</v>
          </cell>
          <cell r="AH174">
            <v>26.6502030015</v>
          </cell>
          <cell r="AI174">
            <v>26.666434285499996</v>
          </cell>
          <cell r="AJ174">
            <v>6.0867845420271036E-4</v>
          </cell>
          <cell r="AK174">
            <v>1.6231283999996293E-2</v>
          </cell>
          <cell r="AM174">
            <v>6.7113807300000001</v>
          </cell>
          <cell r="AN174">
            <v>6.4374918234999994</v>
          </cell>
          <cell r="AO174">
            <v>6.7113807300000001</v>
          </cell>
          <cell r="AP174">
            <v>4.0809621375779218E-2</v>
          </cell>
          <cell r="AQ174">
            <v>0.27388890650000075</v>
          </cell>
          <cell r="AS174">
            <v>1.2236952684000002</v>
          </cell>
          <cell r="AT174">
            <v>1.1747794599000001</v>
          </cell>
          <cell r="AU174">
            <v>1.2236952684000002</v>
          </cell>
          <cell r="AV174">
            <v>3.9973847871421657E-2</v>
          </cell>
          <cell r="AW174">
            <v>4.8915808500000102E-2</v>
          </cell>
          <cell r="AY174">
            <v>6.7113807300000001</v>
          </cell>
          <cell r="AZ174">
            <v>6.62977829</v>
          </cell>
          <cell r="BA174">
            <v>6.7113807300000001</v>
          </cell>
          <cell r="BB174">
            <v>1.2158815493097523E-2</v>
          </cell>
          <cell r="BC174">
            <v>8.1602440000000165E-2</v>
          </cell>
          <cell r="BE174">
            <v>1.2236952684000002</v>
          </cell>
          <cell r="BF174">
            <v>1.2090714304000001</v>
          </cell>
          <cell r="BG174">
            <v>1.2236952684000002</v>
          </cell>
          <cell r="BH174">
            <v>1.1950555320133742E-2</v>
          </cell>
          <cell r="BI174">
            <v>1.4623838000000111E-2</v>
          </cell>
          <cell r="BK174">
            <v>0.30151264800000005</v>
          </cell>
          <cell r="BL174">
            <v>0.29220334800000003</v>
          </cell>
          <cell r="BM174">
            <v>0.30151264800000005</v>
          </cell>
          <cell r="BN174">
            <v>3.0875321687997708E-2</v>
          </cell>
          <cell r="BO174">
            <v>9.3093000000000203E-3</v>
          </cell>
          <cell r="BQ174">
            <v>0.30151264800000005</v>
          </cell>
          <cell r="BR174">
            <v>0.30151264800000005</v>
          </cell>
          <cell r="BS174">
            <v>0.30151264800000005</v>
          </cell>
          <cell r="BT174">
            <v>0</v>
          </cell>
          <cell r="BU174">
            <v>0</v>
          </cell>
          <cell r="BW174">
            <v>0.30151264800000005</v>
          </cell>
          <cell r="BX174">
            <v>0.30151264800000005</v>
          </cell>
          <cell r="BY174">
            <v>0.30151264800000005</v>
          </cell>
          <cell r="BZ174">
            <v>0</v>
          </cell>
          <cell r="CA174">
            <v>0</v>
          </cell>
          <cell r="CC174">
            <v>0.30151264800000005</v>
          </cell>
          <cell r="CD174">
            <v>0.30151264800000005</v>
          </cell>
          <cell r="CE174">
            <v>0.30151264800000005</v>
          </cell>
          <cell r="CF174">
            <v>0</v>
          </cell>
          <cell r="CG174">
            <v>0</v>
          </cell>
          <cell r="CI174">
            <v>6.4789677999999995</v>
          </cell>
          <cell r="CJ174">
            <v>6.7103572999999992</v>
          </cell>
          <cell r="CK174">
            <v>6.4789677999999995</v>
          </cell>
          <cell r="CL174">
            <v>0</v>
          </cell>
          <cell r="CM174">
            <v>0</v>
          </cell>
          <cell r="CO174">
            <v>6.4789677999999995</v>
          </cell>
          <cell r="CP174">
            <v>6.7103572999999992</v>
          </cell>
          <cell r="CQ174">
            <v>6.4789677999999995</v>
          </cell>
          <cell r="CR174">
            <v>0</v>
          </cell>
          <cell r="CS174">
            <v>0</v>
          </cell>
          <cell r="CU174">
            <v>0.97394740000000002</v>
          </cell>
          <cell r="CV174">
            <v>0.97394740000000002</v>
          </cell>
          <cell r="CW174">
            <v>0.97394740000000002</v>
          </cell>
          <cell r="CX174">
            <v>0</v>
          </cell>
          <cell r="CY174">
            <v>0</v>
          </cell>
          <cell r="DA174">
            <v>0.94724029999999992</v>
          </cell>
          <cell r="DB174">
            <v>0.94724029999999992</v>
          </cell>
          <cell r="DC174">
            <v>0.94724029999999992</v>
          </cell>
          <cell r="DD174">
            <v>0</v>
          </cell>
          <cell r="DE174">
            <v>0</v>
          </cell>
          <cell r="DG174">
            <v>0.94724029999999992</v>
          </cell>
          <cell r="DH174">
            <v>0.94724029999999992</v>
          </cell>
          <cell r="DI174">
            <v>0.94724029999999992</v>
          </cell>
          <cell r="DJ174">
            <v>0</v>
          </cell>
          <cell r="DK174">
            <v>0</v>
          </cell>
          <cell r="DM174">
            <v>11.29595497</v>
          </cell>
          <cell r="DN174">
            <v>11.29595497</v>
          </cell>
          <cell r="DO174">
            <v>11.29595497</v>
          </cell>
          <cell r="DP174">
            <v>0</v>
          </cell>
          <cell r="DQ174">
            <v>0</v>
          </cell>
          <cell r="DS174">
            <v>0.23427091</v>
          </cell>
          <cell r="DT174">
            <v>0.23427091</v>
          </cell>
          <cell r="DU174">
            <v>0.23427091</v>
          </cell>
          <cell r="DV174">
            <v>0</v>
          </cell>
          <cell r="DW174">
            <v>0</v>
          </cell>
          <cell r="DY174">
            <v>1.0952659499999999</v>
          </cell>
          <cell r="DZ174">
            <v>1.0952659499999999</v>
          </cell>
          <cell r="EA174">
            <v>1.0952659499999999</v>
          </cell>
          <cell r="EB174">
            <v>0</v>
          </cell>
          <cell r="EC174">
            <v>0</v>
          </cell>
          <cell r="EE174">
            <v>3.1981521000000006</v>
          </cell>
          <cell r="EF174">
            <v>3.1981521000000006</v>
          </cell>
          <cell r="EG174">
            <v>3.1981521000000006</v>
          </cell>
          <cell r="EH174">
            <v>0</v>
          </cell>
          <cell r="EI174">
            <v>0</v>
          </cell>
          <cell r="EK174">
            <v>3.1981521000000006</v>
          </cell>
          <cell r="EL174">
            <v>3.1981521000000006</v>
          </cell>
          <cell r="EM174">
            <v>3.1981521000000006</v>
          </cell>
          <cell r="EN174">
            <v>0</v>
          </cell>
          <cell r="EO174">
            <v>0</v>
          </cell>
          <cell r="EQ174">
            <v>0.43177420000000005</v>
          </cell>
          <cell r="ER174">
            <v>0.43177420000000005</v>
          </cell>
          <cell r="ES174">
            <v>0.43177420000000005</v>
          </cell>
          <cell r="ET174">
            <v>0</v>
          </cell>
          <cell r="EU174">
            <v>0</v>
          </cell>
          <cell r="EW174">
            <v>0.43177420000000005</v>
          </cell>
          <cell r="EX174">
            <v>0.43177420000000005</v>
          </cell>
          <cell r="EY174">
            <v>0.43177420000000005</v>
          </cell>
          <cell r="EZ174">
            <v>0</v>
          </cell>
          <cell r="FA174">
            <v>0</v>
          </cell>
          <cell r="FC174">
            <v>0.28468843519999992</v>
          </cell>
          <cell r="FD174">
            <v>0.28468843519999992</v>
          </cell>
          <cell r="FE174">
            <v>0.28468843519999992</v>
          </cell>
          <cell r="FF174">
            <v>0</v>
          </cell>
          <cell r="FG174">
            <v>0</v>
          </cell>
          <cell r="FI174">
            <v>0.28468843519999992</v>
          </cell>
          <cell r="FJ174">
            <v>0.28468843519999992</v>
          </cell>
          <cell r="FK174">
            <v>0.28468843519999992</v>
          </cell>
          <cell r="FL174">
            <v>0</v>
          </cell>
          <cell r="FM174">
            <v>0</v>
          </cell>
          <cell r="FO174">
            <v>0</v>
          </cell>
          <cell r="FP174">
            <v>0</v>
          </cell>
          <cell r="FQ174">
            <v>0</v>
          </cell>
          <cell r="FR174">
            <v>0</v>
          </cell>
          <cell r="FS174">
            <v>0</v>
          </cell>
          <cell r="FU174">
            <v>8.6700464820000001</v>
          </cell>
          <cell r="FV174">
            <v>8.6700464820000001</v>
          </cell>
          <cell r="FW174">
            <v>8.6700464820000001</v>
          </cell>
          <cell r="FX174">
            <v>0</v>
          </cell>
          <cell r="FY174">
            <v>0</v>
          </cell>
          <cell r="GA174">
            <v>3.2981969945</v>
          </cell>
          <cell r="GB174">
            <v>3.2981969945</v>
          </cell>
          <cell r="GC174">
            <v>3.2981969945</v>
          </cell>
          <cell r="GD174">
            <v>0</v>
          </cell>
          <cell r="GE174">
            <v>0</v>
          </cell>
          <cell r="GG174">
            <v>0.79760019549999983</v>
          </cell>
          <cell r="GH174">
            <v>0.79760019549999983</v>
          </cell>
          <cell r="GI174">
            <v>0.79760019549999983</v>
          </cell>
          <cell r="GJ174">
            <v>0</v>
          </cell>
          <cell r="GK174">
            <v>0</v>
          </cell>
          <cell r="GM174">
            <v>1.0589722000000001</v>
          </cell>
          <cell r="GN174">
            <v>1.0589722000000001</v>
          </cell>
          <cell r="GO174">
            <v>1.0589722000000001</v>
          </cell>
          <cell r="GP174">
            <v>0</v>
          </cell>
          <cell r="GQ174">
            <v>0</v>
          </cell>
          <cell r="GS174">
            <v>11.819162449999999</v>
          </cell>
          <cell r="GT174">
            <v>11.819162449999999</v>
          </cell>
          <cell r="GU174">
            <v>11.819162449999999</v>
          </cell>
          <cell r="GV174">
            <v>0</v>
          </cell>
          <cell r="GW174">
            <v>0</v>
          </cell>
          <cell r="GY174">
            <v>11.819162449999999</v>
          </cell>
          <cell r="GZ174">
            <v>11.819162449999999</v>
          </cell>
          <cell r="HA174">
            <v>11.819162449999999</v>
          </cell>
          <cell r="HB174">
            <v>0</v>
          </cell>
          <cell r="HC174">
            <v>0</v>
          </cell>
          <cell r="HE174">
            <v>6.4281379999999999E-2</v>
          </cell>
          <cell r="HF174">
            <v>6.4281379999999999E-2</v>
          </cell>
          <cell r="HG174">
            <v>6.4281379999999999E-2</v>
          </cell>
          <cell r="HH174">
            <v>0</v>
          </cell>
          <cell r="HI174">
            <v>0</v>
          </cell>
          <cell r="HK174">
            <v>4.1532507339999993</v>
          </cell>
          <cell r="HL174">
            <v>4.1532507339999993</v>
          </cell>
          <cell r="HM174">
            <v>4.1532507339999993</v>
          </cell>
          <cell r="HN174">
            <v>0</v>
          </cell>
          <cell r="HO174">
            <v>0</v>
          </cell>
          <cell r="HQ174">
            <v>0.30671397999999994</v>
          </cell>
          <cell r="HR174">
            <v>0.30671397999999994</v>
          </cell>
          <cell r="HS174">
            <v>0.30671397999999994</v>
          </cell>
          <cell r="HT174">
            <v>0</v>
          </cell>
          <cell r="HU174">
            <v>0</v>
          </cell>
          <cell r="HW174">
            <v>3.2412607999999996E-2</v>
          </cell>
          <cell r="HX174">
            <v>3.2412607999999996E-2</v>
          </cell>
          <cell r="HY174">
            <v>3.2412607999999996E-2</v>
          </cell>
          <cell r="HZ174">
            <v>0</v>
          </cell>
          <cell r="IA174">
            <v>0</v>
          </cell>
          <cell r="IC174">
            <v>3.2412607999999996E-2</v>
          </cell>
          <cell r="ID174">
            <v>3.2412607999999996E-2</v>
          </cell>
          <cell r="IE174">
            <v>3.2412607999999996E-2</v>
          </cell>
          <cell r="IF174">
            <v>0</v>
          </cell>
          <cell r="IG174">
            <v>0</v>
          </cell>
          <cell r="II174">
            <v>1.2837077920000002</v>
          </cell>
          <cell r="IJ174">
            <v>1.2837077920000002</v>
          </cell>
          <cell r="IK174">
            <v>1.2837077920000002</v>
          </cell>
          <cell r="IL174">
            <v>0</v>
          </cell>
          <cell r="IM174">
            <v>0</v>
          </cell>
          <cell r="IO174">
            <v>0.31641327499999999</v>
          </cell>
          <cell r="IP174">
            <v>0.31641327499999999</v>
          </cell>
          <cell r="IQ174">
            <v>0.31641327499999999</v>
          </cell>
          <cell r="IR174">
            <v>0</v>
          </cell>
          <cell r="IS174">
            <v>0</v>
          </cell>
          <cell r="IU174">
            <v>8.8060561249999978</v>
          </cell>
          <cell r="IV174">
            <v>8.8060561249999978</v>
          </cell>
          <cell r="IW174">
            <v>8.8060561249999978</v>
          </cell>
          <cell r="IX174">
            <v>0</v>
          </cell>
          <cell r="IY174">
            <v>0</v>
          </cell>
          <cell r="JA174">
            <v>90.196595625</v>
          </cell>
          <cell r="JB174">
            <v>90.196595625</v>
          </cell>
          <cell r="JC174">
            <v>90.196595625</v>
          </cell>
          <cell r="JD174">
            <v>0</v>
          </cell>
          <cell r="JE174">
            <v>0</v>
          </cell>
          <cell r="JG174">
            <v>5.4707947499999996</v>
          </cell>
          <cell r="JH174">
            <v>5.4707947499999996</v>
          </cell>
          <cell r="JI174">
            <v>5.4707947499999996</v>
          </cell>
          <cell r="JJ174">
            <v>0</v>
          </cell>
          <cell r="JK174">
            <v>0</v>
          </cell>
          <cell r="JM174">
            <v>0.57165083299999986</v>
          </cell>
          <cell r="JN174">
            <v>0.57165083299999986</v>
          </cell>
          <cell r="JO174">
            <v>0.57165083299999986</v>
          </cell>
          <cell r="JP174">
            <v>0</v>
          </cell>
          <cell r="JQ174">
            <v>0</v>
          </cell>
          <cell r="JS174">
            <v>0.50751299999999999</v>
          </cell>
          <cell r="JT174">
            <v>0.50751299999999999</v>
          </cell>
          <cell r="JU174">
            <v>0.50751299999999999</v>
          </cell>
          <cell r="JV174">
            <v>0</v>
          </cell>
          <cell r="JW174">
            <v>0</v>
          </cell>
          <cell r="JY174">
            <v>0.68006171250000003</v>
          </cell>
          <cell r="JZ174">
            <v>0.68006171250000003</v>
          </cell>
          <cell r="KA174">
            <v>0.68006171250000003</v>
          </cell>
          <cell r="KB174">
            <v>0</v>
          </cell>
          <cell r="KC174">
            <v>0</v>
          </cell>
          <cell r="KE174">
            <v>5.4707947499999996</v>
          </cell>
          <cell r="KF174">
            <v>5.4707947499999996</v>
          </cell>
          <cell r="KG174">
            <v>5.4707947499999996</v>
          </cell>
          <cell r="KH174">
            <v>0</v>
          </cell>
          <cell r="KI174">
            <v>0</v>
          </cell>
          <cell r="KK174">
            <v>0.57165083299999986</v>
          </cell>
          <cell r="KL174">
            <v>0.57165083299999986</v>
          </cell>
          <cell r="KM174">
            <v>0.57165083299999986</v>
          </cell>
          <cell r="KN174">
            <v>0</v>
          </cell>
          <cell r="KO174">
            <v>0</v>
          </cell>
          <cell r="KQ174">
            <v>1.4322083799999998</v>
          </cell>
          <cell r="KR174">
            <v>1.4322083799999998</v>
          </cell>
          <cell r="KS174">
            <v>1.4322083799999998</v>
          </cell>
          <cell r="KT174">
            <v>0</v>
          </cell>
          <cell r="KU174">
            <v>0</v>
          </cell>
          <cell r="KW174">
            <v>1.446225702</v>
          </cell>
          <cell r="KX174">
            <v>1.446225702</v>
          </cell>
          <cell r="KY174">
            <v>1.446225702</v>
          </cell>
          <cell r="KZ174">
            <v>0</v>
          </cell>
          <cell r="LA174">
            <v>0</v>
          </cell>
          <cell r="LC174">
            <v>1.2432485440000001</v>
          </cell>
          <cell r="LD174">
            <v>1.2432485440000001</v>
          </cell>
          <cell r="LE174">
            <v>1.2432485440000001</v>
          </cell>
          <cell r="LF174">
            <v>0</v>
          </cell>
          <cell r="LG174">
            <v>0</v>
          </cell>
          <cell r="LI174">
            <v>8.0480399999999994E-2</v>
          </cell>
          <cell r="LJ174">
            <v>8.0480399999999994E-2</v>
          </cell>
          <cell r="LK174">
            <v>8.0480399999999994E-2</v>
          </cell>
          <cell r="LL174">
            <v>0</v>
          </cell>
          <cell r="LM174">
            <v>0</v>
          </cell>
          <cell r="LO174">
            <v>3.0519927966000004</v>
          </cell>
          <cell r="LP174">
            <v>3.0519927966000004</v>
          </cell>
          <cell r="LQ174">
            <v>3.0519927966000004</v>
          </cell>
          <cell r="LR174">
            <v>0</v>
          </cell>
          <cell r="LS174">
            <v>0</v>
          </cell>
          <cell r="LU174">
            <v>17.574892848000001</v>
          </cell>
          <cell r="LV174">
            <v>17.574892848000001</v>
          </cell>
          <cell r="LW174">
            <v>17.574892848000001</v>
          </cell>
          <cell r="LX174">
            <v>0</v>
          </cell>
          <cell r="LY174">
            <v>0</v>
          </cell>
          <cell r="MA174">
            <v>5.4707947499999996</v>
          </cell>
          <cell r="MB174">
            <v>5.4707947499999996</v>
          </cell>
          <cell r="MC174">
            <v>5.4707947499999996</v>
          </cell>
          <cell r="MD174">
            <v>0</v>
          </cell>
          <cell r="ME174">
            <v>0</v>
          </cell>
          <cell r="MG174">
            <v>0.57165083299999986</v>
          </cell>
          <cell r="MH174">
            <v>0.57165083299999986</v>
          </cell>
          <cell r="MI174">
            <v>0.57165083299999986</v>
          </cell>
          <cell r="MJ174">
            <v>0</v>
          </cell>
          <cell r="MK174">
            <v>0</v>
          </cell>
          <cell r="MM174">
            <v>10.333143548999997</v>
          </cell>
          <cell r="MN174">
            <v>10.333143548999997</v>
          </cell>
          <cell r="MO174">
            <v>10.405786701499999</v>
          </cell>
          <cell r="MP174">
            <v>0</v>
          </cell>
          <cell r="MQ174">
            <v>0</v>
          </cell>
          <cell r="MS174">
            <v>26.488635991499997</v>
          </cell>
          <cell r="MT174">
            <v>26.488635991499997</v>
          </cell>
          <cell r="MU174">
            <v>26.666434285499996</v>
          </cell>
          <cell r="MV174">
            <v>0</v>
          </cell>
          <cell r="MW174">
            <v>0</v>
          </cell>
          <cell r="MY174">
            <v>1.4322083799999998</v>
          </cell>
          <cell r="MZ174">
            <v>1.4322083799999998</v>
          </cell>
          <cell r="NA174">
            <v>1.4322083799999998</v>
          </cell>
          <cell r="NB174">
            <v>0</v>
          </cell>
          <cell r="NC174">
            <v>0</v>
          </cell>
          <cell r="NE174">
            <v>1.446225702</v>
          </cell>
          <cell r="NF174">
            <v>1.446225702</v>
          </cell>
          <cell r="NG174">
            <v>1.446225702</v>
          </cell>
          <cell r="NH174">
            <v>0</v>
          </cell>
          <cell r="NI174">
            <v>0</v>
          </cell>
          <cell r="NK174">
            <v>1.2432485440000001</v>
          </cell>
          <cell r="NL174">
            <v>1.2432485440000001</v>
          </cell>
          <cell r="NM174">
            <v>1.2432485440000001</v>
          </cell>
          <cell r="NN174">
            <v>0</v>
          </cell>
          <cell r="NO174">
            <v>0</v>
          </cell>
          <cell r="NQ174">
            <v>8.0480399999999994E-2</v>
          </cell>
          <cell r="NR174">
            <v>8.0480399999999994E-2</v>
          </cell>
          <cell r="NS174">
            <v>8.0480399999999994E-2</v>
          </cell>
          <cell r="NT174">
            <v>0</v>
          </cell>
          <cell r="NU174">
            <v>0</v>
          </cell>
          <cell r="NW174">
            <v>3.0519927966000004</v>
          </cell>
          <cell r="NX174">
            <v>3.0519927966000004</v>
          </cell>
          <cell r="NY174">
            <v>3.0519927966000004</v>
          </cell>
          <cell r="NZ174">
            <v>0</v>
          </cell>
          <cell r="OA174">
            <v>0</v>
          </cell>
          <cell r="OC174">
            <v>17.574892848000001</v>
          </cell>
          <cell r="OD174">
            <v>17.574892848000001</v>
          </cell>
          <cell r="OE174">
            <v>17.574892848000001</v>
          </cell>
          <cell r="OF174">
            <v>0</v>
          </cell>
          <cell r="OG174">
            <v>0</v>
          </cell>
          <cell r="OI174">
            <v>9.6249684295000009</v>
          </cell>
          <cell r="OJ174">
            <v>9.6249684295000009</v>
          </cell>
          <cell r="OK174">
            <v>8.6700464820000001</v>
          </cell>
          <cell r="OL174">
            <v>0</v>
          </cell>
          <cell r="OM174">
            <v>0</v>
          </cell>
          <cell r="OO174">
            <v>3.7754370215000002</v>
          </cell>
          <cell r="OP174">
            <v>3.7754370215000002</v>
          </cell>
          <cell r="OQ174">
            <v>3.2981969945</v>
          </cell>
          <cell r="OR174">
            <v>0</v>
          </cell>
          <cell r="OS174">
            <v>0</v>
          </cell>
          <cell r="OU174">
            <v>3.1981521000000006</v>
          </cell>
          <cell r="OV174">
            <v>3.1981521000000006</v>
          </cell>
          <cell r="OW174">
            <v>3.1981521000000006</v>
          </cell>
          <cell r="OX174">
            <v>0</v>
          </cell>
          <cell r="OY174">
            <v>0</v>
          </cell>
          <cell r="PA174">
            <v>0.43177420000000005</v>
          </cell>
          <cell r="PB174">
            <v>0.43177420000000005</v>
          </cell>
          <cell r="PC174">
            <v>0.43177420000000005</v>
          </cell>
          <cell r="PD174">
            <v>0</v>
          </cell>
          <cell r="PE174">
            <v>0</v>
          </cell>
          <cell r="PG174">
            <v>0.28468843519999992</v>
          </cell>
          <cell r="PH174">
            <v>0.28468843519999992</v>
          </cell>
          <cell r="PI174">
            <v>0.28468843519999992</v>
          </cell>
          <cell r="PJ174">
            <v>0</v>
          </cell>
          <cell r="PK174">
            <v>0</v>
          </cell>
          <cell r="PM174">
            <v>0</v>
          </cell>
          <cell r="PN174">
            <v>0</v>
          </cell>
          <cell r="PO174">
            <v>0</v>
          </cell>
          <cell r="PP174">
            <v>0</v>
          </cell>
          <cell r="PQ174">
            <v>0</v>
          </cell>
          <cell r="PS174">
            <v>0.79760019549999983</v>
          </cell>
          <cell r="PT174">
            <v>0.79760019549999983</v>
          </cell>
          <cell r="PU174">
            <v>0.79760019549999983</v>
          </cell>
          <cell r="PV174">
            <v>0</v>
          </cell>
          <cell r="PW174">
            <v>0</v>
          </cell>
          <cell r="PY174">
            <v>11.028974200000002</v>
          </cell>
          <cell r="PZ174">
            <v>7.7533448800000011</v>
          </cell>
          <cell r="QA174">
            <v>11.028974200000002</v>
          </cell>
          <cell r="QB174">
            <v>0.29700217450866828</v>
          </cell>
          <cell r="QC174">
            <v>3.2756293200000011</v>
          </cell>
          <cell r="QE174">
            <v>20.625432700000001</v>
          </cell>
          <cell r="QF174">
            <v>18.35190424</v>
          </cell>
          <cell r="QG174">
            <v>20.625432700000001</v>
          </cell>
          <cell r="QH174">
            <v>0.11022937036370642</v>
          </cell>
          <cell r="QI174">
            <v>2.2735284600000014</v>
          </cell>
          <cell r="QK174">
            <v>90.196595625</v>
          </cell>
          <cell r="QL174">
            <v>85.340820124999993</v>
          </cell>
          <cell r="QM174">
            <v>90.196595625</v>
          </cell>
          <cell r="QN174">
            <v>5.3835463149721367E-2</v>
          </cell>
          <cell r="QO174">
            <v>4.8557755000000071</v>
          </cell>
          <cell r="QQ174">
            <v>5.4707947499999996</v>
          </cell>
          <cell r="QR174">
            <v>5.2350533749999997</v>
          </cell>
          <cell r="QS174">
            <v>5.4707947499999996</v>
          </cell>
          <cell r="QT174">
            <v>4.3090882727779167E-2</v>
          </cell>
          <cell r="QU174">
            <v>0.23574137499999992</v>
          </cell>
          <cell r="QW174">
            <v>0.57165083299999986</v>
          </cell>
          <cell r="QX174">
            <v>0.55257756599999996</v>
          </cell>
          <cell r="QY174">
            <v>0.57165083299999986</v>
          </cell>
          <cell r="QZ174">
            <v>3.3365239581483998E-2</v>
          </cell>
          <cell r="RA174">
            <v>1.9073266999999894E-2</v>
          </cell>
          <cell r="RC174">
            <v>10.333143548999997</v>
          </cell>
          <cell r="RD174">
            <v>10.333143548999997</v>
          </cell>
          <cell r="RE174">
            <v>10.405786701499999</v>
          </cell>
          <cell r="RF174">
            <v>0</v>
          </cell>
          <cell r="RG174">
            <v>0</v>
          </cell>
          <cell r="RI174">
            <v>26.488635991499997</v>
          </cell>
          <cell r="RJ174">
            <v>26.488635991499997</v>
          </cell>
          <cell r="RK174">
            <v>26.666434285499996</v>
          </cell>
          <cell r="RL174">
            <v>0</v>
          </cell>
          <cell r="RM174">
            <v>0</v>
          </cell>
          <cell r="RO174">
            <v>6.3558103175000005</v>
          </cell>
          <cell r="RP174">
            <v>6.3558103175000005</v>
          </cell>
          <cell r="RQ174">
            <v>6.7113807300000001</v>
          </cell>
          <cell r="RR174">
            <v>0</v>
          </cell>
          <cell r="RS174">
            <v>0</v>
          </cell>
          <cell r="RU174">
            <v>1.1601164059</v>
          </cell>
          <cell r="RV174">
            <v>1.1601164059</v>
          </cell>
          <cell r="RW174">
            <v>1.2236952684000002</v>
          </cell>
          <cell r="RX174">
            <v>0</v>
          </cell>
          <cell r="RY174">
            <v>0</v>
          </cell>
          <cell r="SA174">
            <v>0.29220334800000003</v>
          </cell>
          <cell r="SB174">
            <v>0.29220334800000003</v>
          </cell>
          <cell r="SC174">
            <v>0.30151264800000005</v>
          </cell>
          <cell r="SD174">
            <v>0</v>
          </cell>
          <cell r="SE174">
            <v>0</v>
          </cell>
          <cell r="SG174">
            <v>1.0589722000000001</v>
          </cell>
          <cell r="SH174">
            <v>1.0589722000000001</v>
          </cell>
          <cell r="SI174">
            <v>1.0589722000000001</v>
          </cell>
          <cell r="SJ174">
            <v>0</v>
          </cell>
          <cell r="SK174">
            <v>0</v>
          </cell>
          <cell r="SM174">
            <v>11.028974200000002</v>
          </cell>
          <cell r="SN174">
            <v>11.028974200000002</v>
          </cell>
          <cell r="SO174">
            <v>11.028974200000002</v>
          </cell>
          <cell r="SP174">
            <v>0</v>
          </cell>
          <cell r="SQ174">
            <v>0</v>
          </cell>
          <cell r="SS174">
            <v>20.625432700000001</v>
          </cell>
          <cell r="ST174">
            <v>20.625432700000001</v>
          </cell>
          <cell r="SU174">
            <v>20.625432700000001</v>
          </cell>
          <cell r="SV174">
            <v>0</v>
          </cell>
          <cell r="SW174">
            <v>0</v>
          </cell>
          <cell r="SY174">
            <v>90.196595625</v>
          </cell>
          <cell r="SZ174">
            <v>90.196595625</v>
          </cell>
          <cell r="TA174">
            <v>90.196595625</v>
          </cell>
          <cell r="TB174">
            <v>0</v>
          </cell>
          <cell r="TC174">
            <v>0</v>
          </cell>
          <cell r="TE174">
            <v>5.4707947499999996</v>
          </cell>
          <cell r="TF174">
            <v>5.4707947499999996</v>
          </cell>
          <cell r="TG174">
            <v>5.4707947499999996</v>
          </cell>
          <cell r="TH174">
            <v>0</v>
          </cell>
          <cell r="TI174">
            <v>0</v>
          </cell>
          <cell r="TK174">
            <v>0.57165083299999986</v>
          </cell>
          <cell r="TL174">
            <v>0.57165083299999986</v>
          </cell>
          <cell r="TM174">
            <v>0.57165083299999986</v>
          </cell>
          <cell r="TN174">
            <v>0</v>
          </cell>
          <cell r="TO174">
            <v>0</v>
          </cell>
          <cell r="TQ174">
            <v>0.31641327499999999</v>
          </cell>
          <cell r="TR174">
            <v>0.31641327499999999</v>
          </cell>
          <cell r="TS174">
            <v>0.31641327499999999</v>
          </cell>
          <cell r="TT174">
            <v>0</v>
          </cell>
          <cell r="TU174">
            <v>0</v>
          </cell>
          <cell r="TW174">
            <v>8.8060561249999978</v>
          </cell>
          <cell r="TX174">
            <v>8.8060561249999978</v>
          </cell>
          <cell r="TY174">
            <v>8.8060561249999978</v>
          </cell>
          <cell r="TZ174">
            <v>0</v>
          </cell>
          <cell r="UA174">
            <v>0</v>
          </cell>
          <cell r="UC174">
            <v>0.50751299999999999</v>
          </cell>
          <cell r="UD174">
            <v>0.50751299999999999</v>
          </cell>
          <cell r="UE174">
            <v>0.50751299999999999</v>
          </cell>
          <cell r="UF174">
            <v>0</v>
          </cell>
          <cell r="UG174">
            <v>0</v>
          </cell>
          <cell r="UI174">
            <v>0.68006171250000003</v>
          </cell>
          <cell r="UJ174">
            <v>0.68006171250000003</v>
          </cell>
          <cell r="UK174">
            <v>0.68006171250000003</v>
          </cell>
          <cell r="UL174">
            <v>0</v>
          </cell>
          <cell r="UM174">
            <v>0</v>
          </cell>
          <cell r="UO174">
            <v>1.4322083799999998</v>
          </cell>
          <cell r="UP174">
            <v>1.4322083799999998</v>
          </cell>
          <cell r="UQ174">
            <v>1.4322083799999998</v>
          </cell>
          <cell r="UR174">
            <v>0</v>
          </cell>
          <cell r="US174">
            <v>0</v>
          </cell>
          <cell r="UU174">
            <v>1.446225702</v>
          </cell>
          <cell r="UV174">
            <v>1.446225702</v>
          </cell>
          <cell r="UW174">
            <v>1.446225702</v>
          </cell>
          <cell r="UX174">
            <v>0</v>
          </cell>
          <cell r="UY174">
            <v>0</v>
          </cell>
          <cell r="VA174">
            <v>1.2432485440000001</v>
          </cell>
          <cell r="VB174">
            <v>1.2432485440000001</v>
          </cell>
          <cell r="VC174">
            <v>1.2432485440000001</v>
          </cell>
          <cell r="VD174">
            <v>0</v>
          </cell>
          <cell r="VE174">
            <v>0</v>
          </cell>
          <cell r="VG174">
            <v>8.0480399999999994E-2</v>
          </cell>
          <cell r="VH174">
            <v>8.0480399999999994E-2</v>
          </cell>
          <cell r="VI174">
            <v>8.0480399999999994E-2</v>
          </cell>
          <cell r="VJ174">
            <v>0</v>
          </cell>
          <cell r="VK174">
            <v>0</v>
          </cell>
          <cell r="VM174">
            <v>3.0519927966000004</v>
          </cell>
          <cell r="VN174">
            <v>3.0519927966000004</v>
          </cell>
          <cell r="VO174">
            <v>3.0519927966000004</v>
          </cell>
          <cell r="VP174">
            <v>0</v>
          </cell>
          <cell r="VQ174">
            <v>0</v>
          </cell>
          <cell r="VS174">
            <v>17.574892848000001</v>
          </cell>
          <cell r="VT174">
            <v>17.574892848000001</v>
          </cell>
          <cell r="VU174">
            <v>17.574892848000001</v>
          </cell>
          <cell r="VV174">
            <v>0</v>
          </cell>
          <cell r="VW174">
            <v>0</v>
          </cell>
          <cell r="VY174">
            <v>9.6249684295000009</v>
          </cell>
          <cell r="VZ174">
            <v>9.6249684295000009</v>
          </cell>
          <cell r="WA174">
            <v>8.6700464820000001</v>
          </cell>
          <cell r="WB174">
            <v>0</v>
          </cell>
          <cell r="WC174">
            <v>0</v>
          </cell>
          <cell r="WE174">
            <v>3.7754370215000002</v>
          </cell>
          <cell r="WF174">
            <v>3.7754370215000002</v>
          </cell>
          <cell r="WG174">
            <v>3.2981969945</v>
          </cell>
          <cell r="WH174">
            <v>0</v>
          </cell>
          <cell r="WI174">
            <v>0</v>
          </cell>
          <cell r="WK174">
            <v>3.1981521000000006</v>
          </cell>
          <cell r="WL174">
            <v>3.1981521000000006</v>
          </cell>
          <cell r="WM174">
            <v>3.1981521000000006</v>
          </cell>
          <cell r="WN174">
            <v>0</v>
          </cell>
          <cell r="WO174">
            <v>0</v>
          </cell>
          <cell r="WQ174">
            <v>0.43177420000000005</v>
          </cell>
          <cell r="WR174">
            <v>0.43177420000000005</v>
          </cell>
          <cell r="WS174">
            <v>0.43177420000000005</v>
          </cell>
          <cell r="WT174">
            <v>0</v>
          </cell>
          <cell r="WU174">
            <v>0</v>
          </cell>
          <cell r="WW174">
            <v>0.28468843519999992</v>
          </cell>
          <cell r="WX174">
            <v>0.28468843519999992</v>
          </cell>
          <cell r="WY174">
            <v>0.28468843519999992</v>
          </cell>
          <cell r="WZ174">
            <v>0</v>
          </cell>
          <cell r="XA174">
            <v>0</v>
          </cell>
          <cell r="XC174">
            <v>0</v>
          </cell>
          <cell r="XD174">
            <v>0</v>
          </cell>
          <cell r="XE174">
            <v>0</v>
          </cell>
          <cell r="XF174">
            <v>0</v>
          </cell>
          <cell r="XG174">
            <v>0</v>
          </cell>
          <cell r="XI174">
            <v>0.79760019549999983</v>
          </cell>
          <cell r="XJ174">
            <v>0.79760019549999983</v>
          </cell>
          <cell r="XK174">
            <v>0.79760019549999983</v>
          </cell>
          <cell r="XL174">
            <v>0</v>
          </cell>
          <cell r="XM174">
            <v>0</v>
          </cell>
          <cell r="XO174">
            <v>4.1532507339999993</v>
          </cell>
          <cell r="XP174">
            <v>4.1532507339999993</v>
          </cell>
          <cell r="XQ174">
            <v>4.1532507339999993</v>
          </cell>
          <cell r="XR174">
            <v>0</v>
          </cell>
          <cell r="XS174">
            <v>0</v>
          </cell>
          <cell r="XU174">
            <v>0.30671397999999994</v>
          </cell>
          <cell r="XV174">
            <v>0.30671397999999994</v>
          </cell>
          <cell r="XW174">
            <v>0.30671397999999994</v>
          </cell>
          <cell r="XX174">
            <v>0</v>
          </cell>
          <cell r="XY174">
            <v>0</v>
          </cell>
          <cell r="YA174">
            <v>3.2412607999999996E-2</v>
          </cell>
          <cell r="YB174">
            <v>3.2412607999999996E-2</v>
          </cell>
          <cell r="YC174">
            <v>3.2412607999999996E-2</v>
          </cell>
          <cell r="YD174">
            <v>0</v>
          </cell>
          <cell r="YE174">
            <v>0</v>
          </cell>
          <cell r="YG174">
            <v>1.2837077920000002</v>
          </cell>
          <cell r="YH174">
            <v>1.2837077920000002</v>
          </cell>
          <cell r="YI174">
            <v>1.2837077920000002</v>
          </cell>
          <cell r="YJ174">
            <v>0</v>
          </cell>
          <cell r="YK174">
            <v>0</v>
          </cell>
          <cell r="YM174">
            <v>3.0816087999999997</v>
          </cell>
          <cell r="YN174">
            <v>3.0816087999999997</v>
          </cell>
          <cell r="YO174">
            <v>3.0816087999999997</v>
          </cell>
          <cell r="YP174">
            <v>0</v>
          </cell>
          <cell r="YQ174">
            <v>0</v>
          </cell>
          <cell r="YS174">
            <v>3.0816087999999997</v>
          </cell>
          <cell r="YT174">
            <v>3.0816087999999997</v>
          </cell>
          <cell r="YU174">
            <v>3.0816087999999997</v>
          </cell>
          <cell r="YV174">
            <v>0</v>
          </cell>
          <cell r="YW174">
            <v>0</v>
          </cell>
          <cell r="YY174">
            <v>3.0816087999999997</v>
          </cell>
          <cell r="YZ174">
            <v>2.972413</v>
          </cell>
          <cell r="ZA174">
            <v>3.0816087999999997</v>
          </cell>
          <cell r="ZB174">
            <v>3.543467295394527E-2</v>
          </cell>
          <cell r="ZC174">
            <v>0.10919579999999973</v>
          </cell>
        </row>
        <row r="175">
          <cell r="B175">
            <v>2016</v>
          </cell>
          <cell r="C175">
            <v>9.4906227495000017</v>
          </cell>
          <cell r="D175">
            <v>9.4491781889999995</v>
          </cell>
          <cell r="E175">
            <v>9.4906227495000017</v>
          </cell>
          <cell r="F175">
            <v>4.3668957869161607E-3</v>
          </cell>
          <cell r="G175">
            <v>4.1444560500002225E-2</v>
          </cell>
          <cell r="I175">
            <v>24.564903409999999</v>
          </cell>
          <cell r="J175">
            <v>24.463512145999999</v>
          </cell>
          <cell r="K175">
            <v>24.564903409999999</v>
          </cell>
          <cell r="L175">
            <v>4.1274847414513038E-3</v>
          </cell>
          <cell r="M175">
            <v>0.10139126400000009</v>
          </cell>
          <cell r="O175">
            <v>9.4906227495000017</v>
          </cell>
          <cell r="P175">
            <v>9.4221625469999974</v>
          </cell>
          <cell r="Q175">
            <v>9.4906227495000017</v>
          </cell>
          <cell r="R175">
            <v>7.2134573575386293E-3</v>
          </cell>
          <cell r="S175">
            <v>6.8460202500004286E-2</v>
          </cell>
          <cell r="U175">
            <v>24.564903409999999</v>
          </cell>
          <cell r="V175">
            <v>24.397231665499998</v>
          </cell>
          <cell r="W175">
            <v>24.564903409999999</v>
          </cell>
          <cell r="X175">
            <v>6.8256626823024642E-3</v>
          </cell>
          <cell r="Y175">
            <v>0.16767174450000155</v>
          </cell>
          <cell r="AA175">
            <v>9.4906227495000017</v>
          </cell>
          <cell r="AB175">
            <v>9.4757636754999996</v>
          </cell>
          <cell r="AC175">
            <v>9.4906227495000017</v>
          </cell>
          <cell r="AD175">
            <v>1.5656584812398014E-3</v>
          </cell>
          <cell r="AE175">
            <v>1.4859074000002082E-2</v>
          </cell>
          <cell r="AG175">
            <v>24.564903409999999</v>
          </cell>
          <cell r="AH175">
            <v>24.528520242000006</v>
          </cell>
          <cell r="AI175">
            <v>24.564903409999999</v>
          </cell>
          <cell r="AJ175">
            <v>1.4811036458292064E-3</v>
          </cell>
          <cell r="AK175">
            <v>3.6383167999993304E-2</v>
          </cell>
          <cell r="AM175">
            <v>7.0765496580000002</v>
          </cell>
          <cell r="AN175">
            <v>6.4841322599999991</v>
          </cell>
          <cell r="AO175">
            <v>7.0765496580000002</v>
          </cell>
          <cell r="AP175">
            <v>8.3715571377398101E-2</v>
          </cell>
          <cell r="AQ175">
            <v>0.59241739800000115</v>
          </cell>
          <cell r="AS175">
            <v>1.254839992</v>
          </cell>
          <cell r="AT175">
            <v>1.151766598</v>
          </cell>
          <cell r="AU175">
            <v>1.254839992</v>
          </cell>
          <cell r="AV175">
            <v>8.214066706283292E-2</v>
          </cell>
          <cell r="AW175">
            <v>0.10307339399999993</v>
          </cell>
          <cell r="AY175">
            <v>7.0765496580000002</v>
          </cell>
          <cell r="AZ175">
            <v>6.9000392499999998</v>
          </cell>
          <cell r="BA175">
            <v>7.0765496580000002</v>
          </cell>
          <cell r="BB175">
            <v>2.4943004222468271E-2</v>
          </cell>
          <cell r="BC175">
            <v>0.1765104080000004</v>
          </cell>
          <cell r="BE175">
            <v>1.254839992</v>
          </cell>
          <cell r="BF175">
            <v>1.2239848600000001</v>
          </cell>
          <cell r="BG175">
            <v>1.254839992</v>
          </cell>
          <cell r="BH175">
            <v>2.4588897546070479E-2</v>
          </cell>
          <cell r="BI175">
            <v>3.0855131999999896E-2</v>
          </cell>
          <cell r="BK175">
            <v>0.17645929800000001</v>
          </cell>
          <cell r="BL175">
            <v>0.162173598</v>
          </cell>
          <cell r="BM175">
            <v>0.17645929800000001</v>
          </cell>
          <cell r="BN175">
            <v>8.0957479497623358E-2</v>
          </cell>
          <cell r="BO175">
            <v>1.4285700000000012E-2</v>
          </cell>
          <cell r="BQ175">
            <v>0.17645929800000001</v>
          </cell>
          <cell r="BR175">
            <v>0.17645929800000001</v>
          </cell>
          <cell r="BS175">
            <v>0.17645929800000001</v>
          </cell>
          <cell r="BT175">
            <v>0</v>
          </cell>
          <cell r="BU175">
            <v>0</v>
          </cell>
          <cell r="BW175">
            <v>0.17645929800000001</v>
          </cell>
          <cell r="BX175">
            <v>0.17645929800000001</v>
          </cell>
          <cell r="BY175">
            <v>0.17645929800000001</v>
          </cell>
          <cell r="BZ175">
            <v>0</v>
          </cell>
          <cell r="CA175">
            <v>0</v>
          </cell>
          <cell r="CC175">
            <v>0.17645929800000001</v>
          </cell>
          <cell r="CD175">
            <v>0.17645929800000001</v>
          </cell>
          <cell r="CE175">
            <v>0.17645929800000001</v>
          </cell>
          <cell r="CF175">
            <v>0</v>
          </cell>
          <cell r="CG175">
            <v>0</v>
          </cell>
          <cell r="CI175">
            <v>6.0462647999999994</v>
          </cell>
          <cell r="CJ175">
            <v>6.5113612999999999</v>
          </cell>
          <cell r="CK175">
            <v>6.0462647999999994</v>
          </cell>
          <cell r="CL175">
            <v>0</v>
          </cell>
          <cell r="CM175">
            <v>0</v>
          </cell>
          <cell r="CO175">
            <v>6.0462647999999994</v>
          </cell>
          <cell r="CP175">
            <v>6.5113612999999999</v>
          </cell>
          <cell r="CQ175">
            <v>6.0462647999999994</v>
          </cell>
          <cell r="CR175">
            <v>0</v>
          </cell>
          <cell r="CS175">
            <v>0</v>
          </cell>
          <cell r="CU175">
            <v>1.0323896000000001</v>
          </cell>
          <cell r="CV175">
            <v>1.0323896000000001</v>
          </cell>
          <cell r="CW175">
            <v>1.0323896000000001</v>
          </cell>
          <cell r="CX175">
            <v>0</v>
          </cell>
          <cell r="CY175">
            <v>0</v>
          </cell>
          <cell r="DA175">
            <v>1.0040777350000001</v>
          </cell>
          <cell r="DB175">
            <v>1.0040777350000001</v>
          </cell>
          <cell r="DC175">
            <v>1.0040777350000001</v>
          </cell>
          <cell r="DD175">
            <v>0</v>
          </cell>
          <cell r="DE175">
            <v>0</v>
          </cell>
          <cell r="DG175">
            <v>1.0040777350000001</v>
          </cell>
          <cell r="DH175">
            <v>1.0040777350000001</v>
          </cell>
          <cell r="DI175">
            <v>1.0040777350000001</v>
          </cell>
          <cell r="DJ175">
            <v>0</v>
          </cell>
          <cell r="DK175">
            <v>0</v>
          </cell>
          <cell r="DM175">
            <v>11.57834482</v>
          </cell>
          <cell r="DN175">
            <v>11.57834482</v>
          </cell>
          <cell r="DO175">
            <v>11.57834482</v>
          </cell>
          <cell r="DP175">
            <v>0</v>
          </cell>
          <cell r="DQ175">
            <v>0</v>
          </cell>
          <cell r="DS175">
            <v>0.23894947</v>
          </cell>
          <cell r="DT175">
            <v>0.23894947</v>
          </cell>
          <cell r="DU175">
            <v>0.23894947</v>
          </cell>
          <cell r="DV175">
            <v>0</v>
          </cell>
          <cell r="DW175">
            <v>0</v>
          </cell>
          <cell r="DY175">
            <v>1.1609809799999999</v>
          </cell>
          <cell r="DZ175">
            <v>1.1609809799999999</v>
          </cell>
          <cell r="EA175">
            <v>1.1609809799999999</v>
          </cell>
          <cell r="EB175">
            <v>0</v>
          </cell>
          <cell r="EC175">
            <v>0</v>
          </cell>
          <cell r="EE175">
            <v>3.2559526999999995</v>
          </cell>
          <cell r="EF175">
            <v>3.2559526999999995</v>
          </cell>
          <cell r="EG175">
            <v>3.2559526999999995</v>
          </cell>
          <cell r="EH175">
            <v>0</v>
          </cell>
          <cell r="EI175">
            <v>0</v>
          </cell>
          <cell r="EK175">
            <v>3.2559526999999995</v>
          </cell>
          <cell r="EL175">
            <v>3.2559526999999995</v>
          </cell>
          <cell r="EM175">
            <v>3.2559526999999995</v>
          </cell>
          <cell r="EN175">
            <v>0</v>
          </cell>
          <cell r="EO175">
            <v>0</v>
          </cell>
          <cell r="EQ175">
            <v>0.42974359999999995</v>
          </cell>
          <cell r="ER175">
            <v>0.42974359999999995</v>
          </cell>
          <cell r="ES175">
            <v>0.42974359999999995</v>
          </cell>
          <cell r="ET175">
            <v>0</v>
          </cell>
          <cell r="EU175">
            <v>0</v>
          </cell>
          <cell r="EW175">
            <v>0.42974359999999995</v>
          </cell>
          <cell r="EX175">
            <v>0.42974359999999995</v>
          </cell>
          <cell r="EY175">
            <v>0.42974359999999995</v>
          </cell>
          <cell r="EZ175">
            <v>0</v>
          </cell>
          <cell r="FA175">
            <v>0</v>
          </cell>
          <cell r="FC175">
            <v>0.28155545599999998</v>
          </cell>
          <cell r="FD175">
            <v>0.28155545599999998</v>
          </cell>
          <cell r="FE175">
            <v>0.28155545599999998</v>
          </cell>
          <cell r="FF175">
            <v>0</v>
          </cell>
          <cell r="FG175">
            <v>0</v>
          </cell>
          <cell r="FI175">
            <v>0.28155545599999998</v>
          </cell>
          <cell r="FJ175">
            <v>0.28155545599999998</v>
          </cell>
          <cell r="FK175">
            <v>0.28155545599999998</v>
          </cell>
          <cell r="FL175">
            <v>0</v>
          </cell>
          <cell r="FM175">
            <v>0</v>
          </cell>
          <cell r="FO175">
            <v>0</v>
          </cell>
          <cell r="FP175">
            <v>0</v>
          </cell>
          <cell r="FQ175">
            <v>0</v>
          </cell>
          <cell r="FR175">
            <v>0</v>
          </cell>
          <cell r="FS175">
            <v>0</v>
          </cell>
          <cell r="FU175">
            <v>8.98005414</v>
          </cell>
          <cell r="FV175">
            <v>8.98005414</v>
          </cell>
          <cell r="FW175">
            <v>8.98005414</v>
          </cell>
          <cell r="FX175">
            <v>0</v>
          </cell>
          <cell r="FY175">
            <v>0</v>
          </cell>
          <cell r="GA175">
            <v>3.4033778269999995</v>
          </cell>
          <cell r="GB175">
            <v>3.4033778269999995</v>
          </cell>
          <cell r="GC175">
            <v>3.4033778269999995</v>
          </cell>
          <cell r="GD175">
            <v>0</v>
          </cell>
          <cell r="GE175">
            <v>0</v>
          </cell>
          <cell r="GG175">
            <v>0.82712337200000008</v>
          </cell>
          <cell r="GH175">
            <v>0.82712337200000008</v>
          </cell>
          <cell r="GI175">
            <v>0.82712337200000008</v>
          </cell>
          <cell r="GJ175">
            <v>0</v>
          </cell>
          <cell r="GK175">
            <v>0</v>
          </cell>
          <cell r="GM175">
            <v>0.97239999999999993</v>
          </cell>
          <cell r="GN175">
            <v>0.97239999999999993</v>
          </cell>
          <cell r="GO175">
            <v>0.97239999999999993</v>
          </cell>
          <cell r="GP175">
            <v>0</v>
          </cell>
          <cell r="GQ175">
            <v>0</v>
          </cell>
          <cell r="GS175">
            <v>12.528314255</v>
          </cell>
          <cell r="GT175">
            <v>12.528314255</v>
          </cell>
          <cell r="GU175">
            <v>12.528314255</v>
          </cell>
          <cell r="GV175">
            <v>0</v>
          </cell>
          <cell r="GW175">
            <v>0</v>
          </cell>
          <cell r="GY175">
            <v>12.528314255</v>
          </cell>
          <cell r="GZ175">
            <v>12.528314255</v>
          </cell>
          <cell r="HA175">
            <v>12.528314255</v>
          </cell>
          <cell r="HB175">
            <v>0</v>
          </cell>
          <cell r="HC175">
            <v>0</v>
          </cell>
          <cell r="HE175">
            <v>6.6847540000000011E-2</v>
          </cell>
          <cell r="HF175">
            <v>6.6847540000000011E-2</v>
          </cell>
          <cell r="HG175">
            <v>6.6847540000000011E-2</v>
          </cell>
          <cell r="HH175">
            <v>0</v>
          </cell>
          <cell r="HI175">
            <v>0</v>
          </cell>
          <cell r="HK175">
            <v>4.4252605989999996</v>
          </cell>
          <cell r="HL175">
            <v>4.4252605989999996</v>
          </cell>
          <cell r="HM175">
            <v>4.4252605989999996</v>
          </cell>
          <cell r="HN175">
            <v>0</v>
          </cell>
          <cell r="HO175">
            <v>0</v>
          </cell>
          <cell r="HQ175">
            <v>0.32682841200000001</v>
          </cell>
          <cell r="HR175">
            <v>0.32682841200000001</v>
          </cell>
          <cell r="HS175">
            <v>0.32682841200000001</v>
          </cell>
          <cell r="HT175">
            <v>0</v>
          </cell>
          <cell r="HU175">
            <v>0</v>
          </cell>
          <cell r="HW175">
            <v>3.4815655999999993E-2</v>
          </cell>
          <cell r="HX175">
            <v>3.4815655999999993E-2</v>
          </cell>
          <cell r="HY175">
            <v>3.4815655999999993E-2</v>
          </cell>
          <cell r="HZ175">
            <v>0</v>
          </cell>
          <cell r="IA175">
            <v>0</v>
          </cell>
          <cell r="IC175">
            <v>3.4815655999999993E-2</v>
          </cell>
          <cell r="ID175">
            <v>3.4815655999999993E-2</v>
          </cell>
          <cell r="IE175">
            <v>3.4815655999999993E-2</v>
          </cell>
          <cell r="IF175">
            <v>0</v>
          </cell>
          <cell r="IG175">
            <v>0</v>
          </cell>
          <cell r="II175">
            <v>1.072116716</v>
          </cell>
          <cell r="IJ175">
            <v>1.072116716</v>
          </cell>
          <cell r="IK175">
            <v>1.072116716</v>
          </cell>
          <cell r="IL175">
            <v>0</v>
          </cell>
          <cell r="IM175">
            <v>0</v>
          </cell>
          <cell r="IO175">
            <v>0.28226307500000003</v>
          </cell>
          <cell r="IP175">
            <v>0.28226307500000003</v>
          </cell>
          <cell r="IQ175">
            <v>0.28226307500000003</v>
          </cell>
          <cell r="IR175">
            <v>0</v>
          </cell>
          <cell r="IS175">
            <v>0</v>
          </cell>
          <cell r="IU175">
            <v>9.196147250000001</v>
          </cell>
          <cell r="IV175">
            <v>9.196147250000001</v>
          </cell>
          <cell r="IW175">
            <v>9.196147250000001</v>
          </cell>
          <cell r="IX175">
            <v>0</v>
          </cell>
          <cell r="IY175">
            <v>0</v>
          </cell>
          <cell r="JA175">
            <v>95.818922000000001</v>
          </cell>
          <cell r="JB175">
            <v>95.818922000000001</v>
          </cell>
          <cell r="JC175">
            <v>95.818922000000001</v>
          </cell>
          <cell r="JD175">
            <v>0</v>
          </cell>
          <cell r="JE175">
            <v>0</v>
          </cell>
          <cell r="JG175">
            <v>5.7146982499999996</v>
          </cell>
          <cell r="JH175">
            <v>5.7146982499999996</v>
          </cell>
          <cell r="JI175">
            <v>5.7146982499999996</v>
          </cell>
          <cell r="JJ175">
            <v>0</v>
          </cell>
          <cell r="JK175">
            <v>0</v>
          </cell>
          <cell r="JM175">
            <v>0.60424775350000004</v>
          </cell>
          <cell r="JN175">
            <v>0.60424775350000004</v>
          </cell>
          <cell r="JO175">
            <v>0.60424775350000004</v>
          </cell>
          <cell r="JP175">
            <v>0</v>
          </cell>
          <cell r="JQ175">
            <v>0</v>
          </cell>
          <cell r="JS175">
            <v>0.53400337499999995</v>
          </cell>
          <cell r="JT175">
            <v>0.53400337499999995</v>
          </cell>
          <cell r="JU175">
            <v>0.53400337499999995</v>
          </cell>
          <cell r="JV175">
            <v>0</v>
          </cell>
          <cell r="JW175">
            <v>0</v>
          </cell>
          <cell r="JY175">
            <v>0.70847354899999992</v>
          </cell>
          <cell r="JZ175">
            <v>0.70847354899999992</v>
          </cell>
          <cell r="KA175">
            <v>0.70847354899999992</v>
          </cell>
          <cell r="KB175">
            <v>0</v>
          </cell>
          <cell r="KC175">
            <v>0</v>
          </cell>
          <cell r="KE175">
            <v>5.7146982499999996</v>
          </cell>
          <cell r="KF175">
            <v>5.7146982499999996</v>
          </cell>
          <cell r="KG175">
            <v>5.7146982499999996</v>
          </cell>
          <cell r="KH175">
            <v>0</v>
          </cell>
          <cell r="KI175">
            <v>0</v>
          </cell>
          <cell r="KK175">
            <v>0.60424775350000004</v>
          </cell>
          <cell r="KL175">
            <v>0.60424775350000004</v>
          </cell>
          <cell r="KM175">
            <v>0.60424775350000004</v>
          </cell>
          <cell r="KN175">
            <v>0</v>
          </cell>
          <cell r="KO175">
            <v>0</v>
          </cell>
          <cell r="KQ175">
            <v>1.4424058999999998</v>
          </cell>
          <cell r="KR175">
            <v>1.4424058999999998</v>
          </cell>
          <cell r="KS175">
            <v>1.4424058999999998</v>
          </cell>
          <cell r="KT175">
            <v>0</v>
          </cell>
          <cell r="KU175">
            <v>0</v>
          </cell>
          <cell r="KW175">
            <v>1.5586792739999999</v>
          </cell>
          <cell r="KX175">
            <v>1.5586792739999999</v>
          </cell>
          <cell r="KY175">
            <v>1.5586792739999999</v>
          </cell>
          <cell r="KZ175">
            <v>0</v>
          </cell>
          <cell r="LA175">
            <v>0</v>
          </cell>
          <cell r="LC175">
            <v>1.2973861040000001</v>
          </cell>
          <cell r="LD175">
            <v>1.2973861040000001</v>
          </cell>
          <cell r="LE175">
            <v>1.2973861040000001</v>
          </cell>
          <cell r="LF175">
            <v>0</v>
          </cell>
          <cell r="LG175">
            <v>0</v>
          </cell>
          <cell r="LI175">
            <v>8.4041100000000007E-2</v>
          </cell>
          <cell r="LJ175">
            <v>8.4041100000000007E-2</v>
          </cell>
          <cell r="LK175">
            <v>8.4041100000000007E-2</v>
          </cell>
          <cell r="LL175">
            <v>0</v>
          </cell>
          <cell r="LM175">
            <v>0</v>
          </cell>
          <cell r="LO175">
            <v>3.1646096026000001</v>
          </cell>
          <cell r="LP175">
            <v>3.1646096026000001</v>
          </cell>
          <cell r="LQ175">
            <v>3.1646096026000001</v>
          </cell>
          <cell r="LR175">
            <v>0</v>
          </cell>
          <cell r="LS175">
            <v>0</v>
          </cell>
          <cell r="LU175">
            <v>18.802972674000003</v>
          </cell>
          <cell r="LV175">
            <v>18.802972674000003</v>
          </cell>
          <cell r="LW175">
            <v>18.802972674000003</v>
          </cell>
          <cell r="LX175">
            <v>0</v>
          </cell>
          <cell r="LY175">
            <v>0</v>
          </cell>
          <cell r="MA175">
            <v>5.7146982499999996</v>
          </cell>
          <cell r="MB175">
            <v>5.5772572499999997</v>
          </cell>
          <cell r="MC175">
            <v>5.7146982499999996</v>
          </cell>
          <cell r="MD175">
            <v>2.4050438708640466E-2</v>
          </cell>
          <cell r="ME175">
            <v>0.13744099999999992</v>
          </cell>
          <cell r="MG175">
            <v>0.60424775350000004</v>
          </cell>
          <cell r="MH175">
            <v>0.58866266749999996</v>
          </cell>
          <cell r="MI175">
            <v>0.60424775350000004</v>
          </cell>
          <cell r="MJ175">
            <v>2.5792542727260764E-2</v>
          </cell>
          <cell r="MK175">
            <v>1.5585086000000081E-2</v>
          </cell>
          <cell r="MM175">
            <v>9.3658981284999996</v>
          </cell>
          <cell r="MN175">
            <v>9.3658981284999996</v>
          </cell>
          <cell r="MO175">
            <v>9.4906227495000017</v>
          </cell>
          <cell r="MP175">
            <v>0</v>
          </cell>
          <cell r="MQ175">
            <v>0</v>
          </cell>
          <cell r="MS175">
            <v>24.259496449500006</v>
          </cell>
          <cell r="MT175">
            <v>24.259496449500006</v>
          </cell>
          <cell r="MU175">
            <v>24.564903409999999</v>
          </cell>
          <cell r="MV175">
            <v>0</v>
          </cell>
          <cell r="MW175">
            <v>0</v>
          </cell>
          <cell r="MY175">
            <v>1.4424058999999998</v>
          </cell>
          <cell r="MZ175">
            <v>1.4424058999999998</v>
          </cell>
          <cell r="NA175">
            <v>1.4424058999999998</v>
          </cell>
          <cell r="NB175">
            <v>0</v>
          </cell>
          <cell r="NC175">
            <v>0</v>
          </cell>
          <cell r="NE175">
            <v>1.5586792739999999</v>
          </cell>
          <cell r="NF175">
            <v>1.5586792739999999</v>
          </cell>
          <cell r="NG175">
            <v>1.5586792739999999</v>
          </cell>
          <cell r="NH175">
            <v>0</v>
          </cell>
          <cell r="NI175">
            <v>0</v>
          </cell>
          <cell r="NK175">
            <v>1.2973861040000001</v>
          </cell>
          <cell r="NL175">
            <v>1.2973861040000001</v>
          </cell>
          <cell r="NM175">
            <v>1.2973861040000001</v>
          </cell>
          <cell r="NN175">
            <v>0</v>
          </cell>
          <cell r="NO175">
            <v>0</v>
          </cell>
          <cell r="NQ175">
            <v>8.4041100000000007E-2</v>
          </cell>
          <cell r="NR175">
            <v>8.4041100000000007E-2</v>
          </cell>
          <cell r="NS175">
            <v>8.4041100000000007E-2</v>
          </cell>
          <cell r="NT175">
            <v>0</v>
          </cell>
          <cell r="NU175">
            <v>0</v>
          </cell>
          <cell r="NW175">
            <v>3.1646096026000001</v>
          </cell>
          <cell r="NX175">
            <v>3.1646096026000001</v>
          </cell>
          <cell r="NY175">
            <v>3.1646096026000001</v>
          </cell>
          <cell r="NZ175">
            <v>0</v>
          </cell>
          <cell r="OA175">
            <v>0</v>
          </cell>
          <cell r="OC175">
            <v>18.802972674000003</v>
          </cell>
          <cell r="OD175">
            <v>18.802972674000003</v>
          </cell>
          <cell r="OE175">
            <v>18.802972674000003</v>
          </cell>
          <cell r="OF175">
            <v>0</v>
          </cell>
          <cell r="OG175">
            <v>0</v>
          </cell>
          <cell r="OI175">
            <v>9.7614770595000007</v>
          </cell>
          <cell r="OJ175">
            <v>9.7614770595000007</v>
          </cell>
          <cell r="OK175">
            <v>8.98005414</v>
          </cell>
          <cell r="OL175">
            <v>0</v>
          </cell>
          <cell r="OM175">
            <v>0</v>
          </cell>
          <cell r="OO175">
            <v>3.8289666489999998</v>
          </cell>
          <cell r="OP175">
            <v>3.8289666489999998</v>
          </cell>
          <cell r="OQ175">
            <v>3.4033778269999995</v>
          </cell>
          <cell r="OR175">
            <v>0</v>
          </cell>
          <cell r="OS175">
            <v>0</v>
          </cell>
          <cell r="OU175">
            <v>3.2559526999999995</v>
          </cell>
          <cell r="OV175">
            <v>3.2559526999999995</v>
          </cell>
          <cell r="OW175">
            <v>3.2559526999999995</v>
          </cell>
          <cell r="OX175">
            <v>0</v>
          </cell>
          <cell r="OY175">
            <v>0</v>
          </cell>
          <cell r="PA175">
            <v>0.42974359999999995</v>
          </cell>
          <cell r="PB175">
            <v>0.42974359999999995</v>
          </cell>
          <cell r="PC175">
            <v>0.42974359999999995</v>
          </cell>
          <cell r="PD175">
            <v>0</v>
          </cell>
          <cell r="PE175">
            <v>0</v>
          </cell>
          <cell r="PG175">
            <v>0.28155545599999998</v>
          </cell>
          <cell r="PH175">
            <v>0.28155545599999998</v>
          </cell>
          <cell r="PI175">
            <v>0.28155545599999998</v>
          </cell>
          <cell r="PJ175">
            <v>0</v>
          </cell>
          <cell r="PK175">
            <v>0</v>
          </cell>
          <cell r="PM175">
            <v>0</v>
          </cell>
          <cell r="PN175">
            <v>0</v>
          </cell>
          <cell r="PO175">
            <v>0</v>
          </cell>
          <cell r="PP175">
            <v>0</v>
          </cell>
          <cell r="PQ175">
            <v>0</v>
          </cell>
          <cell r="PS175">
            <v>0.82712337200000008</v>
          </cell>
          <cell r="PT175">
            <v>0.82712337200000008</v>
          </cell>
          <cell r="PU175">
            <v>0.82712337200000008</v>
          </cell>
          <cell r="PV175">
            <v>0</v>
          </cell>
          <cell r="PW175">
            <v>0</v>
          </cell>
          <cell r="PY175">
            <v>8.3725296599999997</v>
          </cell>
          <cell r="PZ175">
            <v>4.9621437400000001</v>
          </cell>
          <cell r="QA175">
            <v>8.3725296599999997</v>
          </cell>
          <cell r="QB175">
            <v>0.40733040771336004</v>
          </cell>
          <cell r="QC175">
            <v>3.4103859199999995</v>
          </cell>
          <cell r="QE175">
            <v>16.926614899999997</v>
          </cell>
          <cell r="QF175">
            <v>13.820309719999996</v>
          </cell>
          <cell r="QG175">
            <v>16.926614899999997</v>
          </cell>
          <cell r="QH175">
            <v>0.18351603072153558</v>
          </cell>
          <cell r="QI175">
            <v>3.1063051800000014</v>
          </cell>
          <cell r="QK175">
            <v>95.818922000000001</v>
          </cell>
          <cell r="QL175">
            <v>89.207642499999992</v>
          </cell>
          <cell r="QM175">
            <v>95.818922000000001</v>
          </cell>
          <cell r="QN175">
            <v>6.899764015295444E-2</v>
          </cell>
          <cell r="QO175">
            <v>6.6112795000000091</v>
          </cell>
          <cell r="QQ175">
            <v>5.7146982499999996</v>
          </cell>
          <cell r="QR175">
            <v>5.3972521249999996</v>
          </cell>
          <cell r="QS175">
            <v>5.7146982499999996</v>
          </cell>
          <cell r="QT175">
            <v>5.5549061579935569E-2</v>
          </cell>
          <cell r="QU175">
            <v>0.31744612500000002</v>
          </cell>
          <cell r="QW175">
            <v>0.60424775350000004</v>
          </cell>
          <cell r="QX175">
            <v>0.57777543199999992</v>
          </cell>
          <cell r="QY175">
            <v>0.60424775350000004</v>
          </cell>
          <cell r="QZ175">
            <v>4.3810376367415187E-2</v>
          </cell>
          <cell r="RA175">
            <v>2.6472321500000118E-2</v>
          </cell>
          <cell r="RC175">
            <v>9.3658981284999996</v>
          </cell>
          <cell r="RD175">
            <v>9.3658981284999996</v>
          </cell>
          <cell r="RE175">
            <v>9.4906227495000017</v>
          </cell>
          <cell r="RF175">
            <v>0</v>
          </cell>
          <cell r="RG175">
            <v>0</v>
          </cell>
          <cell r="RI175">
            <v>24.259496449500006</v>
          </cell>
          <cell r="RJ175">
            <v>24.259496449500006</v>
          </cell>
          <cell r="RK175">
            <v>24.564903409999999</v>
          </cell>
          <cell r="RL175">
            <v>0</v>
          </cell>
          <cell r="RM175">
            <v>0</v>
          </cell>
          <cell r="RO175">
            <v>6.3075826359999994</v>
          </cell>
          <cell r="RP175">
            <v>6.3075826359999994</v>
          </cell>
          <cell r="RQ175">
            <v>7.0765496580000002</v>
          </cell>
          <cell r="RR175">
            <v>0</v>
          </cell>
          <cell r="RS175">
            <v>0</v>
          </cell>
          <cell r="RU175">
            <v>1.1209506820000001</v>
          </cell>
          <cell r="RV175">
            <v>1.1209506820000001</v>
          </cell>
          <cell r="RW175">
            <v>1.254839992</v>
          </cell>
          <cell r="RX175">
            <v>0</v>
          </cell>
          <cell r="RY175">
            <v>0</v>
          </cell>
          <cell r="SA175">
            <v>0.162173598</v>
          </cell>
          <cell r="SB175">
            <v>0.162173598</v>
          </cell>
          <cell r="SC175">
            <v>0.17645929800000001</v>
          </cell>
          <cell r="SD175">
            <v>0</v>
          </cell>
          <cell r="SE175">
            <v>0</v>
          </cell>
          <cell r="SG175">
            <v>0.74760400000000016</v>
          </cell>
          <cell r="SH175">
            <v>0.97239999999999993</v>
          </cell>
          <cell r="SI175">
            <v>0.97239999999999993</v>
          </cell>
          <cell r="SJ175">
            <v>0</v>
          </cell>
          <cell r="SK175">
            <v>0</v>
          </cell>
          <cell r="SM175">
            <v>8.3725296599999997</v>
          </cell>
          <cell r="SN175">
            <v>8.3725296599999997</v>
          </cell>
          <cell r="SO175">
            <v>8.3725296599999997</v>
          </cell>
          <cell r="SP175">
            <v>0</v>
          </cell>
          <cell r="SQ175">
            <v>0</v>
          </cell>
          <cell r="SS175">
            <v>16.926614899999997</v>
          </cell>
          <cell r="ST175">
            <v>16.926614899999997</v>
          </cell>
          <cell r="SU175">
            <v>16.926614899999997</v>
          </cell>
          <cell r="SV175">
            <v>0</v>
          </cell>
          <cell r="SW175">
            <v>0</v>
          </cell>
          <cell r="SY175">
            <v>95.818922000000001</v>
          </cell>
          <cell r="SZ175">
            <v>95.818922000000001</v>
          </cell>
          <cell r="TA175">
            <v>95.818922000000001</v>
          </cell>
          <cell r="TB175">
            <v>0</v>
          </cell>
          <cell r="TC175">
            <v>0</v>
          </cell>
          <cell r="TE175">
            <v>5.5772572499999997</v>
          </cell>
          <cell r="TF175">
            <v>5.5772572499999997</v>
          </cell>
          <cell r="TG175">
            <v>5.7146982499999996</v>
          </cell>
          <cell r="TH175">
            <v>0</v>
          </cell>
          <cell r="TI175">
            <v>0</v>
          </cell>
          <cell r="TK175">
            <v>0.58866266749999996</v>
          </cell>
          <cell r="TL175">
            <v>0.58866266749999996</v>
          </cell>
          <cell r="TM175">
            <v>0.60424775350000004</v>
          </cell>
          <cell r="TN175">
            <v>0</v>
          </cell>
          <cell r="TO175">
            <v>0</v>
          </cell>
          <cell r="TQ175">
            <v>0.28226307500000003</v>
          </cell>
          <cell r="TR175">
            <v>0.28226307500000003</v>
          </cell>
          <cell r="TS175">
            <v>0.28226307500000003</v>
          </cell>
          <cell r="TT175">
            <v>0</v>
          </cell>
          <cell r="TU175">
            <v>0</v>
          </cell>
          <cell r="TW175">
            <v>9.196147250000001</v>
          </cell>
          <cell r="TX175">
            <v>9.196147250000001</v>
          </cell>
          <cell r="TY175">
            <v>9.196147250000001</v>
          </cell>
          <cell r="TZ175">
            <v>0</v>
          </cell>
          <cell r="UA175">
            <v>0</v>
          </cell>
          <cell r="UC175">
            <v>0.53400337499999995</v>
          </cell>
          <cell r="UD175">
            <v>0.53400337499999995</v>
          </cell>
          <cell r="UE175">
            <v>0.53400337499999995</v>
          </cell>
          <cell r="UF175">
            <v>0</v>
          </cell>
          <cell r="UG175">
            <v>0</v>
          </cell>
          <cell r="UI175">
            <v>0.70847354899999992</v>
          </cell>
          <cell r="UJ175">
            <v>0.70847354899999992</v>
          </cell>
          <cell r="UK175">
            <v>0.70847354899999992</v>
          </cell>
          <cell r="UL175">
            <v>0</v>
          </cell>
          <cell r="UM175">
            <v>0</v>
          </cell>
          <cell r="UO175">
            <v>1.4424058999999998</v>
          </cell>
          <cell r="UP175">
            <v>1.4424058999999998</v>
          </cell>
          <cell r="UQ175">
            <v>1.4424058999999998</v>
          </cell>
          <cell r="UR175">
            <v>0</v>
          </cell>
          <cell r="US175">
            <v>0</v>
          </cell>
          <cell r="UU175">
            <v>1.5586792739999999</v>
          </cell>
          <cell r="UV175">
            <v>1.5586792739999999</v>
          </cell>
          <cell r="UW175">
            <v>1.5586792739999999</v>
          </cell>
          <cell r="UX175">
            <v>0</v>
          </cell>
          <cell r="UY175">
            <v>0</v>
          </cell>
          <cell r="VA175">
            <v>1.2973861040000001</v>
          </cell>
          <cell r="VB175">
            <v>1.2973861040000001</v>
          </cell>
          <cell r="VC175">
            <v>1.2973861040000001</v>
          </cell>
          <cell r="VD175">
            <v>0</v>
          </cell>
          <cell r="VE175">
            <v>0</v>
          </cell>
          <cell r="VG175">
            <v>8.4041100000000007E-2</v>
          </cell>
          <cell r="VH175">
            <v>8.4041100000000007E-2</v>
          </cell>
          <cell r="VI175">
            <v>8.4041100000000007E-2</v>
          </cell>
          <cell r="VJ175">
            <v>0</v>
          </cell>
          <cell r="VK175">
            <v>0</v>
          </cell>
          <cell r="VM175">
            <v>3.1646096026000001</v>
          </cell>
          <cell r="VN175">
            <v>3.1646096026000001</v>
          </cell>
          <cell r="VO175">
            <v>3.1646096026000001</v>
          </cell>
          <cell r="VP175">
            <v>0</v>
          </cell>
          <cell r="VQ175">
            <v>0</v>
          </cell>
          <cell r="VS175">
            <v>18.802972674000003</v>
          </cell>
          <cell r="VT175">
            <v>18.802972674000003</v>
          </cell>
          <cell r="VU175">
            <v>18.802972674000003</v>
          </cell>
          <cell r="VV175">
            <v>0</v>
          </cell>
          <cell r="VW175">
            <v>0</v>
          </cell>
          <cell r="VY175">
            <v>9.7614770595000007</v>
          </cell>
          <cell r="VZ175">
            <v>9.7614770595000007</v>
          </cell>
          <cell r="WA175">
            <v>8.98005414</v>
          </cell>
          <cell r="WB175">
            <v>0</v>
          </cell>
          <cell r="WC175">
            <v>0</v>
          </cell>
          <cell r="WE175">
            <v>3.8289666489999998</v>
          </cell>
          <cell r="WF175">
            <v>3.8289666489999998</v>
          </cell>
          <cell r="WG175">
            <v>3.4033778269999995</v>
          </cell>
          <cell r="WH175">
            <v>0</v>
          </cell>
          <cell r="WI175">
            <v>0</v>
          </cell>
          <cell r="WK175">
            <v>3.2559526999999995</v>
          </cell>
          <cell r="WL175">
            <v>3.2559526999999995</v>
          </cell>
          <cell r="WM175">
            <v>3.2559526999999995</v>
          </cell>
          <cell r="WN175">
            <v>0</v>
          </cell>
          <cell r="WO175">
            <v>0</v>
          </cell>
          <cell r="WQ175">
            <v>0.42974359999999995</v>
          </cell>
          <cell r="WR175">
            <v>0.42974359999999995</v>
          </cell>
          <cell r="WS175">
            <v>0.42974359999999995</v>
          </cell>
          <cell r="WT175">
            <v>0</v>
          </cell>
          <cell r="WU175">
            <v>0</v>
          </cell>
          <cell r="WW175">
            <v>0.28155545599999998</v>
          </cell>
          <cell r="WX175">
            <v>0.28155545599999998</v>
          </cell>
          <cell r="WY175">
            <v>0.28155545599999998</v>
          </cell>
          <cell r="WZ175">
            <v>0</v>
          </cell>
          <cell r="XA175">
            <v>0</v>
          </cell>
          <cell r="XC175">
            <v>0</v>
          </cell>
          <cell r="XD175">
            <v>0</v>
          </cell>
          <cell r="XE175">
            <v>0</v>
          </cell>
          <cell r="XF175">
            <v>0</v>
          </cell>
          <cell r="XG175">
            <v>0</v>
          </cell>
          <cell r="XI175">
            <v>0.82712337200000008</v>
          </cell>
          <cell r="XJ175">
            <v>0.82712337200000008</v>
          </cell>
          <cell r="XK175">
            <v>0.82712337200000008</v>
          </cell>
          <cell r="XL175">
            <v>0</v>
          </cell>
          <cell r="XM175">
            <v>0</v>
          </cell>
          <cell r="XO175">
            <v>4.4252605989999996</v>
          </cell>
          <cell r="XP175">
            <v>4.4252605989999996</v>
          </cell>
          <cell r="XQ175">
            <v>4.4252605989999996</v>
          </cell>
          <cell r="XR175">
            <v>0</v>
          </cell>
          <cell r="XS175">
            <v>0</v>
          </cell>
          <cell r="XU175">
            <v>0.32682841200000001</v>
          </cell>
          <cell r="XV175">
            <v>0.32682841200000001</v>
          </cell>
          <cell r="XW175">
            <v>0.32682841200000001</v>
          </cell>
          <cell r="XX175">
            <v>0</v>
          </cell>
          <cell r="XY175">
            <v>0</v>
          </cell>
          <cell r="YA175">
            <v>3.4815655999999993E-2</v>
          </cell>
          <cell r="YB175">
            <v>3.4815655999999993E-2</v>
          </cell>
          <cell r="YC175">
            <v>3.4815655999999993E-2</v>
          </cell>
          <cell r="YD175">
            <v>0</v>
          </cell>
          <cell r="YE175">
            <v>0</v>
          </cell>
          <cell r="YG175">
            <v>1.072116716</v>
          </cell>
          <cell r="YH175">
            <v>1.072116716</v>
          </cell>
          <cell r="YI175">
            <v>1.072116716</v>
          </cell>
          <cell r="YJ175">
            <v>0</v>
          </cell>
          <cell r="YK175">
            <v>0</v>
          </cell>
          <cell r="YM175">
            <v>2.9702145999999998</v>
          </cell>
          <cell r="YN175">
            <v>2.9702145999999998</v>
          </cell>
          <cell r="YO175">
            <v>2.9702145999999998</v>
          </cell>
          <cell r="YP175">
            <v>0</v>
          </cell>
          <cell r="YQ175">
            <v>0</v>
          </cell>
          <cell r="YS175">
            <v>2.9702145999999998</v>
          </cell>
          <cell r="YT175">
            <v>2.9702145999999998</v>
          </cell>
          <cell r="YU175">
            <v>2.9702145999999998</v>
          </cell>
          <cell r="YV175">
            <v>0</v>
          </cell>
          <cell r="YW175">
            <v>0</v>
          </cell>
          <cell r="YY175">
            <v>2.9702145999999998</v>
          </cell>
          <cell r="YZ175">
            <v>2.7444365999999998</v>
          </cell>
          <cell r="ZA175">
            <v>2.9702145999999998</v>
          </cell>
          <cell r="ZB175">
            <v>7.60140361575221E-2</v>
          </cell>
          <cell r="ZC175">
            <v>0.22577800000000003</v>
          </cell>
        </row>
        <row r="176">
          <cell r="B176">
            <v>2017</v>
          </cell>
          <cell r="C176">
            <v>8.1591916730000005</v>
          </cell>
          <cell r="D176">
            <v>8.0983842965000008</v>
          </cell>
          <cell r="E176">
            <v>8.1591916730000005</v>
          </cell>
          <cell r="F176">
            <v>7.4526226294230205E-3</v>
          </cell>
          <cell r="G176">
            <v>6.0807376499999677E-2</v>
          </cell>
          <cell r="I176">
            <v>21.009746524499999</v>
          </cell>
          <cell r="J176">
            <v>20.861023987500001</v>
          </cell>
          <cell r="K176">
            <v>21.009746524499999</v>
          </cell>
          <cell r="L176">
            <v>7.078740185016915E-3</v>
          </cell>
          <cell r="M176">
            <v>0.1487225369999976</v>
          </cell>
          <cell r="O176">
            <v>8.1591916730000005</v>
          </cell>
          <cell r="P176">
            <v>8.0586278225000019</v>
          </cell>
          <cell r="Q176">
            <v>8.1591916730000005</v>
          </cell>
          <cell r="R176">
            <v>1.2325222219350429E-2</v>
          </cell>
          <cell r="S176">
            <v>0.10056385049999861</v>
          </cell>
          <cell r="U176">
            <v>21.009746524499999</v>
          </cell>
          <cell r="V176">
            <v>20.763736600500003</v>
          </cell>
          <cell r="W176">
            <v>21.009746524499999</v>
          </cell>
          <cell r="X176">
            <v>1.1709323751865218E-2</v>
          </cell>
          <cell r="Y176">
            <v>0.24600992399999555</v>
          </cell>
          <cell r="AA176">
            <v>8.1591916730000005</v>
          </cell>
          <cell r="AB176">
            <v>8.0650972530000011</v>
          </cell>
          <cell r="AC176">
            <v>8.1591916730000005</v>
          </cell>
          <cell r="AD176">
            <v>1.1532321309642966E-2</v>
          </cell>
          <cell r="AE176">
            <v>9.4094419999999346E-2</v>
          </cell>
          <cell r="AG176">
            <v>21.009746524499999</v>
          </cell>
          <cell r="AH176">
            <v>20.779568118500006</v>
          </cell>
          <cell r="AI176">
            <v>21.009746524499999</v>
          </cell>
          <cell r="AJ176">
            <v>1.095579167181176E-2</v>
          </cell>
          <cell r="AK176">
            <v>0.23017840599999317</v>
          </cell>
          <cell r="AM176">
            <v>7.4350191300000006</v>
          </cell>
          <cell r="AN176">
            <v>6.4782121125000005</v>
          </cell>
          <cell r="AO176">
            <v>7.4350191300000006</v>
          </cell>
          <cell r="AP176">
            <v>0.12868924756888958</v>
          </cell>
          <cell r="AQ176">
            <v>0.95680701750000008</v>
          </cell>
          <cell r="AS176">
            <v>1.2843832491999998</v>
          </cell>
          <cell r="AT176">
            <v>1.1218323577</v>
          </cell>
          <cell r="AU176">
            <v>1.2843832491999998</v>
          </cell>
          <cell r="AV176">
            <v>0.1265594919594657</v>
          </cell>
          <cell r="AW176">
            <v>0.16255089149999979</v>
          </cell>
          <cell r="AY176">
            <v>7.4350191300000006</v>
          </cell>
          <cell r="AZ176">
            <v>6.2888039459999998</v>
          </cell>
          <cell r="BA176">
            <v>7.4350191300000006</v>
          </cell>
          <cell r="BB176">
            <v>0.15416438935241861</v>
          </cell>
          <cell r="BC176">
            <v>1.1462151840000008</v>
          </cell>
          <cell r="BE176">
            <v>1.2843832491999998</v>
          </cell>
          <cell r="BF176">
            <v>1.0813353652000002</v>
          </cell>
          <cell r="BG176">
            <v>1.2843832491999998</v>
          </cell>
          <cell r="BH176">
            <v>0.15808979455818306</v>
          </cell>
          <cell r="BI176">
            <v>0.20304788399999962</v>
          </cell>
          <cell r="BK176">
            <v>0.17815152799999998</v>
          </cell>
          <cell r="BL176">
            <v>0.15863202800000001</v>
          </cell>
          <cell r="BM176">
            <v>0.17815152799999998</v>
          </cell>
          <cell r="BN176">
            <v>0.10956684020133675</v>
          </cell>
          <cell r="BO176">
            <v>1.9519499999999967E-2</v>
          </cell>
          <cell r="BQ176">
            <v>0.17815152799999998</v>
          </cell>
          <cell r="BR176">
            <v>0.17815152799999998</v>
          </cell>
          <cell r="BS176">
            <v>0.17815152799999998</v>
          </cell>
          <cell r="BT176">
            <v>0</v>
          </cell>
          <cell r="BU176">
            <v>0</v>
          </cell>
          <cell r="BW176">
            <v>0.17815152799999998</v>
          </cell>
          <cell r="BX176">
            <v>0.17815152799999998</v>
          </cell>
          <cell r="BY176">
            <v>0.17815152799999998</v>
          </cell>
          <cell r="BZ176">
            <v>0</v>
          </cell>
          <cell r="CA176">
            <v>0</v>
          </cell>
          <cell r="CC176">
            <v>0.17815152799999998</v>
          </cell>
          <cell r="CD176">
            <v>0.17815152799999998</v>
          </cell>
          <cell r="CE176">
            <v>0.17815152799999998</v>
          </cell>
          <cell r="CF176">
            <v>0</v>
          </cell>
          <cell r="CG176">
            <v>0</v>
          </cell>
          <cell r="CI176">
            <v>5.6090710000000001</v>
          </cell>
          <cell r="CJ176">
            <v>6.310212599999999</v>
          </cell>
          <cell r="CK176">
            <v>5.6090710000000001</v>
          </cell>
          <cell r="CL176">
            <v>0</v>
          </cell>
          <cell r="CM176">
            <v>0</v>
          </cell>
          <cell r="CO176">
            <v>5.6090710000000001</v>
          </cell>
          <cell r="CP176">
            <v>6.310212599999999</v>
          </cell>
          <cell r="CQ176">
            <v>5.6090710000000001</v>
          </cell>
          <cell r="CR176">
            <v>0</v>
          </cell>
          <cell r="CS176">
            <v>0</v>
          </cell>
          <cell r="CU176">
            <v>1.0943338</v>
          </cell>
          <cell r="CV176">
            <v>1.0943338</v>
          </cell>
          <cell r="CW176">
            <v>1.0943338</v>
          </cell>
          <cell r="CX176">
            <v>0</v>
          </cell>
          <cell r="CY176">
            <v>0</v>
          </cell>
          <cell r="DA176">
            <v>1.0643156</v>
          </cell>
          <cell r="DB176">
            <v>1.0643156</v>
          </cell>
          <cell r="DC176">
            <v>1.0643156</v>
          </cell>
          <cell r="DD176">
            <v>0</v>
          </cell>
          <cell r="DE176">
            <v>0</v>
          </cell>
          <cell r="DG176">
            <v>1.0643156</v>
          </cell>
          <cell r="DH176">
            <v>1.0643156</v>
          </cell>
          <cell r="DI176">
            <v>1.0643156</v>
          </cell>
          <cell r="DJ176">
            <v>0</v>
          </cell>
          <cell r="DK176">
            <v>0</v>
          </cell>
          <cell r="DM176">
            <v>11.867805279999999</v>
          </cell>
          <cell r="DN176">
            <v>11.867805279999999</v>
          </cell>
          <cell r="DO176">
            <v>11.867805279999999</v>
          </cell>
          <cell r="DP176">
            <v>0</v>
          </cell>
          <cell r="DQ176">
            <v>0</v>
          </cell>
          <cell r="DS176">
            <v>0.24374247000000002</v>
          </cell>
          <cell r="DT176">
            <v>0.24374247000000002</v>
          </cell>
          <cell r="DU176">
            <v>0.24374247000000002</v>
          </cell>
          <cell r="DV176">
            <v>0</v>
          </cell>
          <cell r="DW176">
            <v>0</v>
          </cell>
          <cell r="DY176">
            <v>1.2306419399999999</v>
          </cell>
          <cell r="DZ176">
            <v>1.2306419399999999</v>
          </cell>
          <cell r="EA176">
            <v>1.2306419399999999</v>
          </cell>
          <cell r="EB176">
            <v>0</v>
          </cell>
          <cell r="EC176">
            <v>0</v>
          </cell>
          <cell r="EE176">
            <v>2.6611727999999992</v>
          </cell>
          <cell r="EF176">
            <v>2.6611727999999992</v>
          </cell>
          <cell r="EG176">
            <v>2.6611727999999992</v>
          </cell>
          <cell r="EH176">
            <v>0</v>
          </cell>
          <cell r="EI176">
            <v>0</v>
          </cell>
          <cell r="EK176">
            <v>2.6611727999999992</v>
          </cell>
          <cell r="EL176">
            <v>2.6611727999999992</v>
          </cell>
          <cell r="EM176">
            <v>2.6611727999999992</v>
          </cell>
          <cell r="EN176">
            <v>0</v>
          </cell>
          <cell r="EO176">
            <v>0</v>
          </cell>
          <cell r="EQ176">
            <v>0.42706949999999994</v>
          </cell>
          <cell r="ER176">
            <v>0.42706949999999994</v>
          </cell>
          <cell r="ES176">
            <v>0.42706949999999994</v>
          </cell>
          <cell r="ET176">
            <v>0</v>
          </cell>
          <cell r="EU176">
            <v>0</v>
          </cell>
          <cell r="EW176">
            <v>0.42706949999999994</v>
          </cell>
          <cell r="EX176">
            <v>0.42706949999999994</v>
          </cell>
          <cell r="EY176">
            <v>0.42706949999999994</v>
          </cell>
          <cell r="EZ176">
            <v>0</v>
          </cell>
          <cell r="FA176">
            <v>0</v>
          </cell>
          <cell r="FC176">
            <v>0.27792393199999998</v>
          </cell>
          <cell r="FD176">
            <v>0.27792393199999998</v>
          </cell>
          <cell r="FE176">
            <v>0.27792393199999998</v>
          </cell>
          <cell r="FF176">
            <v>0</v>
          </cell>
          <cell r="FG176">
            <v>0</v>
          </cell>
          <cell r="FI176">
            <v>0.27792393199999998</v>
          </cell>
          <cell r="FJ176">
            <v>0.27792393199999998</v>
          </cell>
          <cell r="FK176">
            <v>0.27792393199999998</v>
          </cell>
          <cell r="FL176">
            <v>0</v>
          </cell>
          <cell r="FM176">
            <v>0</v>
          </cell>
          <cell r="FO176">
            <v>0</v>
          </cell>
          <cell r="FP176">
            <v>0</v>
          </cell>
          <cell r="FQ176">
            <v>0</v>
          </cell>
          <cell r="FR176">
            <v>0</v>
          </cell>
          <cell r="FS176">
            <v>0</v>
          </cell>
          <cell r="FU176">
            <v>9.2943422880000011</v>
          </cell>
          <cell r="FV176">
            <v>9.2943422880000011</v>
          </cell>
          <cell r="FW176">
            <v>9.2943422880000011</v>
          </cell>
          <cell r="FX176">
            <v>0</v>
          </cell>
          <cell r="FY176">
            <v>0</v>
          </cell>
          <cell r="GA176">
            <v>3.5097442014999998</v>
          </cell>
          <cell r="GB176">
            <v>3.5097442014999998</v>
          </cell>
          <cell r="GC176">
            <v>3.5097442014999998</v>
          </cell>
          <cell r="GD176">
            <v>0</v>
          </cell>
          <cell r="GE176">
            <v>0</v>
          </cell>
          <cell r="GG176">
            <v>0.85697850399999986</v>
          </cell>
          <cell r="GH176">
            <v>0.85697850399999986</v>
          </cell>
          <cell r="GI176">
            <v>0.85697850399999986</v>
          </cell>
          <cell r="GJ176">
            <v>0</v>
          </cell>
          <cell r="GK176">
            <v>0</v>
          </cell>
          <cell r="GM176">
            <v>0.9450727000000001</v>
          </cell>
          <cell r="GN176">
            <v>0.9450727000000001</v>
          </cell>
          <cell r="GO176">
            <v>0.9450727000000001</v>
          </cell>
          <cell r="GP176">
            <v>0</v>
          </cell>
          <cell r="GQ176">
            <v>0</v>
          </cell>
          <cell r="GS176">
            <v>13.280010949999999</v>
          </cell>
          <cell r="GT176">
            <v>13.280010949999999</v>
          </cell>
          <cell r="GU176">
            <v>13.280010949999999</v>
          </cell>
          <cell r="GV176">
            <v>0</v>
          </cell>
          <cell r="GW176">
            <v>0</v>
          </cell>
          <cell r="GY176">
            <v>13.280010949999999</v>
          </cell>
          <cell r="GZ176">
            <v>13.280010949999999</v>
          </cell>
          <cell r="HA176">
            <v>13.280010949999999</v>
          </cell>
          <cell r="HB176">
            <v>0</v>
          </cell>
          <cell r="HC176">
            <v>0</v>
          </cell>
          <cell r="HE176">
            <v>6.9535539999999993E-2</v>
          </cell>
          <cell r="HF176">
            <v>6.9535539999999993E-2</v>
          </cell>
          <cell r="HG176">
            <v>6.9535539999999993E-2</v>
          </cell>
          <cell r="HH176">
            <v>0</v>
          </cell>
          <cell r="HI176">
            <v>0</v>
          </cell>
          <cell r="HK176">
            <v>4.7073165479999997</v>
          </cell>
          <cell r="HL176">
            <v>4.7073165479999997</v>
          </cell>
          <cell r="HM176">
            <v>4.7073165479999997</v>
          </cell>
          <cell r="HN176">
            <v>0</v>
          </cell>
          <cell r="HO176">
            <v>0</v>
          </cell>
          <cell r="HQ176">
            <v>0.37095645800000004</v>
          </cell>
          <cell r="HR176">
            <v>0.37095645800000004</v>
          </cell>
          <cell r="HS176">
            <v>0.37095645800000004</v>
          </cell>
          <cell r="HT176">
            <v>0</v>
          </cell>
          <cell r="HU176">
            <v>0</v>
          </cell>
          <cell r="HW176">
            <v>3.2384772000000006E-2</v>
          </cell>
          <cell r="HX176">
            <v>3.2384772000000006E-2</v>
          </cell>
          <cell r="HY176">
            <v>3.2384772000000006E-2</v>
          </cell>
          <cell r="HZ176">
            <v>0</v>
          </cell>
          <cell r="IA176">
            <v>0</v>
          </cell>
          <cell r="IC176">
            <v>3.2384772000000006E-2</v>
          </cell>
          <cell r="ID176">
            <v>3.2384772000000006E-2</v>
          </cell>
          <cell r="IE176">
            <v>3.2384772000000006E-2</v>
          </cell>
          <cell r="IF176">
            <v>0</v>
          </cell>
          <cell r="IG176">
            <v>0</v>
          </cell>
          <cell r="II176">
            <v>1.0763925679999999</v>
          </cell>
          <cell r="IJ176">
            <v>1.0763925679999999</v>
          </cell>
          <cell r="IK176">
            <v>1.0763925679999999</v>
          </cell>
          <cell r="IL176">
            <v>0</v>
          </cell>
          <cell r="IM176">
            <v>0</v>
          </cell>
          <cell r="IO176">
            <v>0.32214397499999997</v>
          </cell>
          <cell r="IP176">
            <v>0.32214397499999997</v>
          </cell>
          <cell r="IQ176">
            <v>0.32214397499999997</v>
          </cell>
          <cell r="IR176">
            <v>0</v>
          </cell>
          <cell r="IS176">
            <v>0</v>
          </cell>
          <cell r="IU176">
            <v>9.6018737499999993</v>
          </cell>
          <cell r="IV176">
            <v>9.6018737499999993</v>
          </cell>
          <cell r="IW176">
            <v>9.6018737499999993</v>
          </cell>
          <cell r="IX176">
            <v>0</v>
          </cell>
          <cell r="IY176">
            <v>0</v>
          </cell>
          <cell r="JA176">
            <v>100.75838537499999</v>
          </cell>
          <cell r="JB176">
            <v>100.75838537499999</v>
          </cell>
          <cell r="JC176">
            <v>100.75838537499999</v>
          </cell>
          <cell r="JD176">
            <v>0</v>
          </cell>
          <cell r="JE176">
            <v>0</v>
          </cell>
          <cell r="JG176">
            <v>5.8944946250000001</v>
          </cell>
          <cell r="JH176">
            <v>5.8944946250000001</v>
          </cell>
          <cell r="JI176">
            <v>5.8944946250000001</v>
          </cell>
          <cell r="JJ176">
            <v>0</v>
          </cell>
          <cell r="JK176">
            <v>0</v>
          </cell>
          <cell r="JM176">
            <v>0.63256951599999989</v>
          </cell>
          <cell r="JN176">
            <v>0.63256951599999989</v>
          </cell>
          <cell r="JO176">
            <v>0.63256951599999989</v>
          </cell>
          <cell r="JP176">
            <v>0</v>
          </cell>
          <cell r="JQ176">
            <v>0</v>
          </cell>
          <cell r="JS176">
            <v>0.56120350000000008</v>
          </cell>
          <cell r="JT176">
            <v>0.56120350000000008</v>
          </cell>
          <cell r="JU176">
            <v>0.56120350000000008</v>
          </cell>
          <cell r="JV176">
            <v>0</v>
          </cell>
          <cell r="JW176">
            <v>0</v>
          </cell>
          <cell r="JY176">
            <v>0.73178131700000004</v>
          </cell>
          <cell r="JZ176">
            <v>0.73178131700000004</v>
          </cell>
          <cell r="KA176">
            <v>0.73178131700000004</v>
          </cell>
          <cell r="KB176">
            <v>0</v>
          </cell>
          <cell r="KC176">
            <v>0</v>
          </cell>
          <cell r="KE176">
            <v>5.8944946250000001</v>
          </cell>
          <cell r="KF176">
            <v>5.8944946250000001</v>
          </cell>
          <cell r="KG176">
            <v>5.8944946250000001</v>
          </cell>
          <cell r="KH176">
            <v>0</v>
          </cell>
          <cell r="KI176">
            <v>0</v>
          </cell>
          <cell r="KK176">
            <v>0.63256951599999989</v>
          </cell>
          <cell r="KL176">
            <v>0.63256951599999989</v>
          </cell>
          <cell r="KM176">
            <v>0.63256951599999989</v>
          </cell>
          <cell r="KN176">
            <v>0</v>
          </cell>
          <cell r="KO176">
            <v>0</v>
          </cell>
          <cell r="KQ176">
            <v>1.4861119119999999</v>
          </cell>
          <cell r="KR176">
            <v>1.4861119119999999</v>
          </cell>
          <cell r="KS176">
            <v>1.4861119119999999</v>
          </cell>
          <cell r="KT176">
            <v>0</v>
          </cell>
          <cell r="KU176">
            <v>0</v>
          </cell>
          <cell r="KW176">
            <v>1.6738887439999999</v>
          </cell>
          <cell r="KX176">
            <v>1.6738887439999999</v>
          </cell>
          <cell r="KY176">
            <v>1.6738887439999999</v>
          </cell>
          <cell r="KZ176">
            <v>0</v>
          </cell>
          <cell r="LA176">
            <v>0</v>
          </cell>
          <cell r="LC176">
            <v>1.3528234979999996</v>
          </cell>
          <cell r="LD176">
            <v>1.3528234979999996</v>
          </cell>
          <cell r="LE176">
            <v>1.3528234979999996</v>
          </cell>
          <cell r="LF176">
            <v>0</v>
          </cell>
          <cell r="LG176">
            <v>0</v>
          </cell>
          <cell r="LI176">
            <v>8.3469099999999991E-2</v>
          </cell>
          <cell r="LJ176">
            <v>8.3469099999999991E-2</v>
          </cell>
          <cell r="LK176">
            <v>8.3469099999999991E-2</v>
          </cell>
          <cell r="LL176">
            <v>0</v>
          </cell>
          <cell r="LM176">
            <v>0</v>
          </cell>
          <cell r="LO176">
            <v>3.0517339435999999</v>
          </cell>
          <cell r="LP176">
            <v>3.0517339435999999</v>
          </cell>
          <cell r="LQ176">
            <v>3.0517339435999999</v>
          </cell>
          <cell r="LR176">
            <v>0</v>
          </cell>
          <cell r="LS176">
            <v>0</v>
          </cell>
          <cell r="LU176">
            <v>20.061918520999999</v>
          </cell>
          <cell r="LV176">
            <v>20.061918520999999</v>
          </cell>
          <cell r="LW176">
            <v>20.061918520999999</v>
          </cell>
          <cell r="LX176">
            <v>0</v>
          </cell>
          <cell r="LY176">
            <v>0</v>
          </cell>
          <cell r="MA176">
            <v>5.8944946250000001</v>
          </cell>
          <cell r="MB176">
            <v>5.6077347499999988</v>
          </cell>
          <cell r="MC176">
            <v>5.8944946250000001</v>
          </cell>
          <cell r="MD176">
            <v>4.864876350616764E-2</v>
          </cell>
          <cell r="ME176">
            <v>0.28675987500000133</v>
          </cell>
          <cell r="MG176">
            <v>0.63256951599999989</v>
          </cell>
          <cell r="MH176">
            <v>0.60011764000000001</v>
          </cell>
          <cell r="MI176">
            <v>0.63256951599999989</v>
          </cell>
          <cell r="MJ176">
            <v>5.1301675435146778E-2</v>
          </cell>
          <cell r="MK176">
            <v>3.245187599999988E-2</v>
          </cell>
          <cell r="MM176">
            <v>7.9038240165000007</v>
          </cell>
          <cell r="MN176">
            <v>7.9038240165000007</v>
          </cell>
          <cell r="MO176">
            <v>8.1591916730000005</v>
          </cell>
          <cell r="MP176">
            <v>0</v>
          </cell>
          <cell r="MQ176">
            <v>0</v>
          </cell>
          <cell r="MS176">
            <v>20.384600262500005</v>
          </cell>
          <cell r="MT176">
            <v>20.384600262500005</v>
          </cell>
          <cell r="MU176">
            <v>21.009746524499999</v>
          </cell>
          <cell r="MV176">
            <v>0</v>
          </cell>
          <cell r="MW176">
            <v>0</v>
          </cell>
          <cell r="MY176">
            <v>1.4861119119999999</v>
          </cell>
          <cell r="MZ176">
            <v>1.4861119119999999</v>
          </cell>
          <cell r="NA176">
            <v>1.4861119119999999</v>
          </cell>
          <cell r="NB176">
            <v>0</v>
          </cell>
          <cell r="NC176">
            <v>0</v>
          </cell>
          <cell r="NE176">
            <v>1.6738887439999999</v>
          </cell>
          <cell r="NF176">
            <v>1.6738887439999999</v>
          </cell>
          <cell r="NG176">
            <v>1.6738887439999999</v>
          </cell>
          <cell r="NH176">
            <v>0</v>
          </cell>
          <cell r="NI176">
            <v>0</v>
          </cell>
          <cell r="NK176">
            <v>1.3528234979999996</v>
          </cell>
          <cell r="NL176">
            <v>1.3528234979999996</v>
          </cell>
          <cell r="NM176">
            <v>1.3528234979999996</v>
          </cell>
          <cell r="NN176">
            <v>0</v>
          </cell>
          <cell r="NO176">
            <v>0</v>
          </cell>
          <cell r="NQ176">
            <v>8.3469099999999991E-2</v>
          </cell>
          <cell r="NR176">
            <v>8.3469099999999991E-2</v>
          </cell>
          <cell r="NS176">
            <v>8.3469099999999991E-2</v>
          </cell>
          <cell r="NT176">
            <v>0</v>
          </cell>
          <cell r="NU176">
            <v>0</v>
          </cell>
          <cell r="NW176">
            <v>3.0517339435999999</v>
          </cell>
          <cell r="NX176">
            <v>3.0517339435999999</v>
          </cell>
          <cell r="NY176">
            <v>3.0517339435999999</v>
          </cell>
          <cell r="NZ176">
            <v>0</v>
          </cell>
          <cell r="OA176">
            <v>0</v>
          </cell>
          <cell r="OC176">
            <v>20.061918520999999</v>
          </cell>
          <cell r="OD176">
            <v>20.061918520999999</v>
          </cell>
          <cell r="OE176">
            <v>20.061918520999999</v>
          </cell>
          <cell r="OF176">
            <v>0</v>
          </cell>
          <cell r="OG176">
            <v>0</v>
          </cell>
          <cell r="OI176">
            <v>9.8986473114999995</v>
          </cell>
          <cell r="OJ176">
            <v>9.8986473114999995</v>
          </cell>
          <cell r="OK176">
            <v>9.2943422880000011</v>
          </cell>
          <cell r="OL176">
            <v>0</v>
          </cell>
          <cell r="OM176">
            <v>0</v>
          </cell>
          <cell r="OO176">
            <v>3.8827602979999996</v>
          </cell>
          <cell r="OP176">
            <v>3.8827602979999996</v>
          </cell>
          <cell r="OQ176">
            <v>3.5097442014999998</v>
          </cell>
          <cell r="OR176">
            <v>0</v>
          </cell>
          <cell r="OS176">
            <v>0</v>
          </cell>
          <cell r="OU176">
            <v>2.6611727999999992</v>
          </cell>
          <cell r="OV176">
            <v>2.6611727999999992</v>
          </cell>
          <cell r="OW176">
            <v>2.6611727999999992</v>
          </cell>
          <cell r="OX176">
            <v>0</v>
          </cell>
          <cell r="OY176">
            <v>0</v>
          </cell>
          <cell r="PA176">
            <v>0.42706949999999994</v>
          </cell>
          <cell r="PB176">
            <v>0.42706949999999994</v>
          </cell>
          <cell r="PC176">
            <v>0.42706949999999994</v>
          </cell>
          <cell r="PD176">
            <v>0</v>
          </cell>
          <cell r="PE176">
            <v>0</v>
          </cell>
          <cell r="PG176">
            <v>0.27792393199999998</v>
          </cell>
          <cell r="PH176">
            <v>0.27792393199999998</v>
          </cell>
          <cell r="PI176">
            <v>0.27792393199999998</v>
          </cell>
          <cell r="PJ176">
            <v>0</v>
          </cell>
          <cell r="PK176">
            <v>0</v>
          </cell>
          <cell r="PM176">
            <v>0</v>
          </cell>
          <cell r="PN176">
            <v>0</v>
          </cell>
          <cell r="PO176">
            <v>0</v>
          </cell>
          <cell r="PP176">
            <v>0</v>
          </cell>
          <cell r="PQ176">
            <v>0</v>
          </cell>
          <cell r="PS176">
            <v>0.85697850399999986</v>
          </cell>
          <cell r="PT176">
            <v>0.85697850399999986</v>
          </cell>
          <cell r="PU176">
            <v>0.85697850399999986</v>
          </cell>
          <cell r="PV176">
            <v>0</v>
          </cell>
          <cell r="PW176">
            <v>0</v>
          </cell>
          <cell r="PY176">
            <v>6.1469408000000012</v>
          </cell>
          <cell r="PZ176">
            <v>2.6380609399999995</v>
          </cell>
          <cell r="QA176">
            <v>6.1469408000000012</v>
          </cell>
          <cell r="QB176">
            <v>0.57083352096054041</v>
          </cell>
          <cell r="QC176">
            <v>3.5088798600000017</v>
          </cell>
          <cell r="QE176">
            <v>13.539405619999998</v>
          </cell>
          <cell r="QF176">
            <v>9.6182627200000006</v>
          </cell>
          <cell r="QG176">
            <v>13.539405619999998</v>
          </cell>
          <cell r="QH176">
            <v>0.28960967785822184</v>
          </cell>
          <cell r="QI176">
            <v>3.9211428999999978</v>
          </cell>
          <cell r="QK176">
            <v>100.75838537499999</v>
          </cell>
          <cell r="QL176">
            <v>92.141853374999997</v>
          </cell>
          <cell r="QM176">
            <v>100.75838537499999</v>
          </cell>
          <cell r="QN176">
            <v>8.5516773298134965E-2</v>
          </cell>
          <cell r="QO176">
            <v>8.6165319999999923</v>
          </cell>
          <cell r="QQ176">
            <v>5.8944946250000001</v>
          </cell>
          <cell r="QR176">
            <v>5.4856159999999994</v>
          </cell>
          <cell r="QS176">
            <v>5.8944946250000001</v>
          </cell>
          <cell r="QT176">
            <v>6.9366188454196898E-2</v>
          </cell>
          <cell r="QU176">
            <v>0.40887862500000072</v>
          </cell>
          <cell r="QW176">
            <v>0.63256951599999989</v>
          </cell>
          <cell r="QX176">
            <v>0.5975354129999999</v>
          </cell>
          <cell r="QY176">
            <v>0.63256951599999989</v>
          </cell>
          <cell r="QZ176">
            <v>5.5383799114341117E-2</v>
          </cell>
          <cell r="RA176">
            <v>3.5034102999999983E-2</v>
          </cell>
          <cell r="RC176">
            <v>7.9038240165000007</v>
          </cell>
          <cell r="RD176">
            <v>7.9038240165000007</v>
          </cell>
          <cell r="RE176">
            <v>8.1591916730000005</v>
          </cell>
          <cell r="RF176">
            <v>0</v>
          </cell>
          <cell r="RG176">
            <v>0</v>
          </cell>
          <cell r="RI176">
            <v>20.384600262500005</v>
          </cell>
          <cell r="RJ176">
            <v>20.384600262500005</v>
          </cell>
          <cell r="RK176">
            <v>21.009746524499999</v>
          </cell>
          <cell r="RL176">
            <v>0</v>
          </cell>
          <cell r="RM176">
            <v>0</v>
          </cell>
          <cell r="RO176">
            <v>5.3319969285000015</v>
          </cell>
          <cell r="RP176">
            <v>5.3319969285000015</v>
          </cell>
          <cell r="RQ176">
            <v>7.4350191300000006</v>
          </cell>
          <cell r="RR176">
            <v>0</v>
          </cell>
          <cell r="RS176">
            <v>0</v>
          </cell>
          <cell r="RU176">
            <v>0.91882368969999995</v>
          </cell>
          <cell r="RV176">
            <v>0.91882368969999995</v>
          </cell>
          <cell r="RW176">
            <v>1.2843832491999998</v>
          </cell>
          <cell r="RX176">
            <v>0</v>
          </cell>
          <cell r="RY176">
            <v>0</v>
          </cell>
          <cell r="SA176">
            <v>0.15863202800000001</v>
          </cell>
          <cell r="SB176">
            <v>0.15863202800000001</v>
          </cell>
          <cell r="SC176">
            <v>0.17815152799999998</v>
          </cell>
          <cell r="SD176">
            <v>0</v>
          </cell>
          <cell r="SE176">
            <v>0</v>
          </cell>
          <cell r="SG176">
            <v>0.49183420000000005</v>
          </cell>
          <cell r="SH176">
            <v>0.9450727000000001</v>
          </cell>
          <cell r="SI176">
            <v>0.9450727000000001</v>
          </cell>
          <cell r="SJ176">
            <v>0</v>
          </cell>
          <cell r="SK176">
            <v>0</v>
          </cell>
          <cell r="SM176">
            <v>6.1469408000000012</v>
          </cell>
          <cell r="SN176">
            <v>6.1469408000000012</v>
          </cell>
          <cell r="SO176">
            <v>6.1469408000000012</v>
          </cell>
          <cell r="SP176">
            <v>0</v>
          </cell>
          <cell r="SQ176">
            <v>0</v>
          </cell>
          <cell r="SS176">
            <v>13.539405619999998</v>
          </cell>
          <cell r="ST176">
            <v>13.539405619999998</v>
          </cell>
          <cell r="SU176">
            <v>13.539405619999998</v>
          </cell>
          <cell r="SV176">
            <v>0</v>
          </cell>
          <cell r="SW176">
            <v>0</v>
          </cell>
          <cell r="SY176">
            <v>100.75838537499999</v>
          </cell>
          <cell r="SZ176">
            <v>100.75838537499999</v>
          </cell>
          <cell r="TA176">
            <v>100.75838537499999</v>
          </cell>
          <cell r="TB176">
            <v>0</v>
          </cell>
          <cell r="TC176">
            <v>0</v>
          </cell>
          <cell r="TE176">
            <v>5.6077347499999988</v>
          </cell>
          <cell r="TF176">
            <v>5.6077347499999988</v>
          </cell>
          <cell r="TG176">
            <v>5.8944946250000001</v>
          </cell>
          <cell r="TH176">
            <v>0</v>
          </cell>
          <cell r="TI176">
            <v>0</v>
          </cell>
          <cell r="TK176">
            <v>0.60011764000000001</v>
          </cell>
          <cell r="TL176">
            <v>0.60011764000000001</v>
          </cell>
          <cell r="TM176">
            <v>0.63256951599999989</v>
          </cell>
          <cell r="TN176">
            <v>0</v>
          </cell>
          <cell r="TO176">
            <v>0</v>
          </cell>
          <cell r="TQ176">
            <v>0.32214397499999997</v>
          </cell>
          <cell r="TR176">
            <v>0.32214397499999997</v>
          </cell>
          <cell r="TS176">
            <v>0.32214397499999997</v>
          </cell>
          <cell r="TT176">
            <v>0</v>
          </cell>
          <cell r="TU176">
            <v>0</v>
          </cell>
          <cell r="TW176">
            <v>9.6018737499999993</v>
          </cell>
          <cell r="TX176">
            <v>9.6018737499999993</v>
          </cell>
          <cell r="TY176">
            <v>9.6018737499999993</v>
          </cell>
          <cell r="TZ176">
            <v>0</v>
          </cell>
          <cell r="UA176">
            <v>0</v>
          </cell>
          <cell r="UC176">
            <v>0.56120350000000008</v>
          </cell>
          <cell r="UD176">
            <v>0.56120350000000008</v>
          </cell>
          <cell r="UE176">
            <v>0.56120350000000008</v>
          </cell>
          <cell r="UF176">
            <v>0</v>
          </cell>
          <cell r="UG176">
            <v>0</v>
          </cell>
          <cell r="UI176">
            <v>0.73178131700000004</v>
          </cell>
          <cell r="UJ176">
            <v>0.73178131700000004</v>
          </cell>
          <cell r="UK176">
            <v>0.73178131700000004</v>
          </cell>
          <cell r="UL176">
            <v>0</v>
          </cell>
          <cell r="UM176">
            <v>0</v>
          </cell>
          <cell r="UO176">
            <v>1.4861119119999999</v>
          </cell>
          <cell r="UP176">
            <v>1.4861119119999999</v>
          </cell>
          <cell r="UQ176">
            <v>1.4861119119999999</v>
          </cell>
          <cell r="UR176">
            <v>0</v>
          </cell>
          <cell r="US176">
            <v>0</v>
          </cell>
          <cell r="UU176">
            <v>1.6738887439999999</v>
          </cell>
          <cell r="UV176">
            <v>1.6738887439999999</v>
          </cell>
          <cell r="UW176">
            <v>1.6738887439999999</v>
          </cell>
          <cell r="UX176">
            <v>0</v>
          </cell>
          <cell r="UY176">
            <v>0</v>
          </cell>
          <cell r="VA176">
            <v>1.3528234979999996</v>
          </cell>
          <cell r="VB176">
            <v>1.3528234979999996</v>
          </cell>
          <cell r="VC176">
            <v>1.3528234979999996</v>
          </cell>
          <cell r="VD176">
            <v>0</v>
          </cell>
          <cell r="VE176">
            <v>0</v>
          </cell>
          <cell r="VG176">
            <v>8.3469099999999991E-2</v>
          </cell>
          <cell r="VH176">
            <v>8.3469099999999991E-2</v>
          </cell>
          <cell r="VI176">
            <v>8.3469099999999991E-2</v>
          </cell>
          <cell r="VJ176">
            <v>0</v>
          </cell>
          <cell r="VK176">
            <v>0</v>
          </cell>
          <cell r="VM176">
            <v>3.0517339435999999</v>
          </cell>
          <cell r="VN176">
            <v>3.0517339435999999</v>
          </cell>
          <cell r="VO176">
            <v>3.0517339435999999</v>
          </cell>
          <cell r="VP176">
            <v>0</v>
          </cell>
          <cell r="VQ176">
            <v>0</v>
          </cell>
          <cell r="VS176">
            <v>20.061918520999999</v>
          </cell>
          <cell r="VT176">
            <v>20.061918520999999</v>
          </cell>
          <cell r="VU176">
            <v>20.061918520999999</v>
          </cell>
          <cell r="VV176">
            <v>0</v>
          </cell>
          <cell r="VW176">
            <v>0</v>
          </cell>
          <cell r="VY176">
            <v>9.8986473114999995</v>
          </cell>
          <cell r="VZ176">
            <v>9.8986473114999995</v>
          </cell>
          <cell r="WA176">
            <v>9.2943422880000011</v>
          </cell>
          <cell r="WB176">
            <v>0</v>
          </cell>
          <cell r="WC176">
            <v>0</v>
          </cell>
          <cell r="WE176">
            <v>3.8827602979999996</v>
          </cell>
          <cell r="WF176">
            <v>3.8827602979999996</v>
          </cell>
          <cell r="WG176">
            <v>3.5097442014999998</v>
          </cell>
          <cell r="WH176">
            <v>0</v>
          </cell>
          <cell r="WI176">
            <v>0</v>
          </cell>
          <cell r="WK176">
            <v>2.6611727999999992</v>
          </cell>
          <cell r="WL176">
            <v>2.6611727999999992</v>
          </cell>
          <cell r="WM176">
            <v>2.6611727999999992</v>
          </cell>
          <cell r="WN176">
            <v>0</v>
          </cell>
          <cell r="WO176">
            <v>0</v>
          </cell>
          <cell r="WQ176">
            <v>0.42706949999999994</v>
          </cell>
          <cell r="WR176">
            <v>0.42706949999999994</v>
          </cell>
          <cell r="WS176">
            <v>0.42706949999999994</v>
          </cell>
          <cell r="WT176">
            <v>0</v>
          </cell>
          <cell r="WU176">
            <v>0</v>
          </cell>
          <cell r="WW176">
            <v>0.27792393199999998</v>
          </cell>
          <cell r="WX176">
            <v>0.27792393199999998</v>
          </cell>
          <cell r="WY176">
            <v>0.27792393199999998</v>
          </cell>
          <cell r="WZ176">
            <v>0</v>
          </cell>
          <cell r="XA176">
            <v>0</v>
          </cell>
          <cell r="XC176">
            <v>0</v>
          </cell>
          <cell r="XD176">
            <v>0</v>
          </cell>
          <cell r="XE176">
            <v>0</v>
          </cell>
          <cell r="XF176">
            <v>0</v>
          </cell>
          <cell r="XG176">
            <v>0</v>
          </cell>
          <cell r="XI176">
            <v>0.85697850399999986</v>
          </cell>
          <cell r="XJ176">
            <v>0.85697850399999986</v>
          </cell>
          <cell r="XK176">
            <v>0.85697850399999986</v>
          </cell>
          <cell r="XL176">
            <v>0</v>
          </cell>
          <cell r="XM176">
            <v>0</v>
          </cell>
          <cell r="XO176">
            <v>4.7073165479999997</v>
          </cell>
          <cell r="XP176">
            <v>4.7073165479999997</v>
          </cell>
          <cell r="XQ176">
            <v>4.7073165479999997</v>
          </cell>
          <cell r="XR176">
            <v>0</v>
          </cell>
          <cell r="XS176">
            <v>0</v>
          </cell>
          <cell r="XU176">
            <v>0.37095645800000004</v>
          </cell>
          <cell r="XV176">
            <v>0.37095645800000004</v>
          </cell>
          <cell r="XW176">
            <v>0.37095645800000004</v>
          </cell>
          <cell r="XX176">
            <v>0</v>
          </cell>
          <cell r="XY176">
            <v>0</v>
          </cell>
          <cell r="YA176">
            <v>3.2384772000000006E-2</v>
          </cell>
          <cell r="YB176">
            <v>3.2384772000000006E-2</v>
          </cell>
          <cell r="YC176">
            <v>3.2384772000000006E-2</v>
          </cell>
          <cell r="YD176">
            <v>0</v>
          </cell>
          <cell r="YE176">
            <v>0</v>
          </cell>
          <cell r="YG176">
            <v>1.0763925679999999</v>
          </cell>
          <cell r="YH176">
            <v>1.0763925679999999</v>
          </cell>
          <cell r="YI176">
            <v>1.0763925679999999</v>
          </cell>
          <cell r="YJ176">
            <v>0</v>
          </cell>
          <cell r="YK176">
            <v>0</v>
          </cell>
          <cell r="YM176">
            <v>2.7794611999999996</v>
          </cell>
          <cell r="YN176">
            <v>2.7794611999999996</v>
          </cell>
          <cell r="YO176">
            <v>2.7794611999999996</v>
          </cell>
          <cell r="YP176">
            <v>0</v>
          </cell>
          <cell r="YQ176">
            <v>0</v>
          </cell>
          <cell r="YS176">
            <v>2.7794611999999996</v>
          </cell>
          <cell r="YT176">
            <v>2.7794611999999996</v>
          </cell>
          <cell r="YU176">
            <v>2.7794611999999996</v>
          </cell>
          <cell r="YV176">
            <v>0</v>
          </cell>
          <cell r="YW176">
            <v>0</v>
          </cell>
          <cell r="YY176">
            <v>2.7794611999999996</v>
          </cell>
          <cell r="YZ176">
            <v>2.4293464</v>
          </cell>
          <cell r="ZA176">
            <v>2.7794611999999996</v>
          </cell>
          <cell r="ZB176">
            <v>0.1259649891856737</v>
          </cell>
          <cell r="ZC176">
            <v>0.35011479999999962</v>
          </cell>
        </row>
        <row r="177">
          <cell r="B177">
            <v>2018</v>
          </cell>
          <cell r="C177">
            <v>11.030777636</v>
          </cell>
          <cell r="D177">
            <v>10.959408768499999</v>
          </cell>
          <cell r="E177">
            <v>11.030777636</v>
          </cell>
          <cell r="F177">
            <v>6.4699760846489403E-3</v>
          </cell>
          <cell r="G177">
            <v>7.1368867500000377E-2</v>
          </cell>
          <cell r="I177">
            <v>27.006342672000002</v>
          </cell>
          <cell r="J177">
            <v>26.831548357500001</v>
          </cell>
          <cell r="K177">
            <v>27.006342672000002</v>
          </cell>
          <cell r="L177">
            <v>6.4723430574413574E-3</v>
          </cell>
          <cell r="M177">
            <v>0.17479431450000149</v>
          </cell>
          <cell r="O177">
            <v>11.030777636</v>
          </cell>
          <cell r="P177">
            <v>10.912711612999997</v>
          </cell>
          <cell r="Q177">
            <v>11.030777636</v>
          </cell>
          <cell r="R177">
            <v>1.0703327262683892E-2</v>
          </cell>
          <cell r="S177">
            <v>0.11806602300000257</v>
          </cell>
          <cell r="U177">
            <v>27.006342672000002</v>
          </cell>
          <cell r="V177">
            <v>26.717292686999997</v>
          </cell>
          <cell r="W177">
            <v>27.006342672000002</v>
          </cell>
          <cell r="X177">
            <v>1.0703040708273711E-2</v>
          </cell>
          <cell r="Y177">
            <v>0.28904998500000545</v>
          </cell>
          <cell r="AA177">
            <v>11.030777636</v>
          </cell>
          <cell r="AB177">
            <v>10.916060869999999</v>
          </cell>
          <cell r="AC177">
            <v>11.030777636</v>
          </cell>
          <cell r="AD177">
            <v>1.0399698895716259E-2</v>
          </cell>
          <cell r="AE177">
            <v>0.1147167660000008</v>
          </cell>
          <cell r="AG177">
            <v>27.006342672000002</v>
          </cell>
          <cell r="AH177">
            <v>26.725588506000005</v>
          </cell>
          <cell r="AI177">
            <v>27.006342672000002</v>
          </cell>
          <cell r="AJ177">
            <v>1.0395860313624834E-2</v>
          </cell>
          <cell r="AK177">
            <v>0.2807541659999977</v>
          </cell>
          <cell r="AM177">
            <v>7.9164196479999998</v>
          </cell>
          <cell r="AN177">
            <v>6.5478626579999997</v>
          </cell>
          <cell r="AO177">
            <v>7.9164196479999998</v>
          </cell>
          <cell r="AP177">
            <v>0.17287575076262557</v>
          </cell>
          <cell r="AQ177">
            <v>1.3685569900000001</v>
          </cell>
          <cell r="AS177">
            <v>1.3215856528000003</v>
          </cell>
          <cell r="AT177">
            <v>1.0941594148</v>
          </cell>
          <cell r="AU177">
            <v>1.3215856528000003</v>
          </cell>
          <cell r="AV177">
            <v>0.17208588600985472</v>
          </cell>
          <cell r="AW177">
            <v>0.22742623800000028</v>
          </cell>
          <cell r="AY177">
            <v>7.9164196479999998</v>
          </cell>
          <cell r="AZ177">
            <v>6.6079828840000001</v>
          </cell>
          <cell r="BA177">
            <v>7.9164196479999998</v>
          </cell>
          <cell r="BB177">
            <v>0.16528137998982437</v>
          </cell>
          <cell r="BC177">
            <v>1.3084367639999996</v>
          </cell>
          <cell r="BE177">
            <v>1.3215856528000003</v>
          </cell>
          <cell r="BF177">
            <v>1.1007774608000003</v>
          </cell>
          <cell r="BG177">
            <v>1.3215856528000003</v>
          </cell>
          <cell r="BH177">
            <v>0.16707823025483132</v>
          </cell>
          <cell r="BI177">
            <v>0.22080819200000001</v>
          </cell>
          <cell r="BK177">
            <v>0.15777371399999998</v>
          </cell>
          <cell r="BL177">
            <v>0.13280591400000002</v>
          </cell>
          <cell r="BM177">
            <v>0.15777371399999998</v>
          </cell>
          <cell r="BN177">
            <v>0.15825069567672065</v>
          </cell>
          <cell r="BO177">
            <v>2.4967799999999957E-2</v>
          </cell>
          <cell r="BQ177">
            <v>0.15777371399999998</v>
          </cell>
          <cell r="BR177">
            <v>0.15777371399999998</v>
          </cell>
          <cell r="BS177">
            <v>0.15777371399999998</v>
          </cell>
          <cell r="BT177">
            <v>0</v>
          </cell>
          <cell r="BU177">
            <v>0</v>
          </cell>
          <cell r="BW177">
            <v>0.15777371399999998</v>
          </cell>
          <cell r="BX177">
            <v>0.15777371399999998</v>
          </cell>
          <cell r="BY177">
            <v>0.15777371399999998</v>
          </cell>
          <cell r="BZ177">
            <v>0</v>
          </cell>
          <cell r="CA177">
            <v>0</v>
          </cell>
          <cell r="CC177">
            <v>0.15777371399999998</v>
          </cell>
          <cell r="CD177">
            <v>0.15777371399999998</v>
          </cell>
          <cell r="CE177">
            <v>0.15777371399999998</v>
          </cell>
          <cell r="CF177">
            <v>0</v>
          </cell>
          <cell r="CG177">
            <v>0</v>
          </cell>
          <cell r="CI177">
            <v>5.1673554999999993</v>
          </cell>
          <cell r="CJ177">
            <v>4.9324743000000009</v>
          </cell>
          <cell r="CK177">
            <v>5.1673554999999993</v>
          </cell>
          <cell r="CL177">
            <v>4.5454817265813914E-2</v>
          </cell>
          <cell r="CM177">
            <v>0.23488119999999846</v>
          </cell>
          <cell r="CO177">
            <v>5.1673554999999993</v>
          </cell>
          <cell r="CP177">
            <v>4.9324743000000009</v>
          </cell>
          <cell r="CQ177">
            <v>5.1673554999999993</v>
          </cell>
          <cell r="CR177">
            <v>4.5454817265813914E-2</v>
          </cell>
          <cell r="CS177">
            <v>0.23488119999999846</v>
          </cell>
          <cell r="CU177">
            <v>1.159986</v>
          </cell>
          <cell r="CV177">
            <v>1.159986</v>
          </cell>
          <cell r="CW177">
            <v>1.159986</v>
          </cell>
          <cell r="CX177">
            <v>0</v>
          </cell>
          <cell r="CY177">
            <v>0</v>
          </cell>
          <cell r="DA177">
            <v>1.128179365</v>
          </cell>
          <cell r="DB177">
            <v>1.128179365</v>
          </cell>
          <cell r="DC177">
            <v>1.128179365</v>
          </cell>
          <cell r="DD177">
            <v>0</v>
          </cell>
          <cell r="DE177">
            <v>0</v>
          </cell>
          <cell r="DG177">
            <v>1.128179365</v>
          </cell>
          <cell r="DH177">
            <v>1.128179365</v>
          </cell>
          <cell r="DI177">
            <v>1.128179365</v>
          </cell>
          <cell r="DJ177">
            <v>0</v>
          </cell>
          <cell r="DK177">
            <v>0</v>
          </cell>
          <cell r="DM177">
            <v>12.164509180000001</v>
          </cell>
          <cell r="DN177">
            <v>12.164509180000001</v>
          </cell>
          <cell r="DO177">
            <v>12.164509180000001</v>
          </cell>
          <cell r="DP177">
            <v>0</v>
          </cell>
          <cell r="DQ177">
            <v>0</v>
          </cell>
          <cell r="DS177">
            <v>0.24860701999999998</v>
          </cell>
          <cell r="DT177">
            <v>0.24860701999999998</v>
          </cell>
          <cell r="DU177">
            <v>0.24860701999999998</v>
          </cell>
          <cell r="DV177">
            <v>0</v>
          </cell>
          <cell r="DW177">
            <v>0</v>
          </cell>
          <cell r="DY177">
            <v>1.3044805799999999</v>
          </cell>
          <cell r="DZ177">
            <v>1.3044805799999999</v>
          </cell>
          <cell r="EA177">
            <v>1.3044805799999999</v>
          </cell>
          <cell r="EB177">
            <v>0</v>
          </cell>
          <cell r="EC177">
            <v>0</v>
          </cell>
          <cell r="EE177">
            <v>2.3159672000000002</v>
          </cell>
          <cell r="EF177">
            <v>2.3159672000000002</v>
          </cell>
          <cell r="EG177">
            <v>2.3159672000000002</v>
          </cell>
          <cell r="EH177">
            <v>0</v>
          </cell>
          <cell r="EI177">
            <v>0</v>
          </cell>
          <cell r="EK177">
            <v>2.3159672000000002</v>
          </cell>
          <cell r="EL177">
            <v>2.3159672000000002</v>
          </cell>
          <cell r="EM177">
            <v>2.3159672000000002</v>
          </cell>
          <cell r="EN177">
            <v>0</v>
          </cell>
          <cell r="EO177">
            <v>0</v>
          </cell>
          <cell r="EQ177">
            <v>0.45037539999999993</v>
          </cell>
          <cell r="ER177">
            <v>0.45037539999999993</v>
          </cell>
          <cell r="ES177">
            <v>0.45037539999999993</v>
          </cell>
          <cell r="ET177">
            <v>0</v>
          </cell>
          <cell r="EU177">
            <v>0</v>
          </cell>
          <cell r="EW177">
            <v>0.45037539999999993</v>
          </cell>
          <cell r="EX177">
            <v>0.45037539999999993</v>
          </cell>
          <cell r="EY177">
            <v>0.45037539999999993</v>
          </cell>
          <cell r="EZ177">
            <v>0</v>
          </cell>
          <cell r="FA177">
            <v>0</v>
          </cell>
          <cell r="FC177">
            <v>0.29094152879999996</v>
          </cell>
          <cell r="FD177">
            <v>0.29094152879999996</v>
          </cell>
          <cell r="FE177">
            <v>0.29094152879999996</v>
          </cell>
          <cell r="FF177">
            <v>0</v>
          </cell>
          <cell r="FG177">
            <v>0</v>
          </cell>
          <cell r="FI177">
            <v>0.29094152879999996</v>
          </cell>
          <cell r="FJ177">
            <v>0.29094152879999996</v>
          </cell>
          <cell r="FK177">
            <v>0.29094152879999996</v>
          </cell>
          <cell r="FL177">
            <v>0</v>
          </cell>
          <cell r="FM177">
            <v>0</v>
          </cell>
          <cell r="FO177">
            <v>0</v>
          </cell>
          <cell r="FP177">
            <v>0</v>
          </cell>
          <cell r="FQ177">
            <v>0</v>
          </cell>
          <cell r="FR177">
            <v>0</v>
          </cell>
          <cell r="FS177">
            <v>0</v>
          </cell>
          <cell r="FU177">
            <v>9.6130490819999999</v>
          </cell>
          <cell r="FV177">
            <v>9.6130490819999999</v>
          </cell>
          <cell r="FW177">
            <v>9.6130490819999999</v>
          </cell>
          <cell r="FX177">
            <v>0</v>
          </cell>
          <cell r="FY177">
            <v>0</v>
          </cell>
          <cell r="GA177">
            <v>3.6174717489999995</v>
          </cell>
          <cell r="GB177">
            <v>3.6174717489999995</v>
          </cell>
          <cell r="GC177">
            <v>3.6174717489999995</v>
          </cell>
          <cell r="GD177">
            <v>0</v>
          </cell>
          <cell r="GE177">
            <v>0</v>
          </cell>
          <cell r="GG177">
            <v>0.88721536849999993</v>
          </cell>
          <cell r="GH177">
            <v>0.88721536849999993</v>
          </cell>
          <cell r="GI177">
            <v>0.88721536849999993</v>
          </cell>
          <cell r="GJ177">
            <v>0</v>
          </cell>
          <cell r="GK177">
            <v>0</v>
          </cell>
          <cell r="GM177">
            <v>0.8416693999999999</v>
          </cell>
          <cell r="GN177">
            <v>0.46326279999999975</v>
          </cell>
          <cell r="GO177">
            <v>0.8416693999999999</v>
          </cell>
          <cell r="GP177">
            <v>0.44959053994359327</v>
          </cell>
          <cell r="GQ177">
            <v>0.37840660000000015</v>
          </cell>
          <cell r="GS177">
            <v>14.076807894999998</v>
          </cell>
          <cell r="GT177">
            <v>14.076807894999998</v>
          </cell>
          <cell r="GU177">
            <v>14.076807894999998</v>
          </cell>
          <cell r="GV177">
            <v>0</v>
          </cell>
          <cell r="GW177">
            <v>0</v>
          </cell>
          <cell r="GY177">
            <v>14.076807894999998</v>
          </cell>
          <cell r="GZ177">
            <v>14.076807894999998</v>
          </cell>
          <cell r="HA177">
            <v>14.076807894999998</v>
          </cell>
          <cell r="HB177">
            <v>0</v>
          </cell>
          <cell r="HC177">
            <v>0</v>
          </cell>
          <cell r="HE177">
            <v>7.2313059999999998E-2</v>
          </cell>
          <cell r="HF177">
            <v>7.2313059999999998E-2</v>
          </cell>
          <cell r="HG177">
            <v>7.2313059999999998E-2</v>
          </cell>
          <cell r="HH177">
            <v>0</v>
          </cell>
          <cell r="HI177">
            <v>0</v>
          </cell>
          <cell r="HK177">
            <v>4.9565954210000003</v>
          </cell>
          <cell r="HL177">
            <v>4.9565954210000003</v>
          </cell>
          <cell r="HM177">
            <v>4.9565954210000003</v>
          </cell>
          <cell r="HN177">
            <v>0</v>
          </cell>
          <cell r="HO177">
            <v>0</v>
          </cell>
          <cell r="HQ177">
            <v>0.34766587799999993</v>
          </cell>
          <cell r="HR177">
            <v>0.34766587799999993</v>
          </cell>
          <cell r="HS177">
            <v>0.34766587799999993</v>
          </cell>
          <cell r="HT177">
            <v>0</v>
          </cell>
          <cell r="HU177">
            <v>0</v>
          </cell>
          <cell r="HW177">
            <v>3.2543452E-2</v>
          </cell>
          <cell r="HX177">
            <v>3.2543452E-2</v>
          </cell>
          <cell r="HY177">
            <v>3.2543452E-2</v>
          </cell>
          <cell r="HZ177">
            <v>0</v>
          </cell>
          <cell r="IA177">
            <v>0</v>
          </cell>
          <cell r="IC177">
            <v>3.2543452E-2</v>
          </cell>
          <cell r="ID177">
            <v>3.2543452E-2</v>
          </cell>
          <cell r="IE177">
            <v>3.2543452E-2</v>
          </cell>
          <cell r="IF177">
            <v>0</v>
          </cell>
          <cell r="IG177">
            <v>0</v>
          </cell>
          <cell r="II177">
            <v>1.0970941040000002</v>
          </cell>
          <cell r="IJ177">
            <v>1.0970941040000002</v>
          </cell>
          <cell r="IK177">
            <v>1.0970941040000002</v>
          </cell>
          <cell r="IL177">
            <v>0</v>
          </cell>
          <cell r="IM177">
            <v>0</v>
          </cell>
          <cell r="IO177">
            <v>0.31364307499999994</v>
          </cell>
          <cell r="IP177">
            <v>0.31364307499999994</v>
          </cell>
          <cell r="IQ177">
            <v>0.31364307499999994</v>
          </cell>
          <cell r="IR177">
            <v>0</v>
          </cell>
          <cell r="IS177">
            <v>0</v>
          </cell>
          <cell r="IU177">
            <v>10.023820125000002</v>
          </cell>
          <cell r="IV177">
            <v>10.023820125000002</v>
          </cell>
          <cell r="IW177">
            <v>10.023820125000002</v>
          </cell>
          <cell r="IX177">
            <v>0</v>
          </cell>
          <cell r="IY177">
            <v>0</v>
          </cell>
          <cell r="JA177">
            <v>105.47640675</v>
          </cell>
          <cell r="JB177">
            <v>105.47640675</v>
          </cell>
          <cell r="JC177">
            <v>105.47640675</v>
          </cell>
          <cell r="JD177">
            <v>0</v>
          </cell>
          <cell r="JE177">
            <v>0</v>
          </cell>
          <cell r="JG177">
            <v>6.0578206249999997</v>
          </cell>
          <cell r="JH177">
            <v>6.0578206249999997</v>
          </cell>
          <cell r="JI177">
            <v>6.0578206249999997</v>
          </cell>
          <cell r="JJ177">
            <v>0</v>
          </cell>
          <cell r="JK177">
            <v>0</v>
          </cell>
          <cell r="JM177">
            <v>0.65921294949999987</v>
          </cell>
          <cell r="JN177">
            <v>0.65921294949999987</v>
          </cell>
          <cell r="JO177">
            <v>0.65921294949999987</v>
          </cell>
          <cell r="JP177">
            <v>0</v>
          </cell>
          <cell r="JQ177">
            <v>0</v>
          </cell>
          <cell r="JS177">
            <v>0.58383200000000002</v>
          </cell>
          <cell r="JT177">
            <v>0.58383200000000002</v>
          </cell>
          <cell r="JU177">
            <v>0.58383200000000002</v>
          </cell>
          <cell r="JV177">
            <v>0</v>
          </cell>
          <cell r="JW177">
            <v>0</v>
          </cell>
          <cell r="JY177">
            <v>0.7531259414999999</v>
          </cell>
          <cell r="JZ177">
            <v>0.7531259414999999</v>
          </cell>
          <cell r="KA177">
            <v>0.7531259414999999</v>
          </cell>
          <cell r="KB177">
            <v>0</v>
          </cell>
          <cell r="KC177">
            <v>0</v>
          </cell>
          <cell r="KE177">
            <v>6.0578206249999997</v>
          </cell>
          <cell r="KF177">
            <v>6.0578206249999997</v>
          </cell>
          <cell r="KG177">
            <v>6.0578206249999997</v>
          </cell>
          <cell r="KH177">
            <v>0</v>
          </cell>
          <cell r="KI177">
            <v>0</v>
          </cell>
          <cell r="KK177">
            <v>0.65921294949999987</v>
          </cell>
          <cell r="KL177">
            <v>0.65921294949999987</v>
          </cell>
          <cell r="KM177">
            <v>0.65921294949999987</v>
          </cell>
          <cell r="KN177">
            <v>0</v>
          </cell>
          <cell r="KO177">
            <v>0</v>
          </cell>
          <cell r="KQ177">
            <v>1.5282821600000001</v>
          </cell>
          <cell r="KR177">
            <v>1.5282821600000001</v>
          </cell>
          <cell r="KS177">
            <v>1.5282821600000001</v>
          </cell>
          <cell r="KT177">
            <v>0</v>
          </cell>
          <cell r="KU177">
            <v>0</v>
          </cell>
          <cell r="KW177">
            <v>1.7920514599999999</v>
          </cell>
          <cell r="KX177">
            <v>1.7920514599999999</v>
          </cell>
          <cell r="KY177">
            <v>1.7920514599999999</v>
          </cell>
          <cell r="KZ177">
            <v>0</v>
          </cell>
          <cell r="LA177">
            <v>0</v>
          </cell>
          <cell r="LC177">
            <v>1.374932364</v>
          </cell>
          <cell r="LD177">
            <v>1.374932364</v>
          </cell>
          <cell r="LE177">
            <v>1.374932364</v>
          </cell>
          <cell r="LF177">
            <v>0</v>
          </cell>
          <cell r="LG177">
            <v>0</v>
          </cell>
          <cell r="LI177">
            <v>8.2611099999999993E-2</v>
          </cell>
          <cell r="LJ177">
            <v>8.2611099999999993E-2</v>
          </cell>
          <cell r="LK177">
            <v>8.2611099999999993E-2</v>
          </cell>
          <cell r="LL177">
            <v>0</v>
          </cell>
          <cell r="LM177">
            <v>0</v>
          </cell>
          <cell r="LO177">
            <v>2.9183389695999997</v>
          </cell>
          <cell r="LP177">
            <v>2.9183389695999997</v>
          </cell>
          <cell r="LQ177">
            <v>2.9183389695999997</v>
          </cell>
          <cell r="LR177">
            <v>0</v>
          </cell>
          <cell r="LS177">
            <v>0</v>
          </cell>
          <cell r="LU177">
            <v>21.352267924</v>
          </cell>
          <cell r="LV177">
            <v>21.352267924</v>
          </cell>
          <cell r="LW177">
            <v>21.352267924</v>
          </cell>
          <cell r="LX177">
            <v>0</v>
          </cell>
          <cell r="LY177">
            <v>0</v>
          </cell>
          <cell r="MA177">
            <v>6.0578206249999997</v>
          </cell>
          <cell r="MB177">
            <v>5.6112417499999996</v>
          </cell>
          <cell r="MC177">
            <v>6.0578206249999997</v>
          </cell>
          <cell r="MD177">
            <v>7.3719395578834945E-2</v>
          </cell>
          <cell r="ME177">
            <v>0.44657887500000015</v>
          </cell>
          <cell r="MG177">
            <v>0.65921294949999987</v>
          </cell>
          <cell r="MH177">
            <v>0.60883279499999998</v>
          </cell>
          <cell r="MI177">
            <v>0.65921294949999987</v>
          </cell>
          <cell r="MJ177">
            <v>7.6424703941590108E-2</v>
          </cell>
          <cell r="MK177">
            <v>5.0380154499999885E-2</v>
          </cell>
          <cell r="MM177">
            <v>10.726665195499999</v>
          </cell>
          <cell r="MN177">
            <v>10.726665195499999</v>
          </cell>
          <cell r="MO177">
            <v>11.030777636</v>
          </cell>
          <cell r="MP177">
            <v>0</v>
          </cell>
          <cell r="MQ177">
            <v>0</v>
          </cell>
          <cell r="MS177">
            <v>26.261822638500004</v>
          </cell>
          <cell r="MT177">
            <v>26.261822638500004</v>
          </cell>
          <cell r="MU177">
            <v>27.006342672000002</v>
          </cell>
          <cell r="MV177">
            <v>0</v>
          </cell>
          <cell r="MW177">
            <v>0</v>
          </cell>
          <cell r="MY177">
            <v>1.5282821600000001</v>
          </cell>
          <cell r="MZ177">
            <v>1.5282821600000001</v>
          </cell>
          <cell r="NA177">
            <v>1.5282821600000001</v>
          </cell>
          <cell r="NB177">
            <v>0</v>
          </cell>
          <cell r="NC177">
            <v>0</v>
          </cell>
          <cell r="NE177">
            <v>1.7920514599999999</v>
          </cell>
          <cell r="NF177">
            <v>1.7920514599999999</v>
          </cell>
          <cell r="NG177">
            <v>1.7920514599999999</v>
          </cell>
          <cell r="NH177">
            <v>0</v>
          </cell>
          <cell r="NI177">
            <v>0</v>
          </cell>
          <cell r="NK177">
            <v>1.374932364</v>
          </cell>
          <cell r="NL177">
            <v>1.374932364</v>
          </cell>
          <cell r="NM177">
            <v>1.374932364</v>
          </cell>
          <cell r="NN177">
            <v>0</v>
          </cell>
          <cell r="NO177">
            <v>0</v>
          </cell>
          <cell r="NQ177">
            <v>8.2611099999999993E-2</v>
          </cell>
          <cell r="NR177">
            <v>8.2611099999999993E-2</v>
          </cell>
          <cell r="NS177">
            <v>8.2611099999999993E-2</v>
          </cell>
          <cell r="NT177">
            <v>0</v>
          </cell>
          <cell r="NU177">
            <v>0</v>
          </cell>
          <cell r="NW177">
            <v>2.9183389695999997</v>
          </cell>
          <cell r="NX177">
            <v>2.9183389695999997</v>
          </cell>
          <cell r="NY177">
            <v>2.9183389695999997</v>
          </cell>
          <cell r="NZ177">
            <v>0</v>
          </cell>
          <cell r="OA177">
            <v>0</v>
          </cell>
          <cell r="OC177">
            <v>21.352267924</v>
          </cell>
          <cell r="OD177">
            <v>21.352267924</v>
          </cell>
          <cell r="OE177">
            <v>21.352267924</v>
          </cell>
          <cell r="OF177">
            <v>0</v>
          </cell>
          <cell r="OG177">
            <v>0</v>
          </cell>
          <cell r="OI177">
            <v>10.036529264499999</v>
          </cell>
          <cell r="OJ177">
            <v>10.036529264499999</v>
          </cell>
          <cell r="OK177">
            <v>9.6130490819999999</v>
          </cell>
          <cell r="OL177">
            <v>0</v>
          </cell>
          <cell r="OM177">
            <v>0</v>
          </cell>
          <cell r="OO177">
            <v>3.936850309</v>
          </cell>
          <cell r="OP177">
            <v>3.936850309</v>
          </cell>
          <cell r="OQ177">
            <v>3.6174717489999995</v>
          </cell>
          <cell r="OR177">
            <v>0</v>
          </cell>
          <cell r="OS177">
            <v>0</v>
          </cell>
          <cell r="OU177">
            <v>2.3159672000000002</v>
          </cell>
          <cell r="OV177">
            <v>2.3159672000000002</v>
          </cell>
          <cell r="OW177">
            <v>2.3159672000000002</v>
          </cell>
          <cell r="OX177">
            <v>0</v>
          </cell>
          <cell r="OY177">
            <v>0</v>
          </cell>
          <cell r="PA177">
            <v>0.45037539999999993</v>
          </cell>
          <cell r="PB177">
            <v>0.45037539999999993</v>
          </cell>
          <cell r="PC177">
            <v>0.45037539999999993</v>
          </cell>
          <cell r="PD177">
            <v>0</v>
          </cell>
          <cell r="PE177">
            <v>0</v>
          </cell>
          <cell r="PG177">
            <v>0.29094152879999996</v>
          </cell>
          <cell r="PH177">
            <v>0.29094152879999996</v>
          </cell>
          <cell r="PI177">
            <v>0.29094152879999996</v>
          </cell>
          <cell r="PJ177">
            <v>0</v>
          </cell>
          <cell r="PK177">
            <v>0</v>
          </cell>
          <cell r="PM177">
            <v>0</v>
          </cell>
          <cell r="PN177">
            <v>0</v>
          </cell>
          <cell r="PO177">
            <v>0</v>
          </cell>
          <cell r="PP177">
            <v>0</v>
          </cell>
          <cell r="PQ177">
            <v>0</v>
          </cell>
          <cell r="PS177">
            <v>0.88721536849999993</v>
          </cell>
          <cell r="PT177">
            <v>0.88721536849999993</v>
          </cell>
          <cell r="PU177">
            <v>0.88721536849999993</v>
          </cell>
          <cell r="PV177">
            <v>0</v>
          </cell>
          <cell r="PW177">
            <v>0</v>
          </cell>
          <cell r="PY177">
            <v>4.9603765200000005</v>
          </cell>
          <cell r="PZ177">
            <v>1.2187239799999994</v>
          </cell>
          <cell r="QA177">
            <v>4.9603765200000005</v>
          </cell>
          <cell r="QB177">
            <v>0.75430817094505576</v>
          </cell>
          <cell r="QC177">
            <v>3.7416525400000014</v>
          </cell>
          <cell r="QE177">
            <v>11.094326099999996</v>
          </cell>
          <cell r="QF177">
            <v>6.2247178000000005</v>
          </cell>
          <cell r="QG177">
            <v>11.094326099999996</v>
          </cell>
          <cell r="QH177">
            <v>0.43892781374075507</v>
          </cell>
          <cell r="QI177">
            <v>4.8696082999999959</v>
          </cell>
          <cell r="QK177">
            <v>105.47640675</v>
          </cell>
          <cell r="QL177">
            <v>94.612180000000009</v>
          </cell>
          <cell r="QM177">
            <v>105.47640675</v>
          </cell>
          <cell r="QN177">
            <v>0.10300148710744725</v>
          </cell>
          <cell r="QO177">
            <v>10.864226749999986</v>
          </cell>
          <cell r="QQ177">
            <v>6.0578206249999997</v>
          </cell>
          <cell r="QR177">
            <v>5.5485123749999996</v>
          </cell>
          <cell r="QS177">
            <v>6.0578206249999997</v>
          </cell>
          <cell r="QT177">
            <v>8.4074501628215531E-2</v>
          </cell>
          <cell r="QU177">
            <v>0.50930825000000013</v>
          </cell>
          <cell r="QW177">
            <v>0.65921294949999987</v>
          </cell>
          <cell r="QX177">
            <v>0.61448148599999985</v>
          </cell>
          <cell r="QY177">
            <v>0.65921294949999987</v>
          </cell>
          <cell r="QZ177">
            <v>6.7855862864842006E-2</v>
          </cell>
          <cell r="RA177">
            <v>4.4731463500000013E-2</v>
          </cell>
          <cell r="RC177">
            <v>10.726665195499999</v>
          </cell>
          <cell r="RD177">
            <v>10.726665195499999</v>
          </cell>
          <cell r="RE177">
            <v>11.030777636</v>
          </cell>
          <cell r="RF177">
            <v>0</v>
          </cell>
          <cell r="RG177">
            <v>0</v>
          </cell>
          <cell r="RI177">
            <v>26.261822638500004</v>
          </cell>
          <cell r="RJ177">
            <v>26.261822638500004</v>
          </cell>
          <cell r="RK177">
            <v>27.006342672000002</v>
          </cell>
          <cell r="RL177">
            <v>0</v>
          </cell>
          <cell r="RM177">
            <v>0</v>
          </cell>
          <cell r="RO177">
            <v>5.2393860439999997</v>
          </cell>
          <cell r="RP177">
            <v>5.2393860439999997</v>
          </cell>
          <cell r="RQ177">
            <v>7.9164196479999998</v>
          </cell>
          <cell r="RR177">
            <v>0</v>
          </cell>
          <cell r="RS177">
            <v>0</v>
          </cell>
          <cell r="RU177">
            <v>0.87335122279999999</v>
          </cell>
          <cell r="RV177">
            <v>0.87335122279999999</v>
          </cell>
          <cell r="RW177">
            <v>1.3215856528000003</v>
          </cell>
          <cell r="RX177">
            <v>0</v>
          </cell>
          <cell r="RY177">
            <v>0</v>
          </cell>
          <cell r="SA177">
            <v>0.13280591400000002</v>
          </cell>
          <cell r="SB177">
            <v>0.13280591400000002</v>
          </cell>
          <cell r="SC177">
            <v>0.15777371399999998</v>
          </cell>
          <cell r="SD177">
            <v>0</v>
          </cell>
          <cell r="SE177">
            <v>0</v>
          </cell>
          <cell r="SG177">
            <v>0.15629899999999994</v>
          </cell>
          <cell r="SH177">
            <v>0.46326279999999975</v>
          </cell>
          <cell r="SI177">
            <v>0.8416693999999999</v>
          </cell>
          <cell r="SJ177">
            <v>0</v>
          </cell>
          <cell r="SK177">
            <v>0</v>
          </cell>
          <cell r="SM177">
            <v>4.9603765200000005</v>
          </cell>
          <cell r="SN177">
            <v>4.9603765200000005</v>
          </cell>
          <cell r="SO177">
            <v>4.9603765200000005</v>
          </cell>
          <cell r="SP177">
            <v>0</v>
          </cell>
          <cell r="SQ177">
            <v>0</v>
          </cell>
          <cell r="SS177">
            <v>11.094326099999996</v>
          </cell>
          <cell r="ST177">
            <v>11.094326099999996</v>
          </cell>
          <cell r="SU177">
            <v>11.094326099999996</v>
          </cell>
          <cell r="SV177">
            <v>0</v>
          </cell>
          <cell r="SW177">
            <v>0</v>
          </cell>
          <cell r="SY177">
            <v>105.47640675</v>
          </cell>
          <cell r="SZ177">
            <v>105.47640675</v>
          </cell>
          <cell r="TA177">
            <v>105.47640675</v>
          </cell>
          <cell r="TB177">
            <v>0</v>
          </cell>
          <cell r="TC177">
            <v>0</v>
          </cell>
          <cell r="TE177">
            <v>5.6112417499999996</v>
          </cell>
          <cell r="TF177">
            <v>5.6112417499999996</v>
          </cell>
          <cell r="TG177">
            <v>6.0578206249999997</v>
          </cell>
          <cell r="TH177">
            <v>0</v>
          </cell>
          <cell r="TI177">
            <v>0</v>
          </cell>
          <cell r="TK177">
            <v>0.60883279499999998</v>
          </cell>
          <cell r="TL177">
            <v>0.60883279499999998</v>
          </cell>
          <cell r="TM177">
            <v>0.65921294949999987</v>
          </cell>
          <cell r="TN177">
            <v>0</v>
          </cell>
          <cell r="TO177">
            <v>0</v>
          </cell>
          <cell r="TQ177">
            <v>0.31364307499999994</v>
          </cell>
          <cell r="TR177">
            <v>0.31364307499999994</v>
          </cell>
          <cell r="TS177">
            <v>0.31364307499999994</v>
          </cell>
          <cell r="TT177">
            <v>0</v>
          </cell>
          <cell r="TU177">
            <v>0</v>
          </cell>
          <cell r="TW177">
            <v>10.023820125000002</v>
          </cell>
          <cell r="TX177">
            <v>10.023820125000002</v>
          </cell>
          <cell r="TY177">
            <v>10.023820125000002</v>
          </cell>
          <cell r="TZ177">
            <v>0</v>
          </cell>
          <cell r="UA177">
            <v>0</v>
          </cell>
          <cell r="UC177">
            <v>0.58383200000000002</v>
          </cell>
          <cell r="UD177">
            <v>0.58383200000000002</v>
          </cell>
          <cell r="UE177">
            <v>0.58383200000000002</v>
          </cell>
          <cell r="UF177">
            <v>0</v>
          </cell>
          <cell r="UG177">
            <v>0</v>
          </cell>
          <cell r="UI177">
            <v>0.7531259414999999</v>
          </cell>
          <cell r="UJ177">
            <v>0.7531259414999999</v>
          </cell>
          <cell r="UK177">
            <v>0.7531259414999999</v>
          </cell>
          <cell r="UL177">
            <v>0</v>
          </cell>
          <cell r="UM177">
            <v>0</v>
          </cell>
          <cell r="UO177">
            <v>1.5282821600000001</v>
          </cell>
          <cell r="UP177">
            <v>1.5282821600000001</v>
          </cell>
          <cell r="UQ177">
            <v>1.5282821600000001</v>
          </cell>
          <cell r="UR177">
            <v>0</v>
          </cell>
          <cell r="US177">
            <v>0</v>
          </cell>
          <cell r="UU177">
            <v>1.7920514599999999</v>
          </cell>
          <cell r="UV177">
            <v>1.7920514599999999</v>
          </cell>
          <cell r="UW177">
            <v>1.7920514599999999</v>
          </cell>
          <cell r="UX177">
            <v>0</v>
          </cell>
          <cell r="UY177">
            <v>0</v>
          </cell>
          <cell r="VA177">
            <v>1.374932364</v>
          </cell>
          <cell r="VB177">
            <v>1.374932364</v>
          </cell>
          <cell r="VC177">
            <v>1.374932364</v>
          </cell>
          <cell r="VD177">
            <v>0</v>
          </cell>
          <cell r="VE177">
            <v>0</v>
          </cell>
          <cell r="VG177">
            <v>8.2611099999999993E-2</v>
          </cell>
          <cell r="VH177">
            <v>8.2611099999999993E-2</v>
          </cell>
          <cell r="VI177">
            <v>8.2611099999999993E-2</v>
          </cell>
          <cell r="VJ177">
            <v>0</v>
          </cell>
          <cell r="VK177">
            <v>0</v>
          </cell>
          <cell r="VM177">
            <v>2.9183389695999997</v>
          </cell>
          <cell r="VN177">
            <v>2.9183389695999997</v>
          </cell>
          <cell r="VO177">
            <v>2.9183389695999997</v>
          </cell>
          <cell r="VP177">
            <v>0</v>
          </cell>
          <cell r="VQ177">
            <v>0</v>
          </cell>
          <cell r="VS177">
            <v>21.352267924</v>
          </cell>
          <cell r="VT177">
            <v>21.352267924</v>
          </cell>
          <cell r="VU177">
            <v>21.352267924</v>
          </cell>
          <cell r="VV177">
            <v>0</v>
          </cell>
          <cell r="VW177">
            <v>0</v>
          </cell>
          <cell r="VY177">
            <v>10.036529264499999</v>
          </cell>
          <cell r="VZ177">
            <v>10.036529264499999</v>
          </cell>
          <cell r="WA177">
            <v>9.6130490819999999</v>
          </cell>
          <cell r="WB177">
            <v>0</v>
          </cell>
          <cell r="WC177">
            <v>0</v>
          </cell>
          <cell r="WE177">
            <v>3.936850309</v>
          </cell>
          <cell r="WF177">
            <v>3.936850309</v>
          </cell>
          <cell r="WG177">
            <v>3.6174717489999995</v>
          </cell>
          <cell r="WH177">
            <v>0</v>
          </cell>
          <cell r="WI177">
            <v>0</v>
          </cell>
          <cell r="WK177">
            <v>2.3159672000000002</v>
          </cell>
          <cell r="WL177">
            <v>2.3159672000000002</v>
          </cell>
          <cell r="WM177">
            <v>2.3159672000000002</v>
          </cell>
          <cell r="WN177">
            <v>0</v>
          </cell>
          <cell r="WO177">
            <v>0</v>
          </cell>
          <cell r="WQ177">
            <v>0.45037539999999993</v>
          </cell>
          <cell r="WR177">
            <v>0.45037539999999993</v>
          </cell>
          <cell r="WS177">
            <v>0.45037539999999993</v>
          </cell>
          <cell r="WT177">
            <v>0</v>
          </cell>
          <cell r="WU177">
            <v>0</v>
          </cell>
          <cell r="WW177">
            <v>0.29094152879999996</v>
          </cell>
          <cell r="WX177">
            <v>0.29094152879999996</v>
          </cell>
          <cell r="WY177">
            <v>0.29094152879999996</v>
          </cell>
          <cell r="WZ177">
            <v>0</v>
          </cell>
          <cell r="XA177">
            <v>0</v>
          </cell>
          <cell r="XC177">
            <v>0</v>
          </cell>
          <cell r="XD177">
            <v>0</v>
          </cell>
          <cell r="XE177">
            <v>0</v>
          </cell>
          <cell r="XF177">
            <v>0</v>
          </cell>
          <cell r="XG177">
            <v>0</v>
          </cell>
          <cell r="XI177">
            <v>0.88721536849999993</v>
          </cell>
          <cell r="XJ177">
            <v>0.88721536849999993</v>
          </cell>
          <cell r="XK177">
            <v>0.88721536849999993</v>
          </cell>
          <cell r="XL177">
            <v>0</v>
          </cell>
          <cell r="XM177">
            <v>0</v>
          </cell>
          <cell r="XO177">
            <v>4.9565954210000003</v>
          </cell>
          <cell r="XP177">
            <v>4.9565954210000003</v>
          </cell>
          <cell r="XQ177">
            <v>4.9565954210000003</v>
          </cell>
          <cell r="XR177">
            <v>0</v>
          </cell>
          <cell r="XS177">
            <v>0</v>
          </cell>
          <cell r="XU177">
            <v>0.34766587799999993</v>
          </cell>
          <cell r="XV177">
            <v>0.34766587799999993</v>
          </cell>
          <cell r="XW177">
            <v>0.34766587799999993</v>
          </cell>
          <cell r="XX177">
            <v>0</v>
          </cell>
          <cell r="XY177">
            <v>0</v>
          </cell>
          <cell r="YA177">
            <v>3.2543452E-2</v>
          </cell>
          <cell r="YB177">
            <v>3.2543452E-2</v>
          </cell>
          <cell r="YC177">
            <v>3.2543452E-2</v>
          </cell>
          <cell r="YD177">
            <v>0</v>
          </cell>
          <cell r="YE177">
            <v>0</v>
          </cell>
          <cell r="YG177">
            <v>1.0970941040000002</v>
          </cell>
          <cell r="YH177">
            <v>1.0970941040000002</v>
          </cell>
          <cell r="YI177">
            <v>1.0970941040000002</v>
          </cell>
          <cell r="YJ177">
            <v>0</v>
          </cell>
          <cell r="YK177">
            <v>0</v>
          </cell>
          <cell r="YM177">
            <v>2.5713784</v>
          </cell>
          <cell r="YN177">
            <v>2.5713784</v>
          </cell>
          <cell r="YO177">
            <v>2.5713784</v>
          </cell>
          <cell r="YP177">
            <v>0</v>
          </cell>
          <cell r="YQ177">
            <v>0</v>
          </cell>
          <cell r="YS177">
            <v>2.5713784</v>
          </cell>
          <cell r="YT177">
            <v>2.5713784</v>
          </cell>
          <cell r="YU177">
            <v>2.5713784</v>
          </cell>
          <cell r="YV177">
            <v>0</v>
          </cell>
          <cell r="YW177">
            <v>0</v>
          </cell>
          <cell r="YY177">
            <v>2.5713784</v>
          </cell>
          <cell r="YZ177">
            <v>2.0888893999999993</v>
          </cell>
          <cell r="ZA177">
            <v>2.5713784</v>
          </cell>
          <cell r="ZB177">
            <v>0.18763827214228782</v>
          </cell>
          <cell r="ZC177">
            <v>0.48248900000000061</v>
          </cell>
        </row>
        <row r="178">
          <cell r="B178">
            <v>2019</v>
          </cell>
          <cell r="C178">
            <v>11.205278302</v>
          </cell>
          <cell r="D178">
            <v>11.1231521605</v>
          </cell>
          <cell r="E178">
            <v>11.205278302</v>
          </cell>
          <cell r="F178">
            <v>7.3292371047438765E-3</v>
          </cell>
          <cell r="G178">
            <v>8.2126141499999861E-2</v>
          </cell>
          <cell r="I178">
            <v>27.433557570000005</v>
          </cell>
          <cell r="J178">
            <v>27.232437415500002</v>
          </cell>
          <cell r="K178">
            <v>27.433557570000005</v>
          </cell>
          <cell r="L178">
            <v>7.3311729252329479E-3</v>
          </cell>
          <cell r="M178">
            <v>0.20112015450000342</v>
          </cell>
          <cell r="O178">
            <v>11.205278302</v>
          </cell>
          <cell r="P178">
            <v>11.069455350999998</v>
          </cell>
          <cell r="Q178">
            <v>11.205278302</v>
          </cell>
          <cell r="R178">
            <v>1.2121336689670515E-2</v>
          </cell>
          <cell r="S178">
            <v>0.13582295100000152</v>
          </cell>
          <cell r="U178">
            <v>27.433557570000005</v>
          </cell>
          <cell r="V178">
            <v>27.101095219499999</v>
          </cell>
          <cell r="W178">
            <v>27.433557570000005</v>
          </cell>
          <cell r="X178">
            <v>1.2118820158548085E-2</v>
          </cell>
          <cell r="Y178">
            <v>0.3324623505000055</v>
          </cell>
          <cell r="AA178">
            <v>11.205278302</v>
          </cell>
          <cell r="AB178">
            <v>11.069703954</v>
          </cell>
          <cell r="AC178">
            <v>11.205278302</v>
          </cell>
          <cell r="AD178">
            <v>1.209915044910595E-2</v>
          </cell>
          <cell r="AE178">
            <v>0.13557434800000046</v>
          </cell>
          <cell r="AG178">
            <v>27.433557570000005</v>
          </cell>
          <cell r="AH178">
            <v>27.101639574000004</v>
          </cell>
          <cell r="AI178">
            <v>27.433557570000005</v>
          </cell>
          <cell r="AJ178">
            <v>1.2098977507859595E-2</v>
          </cell>
          <cell r="AK178">
            <v>0.33191799600000138</v>
          </cell>
          <cell r="AM178">
            <v>8.314972096</v>
          </cell>
          <cell r="AN178">
            <v>6.7785249305000006</v>
          </cell>
          <cell r="AO178">
            <v>8.314972096</v>
          </cell>
          <cell r="AP178">
            <v>0.18478079634676375</v>
          </cell>
          <cell r="AQ178">
            <v>1.5364471654999994</v>
          </cell>
          <cell r="AS178">
            <v>1.3515481352000001</v>
          </cell>
          <cell r="AT178">
            <v>1.1058347987000001</v>
          </cell>
          <cell r="AU178">
            <v>1.3515481352000001</v>
          </cell>
          <cell r="AV178">
            <v>0.18180139508212162</v>
          </cell>
          <cell r="AW178">
            <v>0.24571333649999993</v>
          </cell>
          <cell r="AY178">
            <v>8.314972096</v>
          </cell>
          <cell r="AZ178">
            <v>6.8415983840000001</v>
          </cell>
          <cell r="BA178">
            <v>8.314972096</v>
          </cell>
          <cell r="BB178">
            <v>0.17719526836521568</v>
          </cell>
          <cell r="BC178">
            <v>1.4733737119999999</v>
          </cell>
          <cell r="BE178">
            <v>1.3515481352000001</v>
          </cell>
          <cell r="BF178">
            <v>1.1126659771999998</v>
          </cell>
          <cell r="BG178">
            <v>1.3515481352000001</v>
          </cell>
          <cell r="BH178">
            <v>0.17674705900478402</v>
          </cell>
          <cell r="BI178">
            <v>0.23888215800000023</v>
          </cell>
          <cell r="BK178">
            <v>0.15872280999999999</v>
          </cell>
          <cell r="BL178">
            <v>0.12799210999999999</v>
          </cell>
          <cell r="BM178">
            <v>0.15872280999999999</v>
          </cell>
          <cell r="BN178">
            <v>0.19361237367206391</v>
          </cell>
          <cell r="BO178">
            <v>3.07307E-2</v>
          </cell>
          <cell r="BQ178">
            <v>0.15872280999999999</v>
          </cell>
          <cell r="BR178">
            <v>0.15872280999999999</v>
          </cell>
          <cell r="BS178">
            <v>0.15872280999999999</v>
          </cell>
          <cell r="BT178">
            <v>0</v>
          </cell>
          <cell r="BU178">
            <v>0</v>
          </cell>
          <cell r="BW178">
            <v>0.15872280999999999</v>
          </cell>
          <cell r="BX178">
            <v>0.15872280999999999</v>
          </cell>
          <cell r="BY178">
            <v>0.15872280999999999</v>
          </cell>
          <cell r="BZ178">
            <v>0</v>
          </cell>
          <cell r="CA178">
            <v>0</v>
          </cell>
          <cell r="CC178">
            <v>0.15872280999999999</v>
          </cell>
          <cell r="CD178">
            <v>0.15872280999999999</v>
          </cell>
          <cell r="CE178">
            <v>0.15872280999999999</v>
          </cell>
          <cell r="CF178">
            <v>0</v>
          </cell>
          <cell r="CG178">
            <v>0</v>
          </cell>
          <cell r="CI178">
            <v>4.7210874</v>
          </cell>
          <cell r="CJ178">
            <v>3.5408103999999998</v>
          </cell>
          <cell r="CK178">
            <v>4.7210874</v>
          </cell>
          <cell r="CL178">
            <v>0.25000109085038336</v>
          </cell>
          <cell r="CM178">
            <v>1.1802770000000002</v>
          </cell>
          <cell r="CO178">
            <v>4.7210874</v>
          </cell>
          <cell r="CP178">
            <v>3.5408103999999998</v>
          </cell>
          <cell r="CQ178">
            <v>4.7210874</v>
          </cell>
          <cell r="CR178">
            <v>0.25000109085038336</v>
          </cell>
          <cell r="CS178">
            <v>1.1802770000000002</v>
          </cell>
          <cell r="CU178">
            <v>1.2295933999999999</v>
          </cell>
          <cell r="CV178">
            <v>1.2295933999999999</v>
          </cell>
          <cell r="CW178">
            <v>1.2295933999999999</v>
          </cell>
          <cell r="CX178">
            <v>0</v>
          </cell>
          <cell r="CY178">
            <v>0</v>
          </cell>
          <cell r="DA178">
            <v>1.195867115</v>
          </cell>
          <cell r="DB178">
            <v>1.195867115</v>
          </cell>
          <cell r="DC178">
            <v>1.195867115</v>
          </cell>
          <cell r="DD178">
            <v>0</v>
          </cell>
          <cell r="DE178">
            <v>0</v>
          </cell>
          <cell r="DG178">
            <v>1.195867115</v>
          </cell>
          <cell r="DH178">
            <v>1.195867115</v>
          </cell>
          <cell r="DI178">
            <v>1.195867115</v>
          </cell>
          <cell r="DJ178">
            <v>0</v>
          </cell>
          <cell r="DK178">
            <v>0</v>
          </cell>
          <cell r="DM178">
            <v>12.46861507</v>
          </cell>
          <cell r="DN178">
            <v>12.46861507</v>
          </cell>
          <cell r="DO178">
            <v>12.46861507</v>
          </cell>
          <cell r="DP178">
            <v>0</v>
          </cell>
          <cell r="DQ178">
            <v>0</v>
          </cell>
          <cell r="DS178">
            <v>0.25358602999999996</v>
          </cell>
          <cell r="DT178">
            <v>0.25358602999999996</v>
          </cell>
          <cell r="DU178">
            <v>0.25358602999999996</v>
          </cell>
          <cell r="DV178">
            <v>0</v>
          </cell>
          <cell r="DW178">
            <v>0</v>
          </cell>
          <cell r="DY178">
            <v>1.3827471899999999</v>
          </cell>
          <cell r="DZ178">
            <v>1.3827471899999999</v>
          </cell>
          <cell r="EA178">
            <v>1.3827471899999999</v>
          </cell>
          <cell r="EB178">
            <v>0</v>
          </cell>
          <cell r="EC178">
            <v>0</v>
          </cell>
          <cell r="EE178">
            <v>2.6143690999999998</v>
          </cell>
          <cell r="EF178">
            <v>2.6143690999999998</v>
          </cell>
          <cell r="EG178">
            <v>2.6143690999999998</v>
          </cell>
          <cell r="EH178">
            <v>0</v>
          </cell>
          <cell r="EI178">
            <v>0</v>
          </cell>
          <cell r="EK178">
            <v>2.6143690999999998</v>
          </cell>
          <cell r="EL178">
            <v>2.6143690999999998</v>
          </cell>
          <cell r="EM178">
            <v>2.6143690999999998</v>
          </cell>
          <cell r="EN178">
            <v>0</v>
          </cell>
          <cell r="EO178">
            <v>0</v>
          </cell>
          <cell r="EQ178">
            <v>0.42257499999999992</v>
          </cell>
          <cell r="ER178">
            <v>0.42257499999999992</v>
          </cell>
          <cell r="ES178">
            <v>0.42257499999999992</v>
          </cell>
          <cell r="ET178">
            <v>0</v>
          </cell>
          <cell r="EU178">
            <v>0</v>
          </cell>
          <cell r="EW178">
            <v>0.42257499999999992</v>
          </cell>
          <cell r="EX178">
            <v>0.42257499999999992</v>
          </cell>
          <cell r="EY178">
            <v>0.42257499999999992</v>
          </cell>
          <cell r="EZ178">
            <v>0</v>
          </cell>
          <cell r="FA178">
            <v>0</v>
          </cell>
          <cell r="FC178">
            <v>0.27144449040000002</v>
          </cell>
          <cell r="FD178">
            <v>0.27144449040000002</v>
          </cell>
          <cell r="FE178">
            <v>0.27144449040000002</v>
          </cell>
          <cell r="FF178">
            <v>0</v>
          </cell>
          <cell r="FG178">
            <v>0</v>
          </cell>
          <cell r="FI178">
            <v>0.27144449040000002</v>
          </cell>
          <cell r="FJ178">
            <v>0.27144449040000002</v>
          </cell>
          <cell r="FK178">
            <v>0.27144449040000002</v>
          </cell>
          <cell r="FL178">
            <v>0</v>
          </cell>
          <cell r="FM178">
            <v>0</v>
          </cell>
          <cell r="FO178">
            <v>0</v>
          </cell>
          <cell r="FP178">
            <v>0</v>
          </cell>
          <cell r="FQ178">
            <v>0</v>
          </cell>
          <cell r="FR178">
            <v>0</v>
          </cell>
          <cell r="FS178">
            <v>0</v>
          </cell>
          <cell r="FU178">
            <v>9.9361001874999992</v>
          </cell>
          <cell r="FV178">
            <v>9.9361001874999992</v>
          </cell>
          <cell r="FW178">
            <v>9.9361001874999992</v>
          </cell>
          <cell r="FX178">
            <v>0</v>
          </cell>
          <cell r="FY178">
            <v>0</v>
          </cell>
          <cell r="GA178">
            <v>3.7264388905000003</v>
          </cell>
          <cell r="GB178">
            <v>3.7264388905000003</v>
          </cell>
          <cell r="GC178">
            <v>3.7264388905000003</v>
          </cell>
          <cell r="GD178">
            <v>0</v>
          </cell>
          <cell r="GE178">
            <v>0</v>
          </cell>
          <cell r="GG178">
            <v>0.91787541350000001</v>
          </cell>
          <cell r="GH178">
            <v>0.91787541350000001</v>
          </cell>
          <cell r="GI178">
            <v>0.91787541350000001</v>
          </cell>
          <cell r="GJ178">
            <v>0</v>
          </cell>
          <cell r="GK178">
            <v>0</v>
          </cell>
          <cell r="GM178">
            <v>0.85951579999999994</v>
          </cell>
          <cell r="GN178">
            <v>9.6525E-2</v>
          </cell>
          <cell r="GO178">
            <v>0.85951579999999994</v>
          </cell>
          <cell r="GP178">
            <v>0.88769839949422691</v>
          </cell>
          <cell r="GQ178">
            <v>0.76299079999999997</v>
          </cell>
          <cell r="GS178">
            <v>14.921415029999999</v>
          </cell>
          <cell r="GT178">
            <v>14.921415029999999</v>
          </cell>
          <cell r="GU178">
            <v>14.921415029999999</v>
          </cell>
          <cell r="GV178">
            <v>0</v>
          </cell>
          <cell r="GW178">
            <v>0</v>
          </cell>
          <cell r="GY178">
            <v>14.921415029999999</v>
          </cell>
          <cell r="GZ178">
            <v>14.921415029999999</v>
          </cell>
          <cell r="HA178">
            <v>14.921415029999999</v>
          </cell>
          <cell r="HB178">
            <v>0</v>
          </cell>
          <cell r="HC178">
            <v>0</v>
          </cell>
          <cell r="HE178">
            <v>7.5198119999999993E-2</v>
          </cell>
          <cell r="HF178">
            <v>7.5198119999999993E-2</v>
          </cell>
          <cell r="HG178">
            <v>7.5198119999999993E-2</v>
          </cell>
          <cell r="HH178">
            <v>0</v>
          </cell>
          <cell r="HI178">
            <v>0</v>
          </cell>
          <cell r="HK178">
            <v>5.200376906999999</v>
          </cell>
          <cell r="HL178">
            <v>5.200376906999999</v>
          </cell>
          <cell r="HM178">
            <v>5.200376906999999</v>
          </cell>
          <cell r="HN178">
            <v>0</v>
          </cell>
          <cell r="HO178">
            <v>0</v>
          </cell>
          <cell r="HQ178">
            <v>0.38704213200000004</v>
          </cell>
          <cell r="HR178">
            <v>0.38704213200000004</v>
          </cell>
          <cell r="HS178">
            <v>0.38704213200000004</v>
          </cell>
          <cell r="HT178">
            <v>0</v>
          </cell>
          <cell r="HU178">
            <v>0</v>
          </cell>
          <cell r="HW178">
            <v>3.2760327999999998E-2</v>
          </cell>
          <cell r="HX178">
            <v>2.9073957599999995E-2</v>
          </cell>
          <cell r="HY178">
            <v>3.2760327999999998E-2</v>
          </cell>
          <cell r="HZ178">
            <v>0.11252544235820848</v>
          </cell>
          <cell r="IA178">
            <v>3.6863704000000032E-3</v>
          </cell>
          <cell r="IC178">
            <v>3.2760327999999998E-2</v>
          </cell>
          <cell r="ID178">
            <v>3.1530528000000002E-2</v>
          </cell>
          <cell r="IE178">
            <v>3.2760327999999998E-2</v>
          </cell>
          <cell r="IF178">
            <v>3.7539306688260152E-2</v>
          </cell>
          <cell r="IG178">
            <v>1.2297999999999962E-3</v>
          </cell>
          <cell r="II178">
            <v>1.118840608</v>
          </cell>
          <cell r="IJ178">
            <v>1.118840608</v>
          </cell>
          <cell r="IK178">
            <v>1.118840608</v>
          </cell>
          <cell r="IL178">
            <v>0</v>
          </cell>
          <cell r="IM178">
            <v>0</v>
          </cell>
          <cell r="IO178">
            <v>0.30499605000000002</v>
          </cell>
          <cell r="IP178">
            <v>0.30499605000000002</v>
          </cell>
          <cell r="IQ178">
            <v>0.30499605000000002</v>
          </cell>
          <cell r="IR178">
            <v>0</v>
          </cell>
          <cell r="IS178">
            <v>0</v>
          </cell>
          <cell r="IU178">
            <v>10.462654375</v>
          </cell>
          <cell r="IV178">
            <v>10.462654375</v>
          </cell>
          <cell r="IW178">
            <v>10.462654375</v>
          </cell>
          <cell r="IX178">
            <v>0</v>
          </cell>
          <cell r="IY178">
            <v>0</v>
          </cell>
          <cell r="JA178">
            <v>109.905706</v>
          </cell>
          <cell r="JB178">
            <v>109.905706</v>
          </cell>
          <cell r="JC178">
            <v>109.905706</v>
          </cell>
          <cell r="JD178">
            <v>0</v>
          </cell>
          <cell r="JE178">
            <v>0</v>
          </cell>
          <cell r="JG178">
            <v>6.2401846249999995</v>
          </cell>
          <cell r="JH178">
            <v>6.2401846249999995</v>
          </cell>
          <cell r="JI178">
            <v>6.2401846249999995</v>
          </cell>
          <cell r="JJ178">
            <v>0</v>
          </cell>
          <cell r="JK178">
            <v>0</v>
          </cell>
          <cell r="JM178">
            <v>0.68633023500000012</v>
          </cell>
          <cell r="JN178">
            <v>0.68633023500000012</v>
          </cell>
          <cell r="JO178">
            <v>0.68633023500000012</v>
          </cell>
          <cell r="JP178">
            <v>0</v>
          </cell>
          <cell r="JQ178">
            <v>0</v>
          </cell>
          <cell r="JS178">
            <v>0.60660662500000007</v>
          </cell>
          <cell r="JT178">
            <v>0.60660662500000007</v>
          </cell>
          <cell r="JU178">
            <v>0.60660662500000007</v>
          </cell>
          <cell r="JV178">
            <v>0</v>
          </cell>
          <cell r="JW178">
            <v>0</v>
          </cell>
          <cell r="JY178">
            <v>0.77471310850000008</v>
          </cell>
          <cell r="JZ178">
            <v>0.77471310850000008</v>
          </cell>
          <cell r="KA178">
            <v>0.77471310850000008</v>
          </cell>
          <cell r="KB178">
            <v>0</v>
          </cell>
          <cell r="KC178">
            <v>0</v>
          </cell>
          <cell r="KE178">
            <v>6.2401846249999995</v>
          </cell>
          <cell r="KF178">
            <v>6.2401846249999995</v>
          </cell>
          <cell r="KG178">
            <v>6.2401846249999995</v>
          </cell>
          <cell r="KH178">
            <v>0</v>
          </cell>
          <cell r="KI178">
            <v>0</v>
          </cell>
          <cell r="KK178">
            <v>0.68633023500000012</v>
          </cell>
          <cell r="KL178">
            <v>0.68633023500000012</v>
          </cell>
          <cell r="KM178">
            <v>0.68633023500000012</v>
          </cell>
          <cell r="KN178">
            <v>0</v>
          </cell>
          <cell r="KO178">
            <v>0</v>
          </cell>
          <cell r="KQ178">
            <v>1.568640864</v>
          </cell>
          <cell r="KR178">
            <v>1.568640864</v>
          </cell>
          <cell r="KS178">
            <v>1.568640864</v>
          </cell>
          <cell r="KT178">
            <v>0</v>
          </cell>
          <cell r="KU178">
            <v>0</v>
          </cell>
          <cell r="KW178">
            <v>1.9131282059999999</v>
          </cell>
          <cell r="KX178">
            <v>1.9131282059999999</v>
          </cell>
          <cell r="KY178">
            <v>1.9131282059999999</v>
          </cell>
          <cell r="KZ178">
            <v>0</v>
          </cell>
          <cell r="LA178">
            <v>0</v>
          </cell>
          <cell r="LC178">
            <v>1.3756540100000001</v>
          </cell>
          <cell r="LD178">
            <v>1.3756540100000001</v>
          </cell>
          <cell r="LE178">
            <v>1.3756540100000001</v>
          </cell>
          <cell r="LF178">
            <v>0</v>
          </cell>
          <cell r="LG178">
            <v>0</v>
          </cell>
          <cell r="LI178">
            <v>8.138129999999999E-2</v>
          </cell>
          <cell r="LJ178">
            <v>8.138129999999999E-2</v>
          </cell>
          <cell r="LK178">
            <v>8.138129999999999E-2</v>
          </cell>
          <cell r="LL178">
            <v>0</v>
          </cell>
          <cell r="LM178">
            <v>0</v>
          </cell>
          <cell r="LO178">
            <v>2.7634485965999995</v>
          </cell>
          <cell r="LP178">
            <v>2.7634485965999995</v>
          </cell>
          <cell r="LQ178">
            <v>2.7634485965999995</v>
          </cell>
          <cell r="LR178">
            <v>0</v>
          </cell>
          <cell r="LS178">
            <v>0</v>
          </cell>
          <cell r="LU178">
            <v>22.674848258999997</v>
          </cell>
          <cell r="LV178">
            <v>22.674848258999997</v>
          </cell>
          <cell r="LW178">
            <v>22.674848258999997</v>
          </cell>
          <cell r="LX178">
            <v>0</v>
          </cell>
          <cell r="LY178">
            <v>0</v>
          </cell>
          <cell r="MA178">
            <v>6.2401846249999995</v>
          </cell>
          <cell r="MB178">
            <v>5.6226186249999994</v>
          </cell>
          <cell r="MC178">
            <v>6.2401846249999995</v>
          </cell>
          <cell r="MD178">
            <v>9.8965982116274345E-2</v>
          </cell>
          <cell r="ME178">
            <v>0.61756600000000006</v>
          </cell>
          <cell r="MG178">
            <v>0.68633023500000012</v>
          </cell>
          <cell r="MH178">
            <v>0.61684760949999995</v>
          </cell>
          <cell r="MI178">
            <v>0.68633023500000012</v>
          </cell>
          <cell r="MJ178">
            <v>0.10123789096949833</v>
          </cell>
          <cell r="MK178">
            <v>6.9482625500000172E-2</v>
          </cell>
          <cell r="MM178">
            <v>10.8517548615</v>
          </cell>
          <cell r="MN178">
            <v>10.8517548615</v>
          </cell>
          <cell r="MO178">
            <v>11.205278302</v>
          </cell>
          <cell r="MP178">
            <v>0</v>
          </cell>
          <cell r="MQ178">
            <v>0</v>
          </cell>
          <cell r="MS178">
            <v>26.568076726499999</v>
          </cell>
          <cell r="MT178">
            <v>26.568076726499999</v>
          </cell>
          <cell r="MU178">
            <v>27.433557570000005</v>
          </cell>
          <cell r="MV178">
            <v>0</v>
          </cell>
          <cell r="MW178">
            <v>0</v>
          </cell>
          <cell r="MY178">
            <v>1.568640864</v>
          </cell>
          <cell r="MZ178">
            <v>1.568640864</v>
          </cell>
          <cell r="NA178">
            <v>1.568640864</v>
          </cell>
          <cell r="NB178">
            <v>0</v>
          </cell>
          <cell r="NC178">
            <v>0</v>
          </cell>
          <cell r="NE178">
            <v>1.9131282059999999</v>
          </cell>
          <cell r="NF178">
            <v>1.9131282059999999</v>
          </cell>
          <cell r="NG178">
            <v>1.9131282059999999</v>
          </cell>
          <cell r="NH178">
            <v>0</v>
          </cell>
          <cell r="NI178">
            <v>0</v>
          </cell>
          <cell r="NK178">
            <v>1.3756540100000001</v>
          </cell>
          <cell r="NL178">
            <v>1.3756540100000001</v>
          </cell>
          <cell r="NM178">
            <v>1.3756540100000001</v>
          </cell>
          <cell r="NN178">
            <v>0</v>
          </cell>
          <cell r="NO178">
            <v>0</v>
          </cell>
          <cell r="NQ178">
            <v>8.138129999999999E-2</v>
          </cell>
          <cell r="NR178">
            <v>8.138129999999999E-2</v>
          </cell>
          <cell r="NS178">
            <v>8.138129999999999E-2</v>
          </cell>
          <cell r="NT178">
            <v>0</v>
          </cell>
          <cell r="NU178">
            <v>0</v>
          </cell>
          <cell r="NW178">
            <v>2.7634485965999995</v>
          </cell>
          <cell r="NX178">
            <v>2.7634485965999995</v>
          </cell>
          <cell r="NY178">
            <v>2.7634485965999995</v>
          </cell>
          <cell r="NZ178">
            <v>0</v>
          </cell>
          <cell r="OA178">
            <v>0</v>
          </cell>
          <cell r="OC178">
            <v>22.674848258999997</v>
          </cell>
          <cell r="OD178">
            <v>22.674848258999997</v>
          </cell>
          <cell r="OE178">
            <v>22.674848258999997</v>
          </cell>
          <cell r="OF178">
            <v>0</v>
          </cell>
          <cell r="OG178">
            <v>0</v>
          </cell>
          <cell r="OI178">
            <v>10.175075975999999</v>
          </cell>
          <cell r="OJ178">
            <v>10.175075975999999</v>
          </cell>
          <cell r="OK178">
            <v>9.9361001874999992</v>
          </cell>
          <cell r="OL178">
            <v>0</v>
          </cell>
          <cell r="OM178">
            <v>0</v>
          </cell>
          <cell r="OO178">
            <v>3.9911928759999991</v>
          </cell>
          <cell r="OP178">
            <v>3.9911928759999991</v>
          </cell>
          <cell r="OQ178">
            <v>3.7264388905000003</v>
          </cell>
          <cell r="OR178">
            <v>0</v>
          </cell>
          <cell r="OS178">
            <v>0</v>
          </cell>
          <cell r="OU178">
            <v>2.6143690999999998</v>
          </cell>
          <cell r="OV178">
            <v>2.6143690999999998</v>
          </cell>
          <cell r="OW178">
            <v>2.6143690999999998</v>
          </cell>
          <cell r="OX178">
            <v>0</v>
          </cell>
          <cell r="OY178">
            <v>0</v>
          </cell>
          <cell r="PA178">
            <v>0.42257499999999992</v>
          </cell>
          <cell r="PB178">
            <v>0.42257499999999992</v>
          </cell>
          <cell r="PC178">
            <v>0.42257499999999992</v>
          </cell>
          <cell r="PD178">
            <v>0</v>
          </cell>
          <cell r="PE178">
            <v>0</v>
          </cell>
          <cell r="PG178">
            <v>0.27144449040000002</v>
          </cell>
          <cell r="PH178">
            <v>0.27144449040000002</v>
          </cell>
          <cell r="PI178">
            <v>0.27144449040000002</v>
          </cell>
          <cell r="PJ178">
            <v>0</v>
          </cell>
          <cell r="PK178">
            <v>0</v>
          </cell>
          <cell r="PM178">
            <v>0</v>
          </cell>
          <cell r="PN178">
            <v>0</v>
          </cell>
          <cell r="PO178">
            <v>0</v>
          </cell>
          <cell r="PP178">
            <v>0</v>
          </cell>
          <cell r="PQ178">
            <v>0</v>
          </cell>
          <cell r="PS178">
            <v>0.91787541350000001</v>
          </cell>
          <cell r="PT178">
            <v>0.91787541350000001</v>
          </cell>
          <cell r="PU178">
            <v>0.91787541350000001</v>
          </cell>
          <cell r="PV178">
            <v>0</v>
          </cell>
          <cell r="PW178">
            <v>0</v>
          </cell>
          <cell r="PY178">
            <v>3.8294975199999994</v>
          </cell>
          <cell r="PZ178">
            <v>0</v>
          </cell>
          <cell r="QA178">
            <v>3.8294975199999994</v>
          </cell>
          <cell r="QB178">
            <v>1</v>
          </cell>
          <cell r="QC178">
            <v>3.8294975199999994</v>
          </cell>
          <cell r="QE178">
            <v>8.2870033000000003</v>
          </cell>
          <cell r="QF178">
            <v>2.5003559200000014</v>
          </cell>
          <cell r="QG178">
            <v>8.2870033000000003</v>
          </cell>
          <cell r="QH178">
            <v>0.69827984501948959</v>
          </cell>
          <cell r="QI178">
            <v>5.7866473799999989</v>
          </cell>
          <cell r="QK178">
            <v>109.905706</v>
          </cell>
          <cell r="QL178">
            <v>96.564430874999999</v>
          </cell>
          <cell r="QM178">
            <v>109.905706</v>
          </cell>
          <cell r="QN178">
            <v>0.12138837564084248</v>
          </cell>
          <cell r="QO178">
            <v>13.341275124999996</v>
          </cell>
          <cell r="QQ178">
            <v>6.2401846249999995</v>
          </cell>
          <cell r="QR178">
            <v>5.6214913749999997</v>
          </cell>
          <cell r="QS178">
            <v>6.2401846249999995</v>
          </cell>
          <cell r="QT178">
            <v>9.9146625809969496E-2</v>
          </cell>
          <cell r="QU178">
            <v>0.61869324999999975</v>
          </cell>
          <cell r="QW178">
            <v>0.68633023500000012</v>
          </cell>
          <cell r="QX178">
            <v>0.63076269549999997</v>
          </cell>
          <cell r="QY178">
            <v>0.68633023500000012</v>
          </cell>
          <cell r="QZ178">
            <v>8.096326908867732E-2</v>
          </cell>
          <cell r="RA178">
            <v>5.5567539500000152E-2</v>
          </cell>
          <cell r="RC178">
            <v>10.8517548615</v>
          </cell>
          <cell r="RD178">
            <v>10.790836663499999</v>
          </cell>
          <cell r="RE178">
            <v>11.205278302</v>
          </cell>
          <cell r="RF178">
            <v>5.4365626946657978E-3</v>
          </cell>
          <cell r="RG178">
            <v>6.0918198000001311E-2</v>
          </cell>
          <cell r="RI178">
            <v>26.568076726499999</v>
          </cell>
          <cell r="RJ178">
            <v>26.418963870500001</v>
          </cell>
          <cell r="RK178">
            <v>27.433557570000005</v>
          </cell>
          <cell r="RL178">
            <v>5.4354181232061961E-3</v>
          </cell>
          <cell r="RM178">
            <v>0.14911285599999857</v>
          </cell>
          <cell r="RO178">
            <v>5.3051512184999998</v>
          </cell>
          <cell r="RP178">
            <v>5.2807905604999998</v>
          </cell>
          <cell r="RQ178">
            <v>8.314972096</v>
          </cell>
          <cell r="RR178">
            <v>2.9297341853641236E-3</v>
          </cell>
          <cell r="RS178">
            <v>2.4360657999999979E-2</v>
          </cell>
          <cell r="RU178">
            <v>0.86695264070000011</v>
          </cell>
          <cell r="RV178">
            <v>0.85500437750000013</v>
          </cell>
          <cell r="RW178">
            <v>1.3515481352000001</v>
          </cell>
          <cell r="RX178">
            <v>8.8404274245340812E-3</v>
          </cell>
          <cell r="RY178">
            <v>1.1948263199999976E-2</v>
          </cell>
          <cell r="SA178">
            <v>0.12799210999999999</v>
          </cell>
          <cell r="SB178">
            <v>0</v>
          </cell>
          <cell r="SC178">
            <v>0.15872280999999999</v>
          </cell>
          <cell r="SD178">
            <v>0.80638762632793615</v>
          </cell>
          <cell r="SE178">
            <v>0.12799210999999999</v>
          </cell>
          <cell r="SG178">
            <v>0</v>
          </cell>
          <cell r="SH178">
            <v>0</v>
          </cell>
          <cell r="SI178">
            <v>0.85951579999999994</v>
          </cell>
          <cell r="SJ178">
            <v>0</v>
          </cell>
          <cell r="SK178">
            <v>0</v>
          </cell>
          <cell r="SM178">
            <v>3.8294975199999994</v>
          </cell>
          <cell r="SN178">
            <v>0.60787911999999977</v>
          </cell>
          <cell r="SO178">
            <v>3.8294975199999994</v>
          </cell>
          <cell r="SP178">
            <v>0.84126399956514408</v>
          </cell>
          <cell r="SQ178">
            <v>3.2216183999999997</v>
          </cell>
          <cell r="SS178">
            <v>8.2870033000000003</v>
          </cell>
          <cell r="ST178">
            <v>3.5704342999999992</v>
          </cell>
          <cell r="SU178">
            <v>8.2870033000000003</v>
          </cell>
          <cell r="SV178">
            <v>0.56915254275330163</v>
          </cell>
          <cell r="SW178">
            <v>4.7165690000000016</v>
          </cell>
          <cell r="SY178">
            <v>109.905706</v>
          </cell>
          <cell r="SZ178">
            <v>108.40677662500001</v>
          </cell>
          <cell r="TA178">
            <v>109.905706</v>
          </cell>
          <cell r="TB178">
            <v>1.3638321699148076E-2</v>
          </cell>
          <cell r="TC178">
            <v>1.4989293749999888</v>
          </cell>
          <cell r="TE178">
            <v>5.6226186249999994</v>
          </cell>
          <cell r="TF178">
            <v>5.3950393749999996</v>
          </cell>
          <cell r="TG178">
            <v>6.2401846249999995</v>
          </cell>
          <cell r="TH178">
            <v>3.6469954604908796E-2</v>
          </cell>
          <cell r="TI178">
            <v>0.22757924999999979</v>
          </cell>
          <cell r="TK178">
            <v>0.61684760949999995</v>
          </cell>
          <cell r="TL178">
            <v>0.61156623449999992</v>
          </cell>
          <cell r="TM178">
            <v>0.68633023500000012</v>
          </cell>
          <cell r="TN178">
            <v>7.6950930188876667E-3</v>
          </cell>
          <cell r="TO178">
            <v>5.2813750000000326E-3</v>
          </cell>
          <cell r="TQ178">
            <v>0.30499605000000002</v>
          </cell>
          <cell r="TR178">
            <v>9.295425000000003E-2</v>
          </cell>
          <cell r="TS178">
            <v>0.30499605000000002</v>
          </cell>
          <cell r="TT178">
            <v>0.69522802016616281</v>
          </cell>
          <cell r="TU178">
            <v>0.2120418</v>
          </cell>
          <cell r="TW178">
            <v>10.462654375</v>
          </cell>
          <cell r="TX178">
            <v>10.462654375</v>
          </cell>
          <cell r="TY178">
            <v>10.462654375</v>
          </cell>
          <cell r="TZ178">
            <v>0</v>
          </cell>
          <cell r="UA178">
            <v>0</v>
          </cell>
          <cell r="UC178">
            <v>0.60660662500000007</v>
          </cell>
          <cell r="UD178">
            <v>0.6004067500000001</v>
          </cell>
          <cell r="UE178">
            <v>0.60660662500000007</v>
          </cell>
          <cell r="UF178">
            <v>1.0220585704945055E-2</v>
          </cell>
          <cell r="UG178">
            <v>6.1998749999999658E-3</v>
          </cell>
          <cell r="UI178">
            <v>0.77471310850000008</v>
          </cell>
          <cell r="UJ178">
            <v>0.77471310850000008</v>
          </cell>
          <cell r="UK178">
            <v>0.77471310850000008</v>
          </cell>
          <cell r="UL178">
            <v>0</v>
          </cell>
          <cell r="UM178">
            <v>0</v>
          </cell>
          <cell r="UO178">
            <v>1.568640864</v>
          </cell>
          <cell r="UP178">
            <v>1.5571435099999997</v>
          </cell>
          <cell r="UQ178">
            <v>1.568640864</v>
          </cell>
          <cell r="UR178">
            <v>7.3295005019072944E-3</v>
          </cell>
          <cell r="US178">
            <v>1.1497354000000293E-2</v>
          </cell>
          <cell r="UU178">
            <v>1.9131282059999999</v>
          </cell>
          <cell r="UV178">
            <v>1.9131282059999999</v>
          </cell>
          <cell r="UW178">
            <v>1.9131282059999999</v>
          </cell>
          <cell r="UX178">
            <v>0</v>
          </cell>
          <cell r="UY178">
            <v>0</v>
          </cell>
          <cell r="VA178">
            <v>1.3756540100000001</v>
          </cell>
          <cell r="VB178">
            <v>1.370658996</v>
          </cell>
          <cell r="VC178">
            <v>1.3756540100000001</v>
          </cell>
          <cell r="VD178">
            <v>3.6310103875611356E-3</v>
          </cell>
          <cell r="VE178">
            <v>4.9950140000001308E-3</v>
          </cell>
          <cell r="VG178">
            <v>8.138129999999999E-2</v>
          </cell>
          <cell r="VH178">
            <v>8.0551899999999996E-2</v>
          </cell>
          <cell r="VI178">
            <v>8.138129999999999E-2</v>
          </cell>
          <cell r="VJ178">
            <v>1.0191530486733366E-2</v>
          </cell>
          <cell r="VK178">
            <v>8.2939999999999403E-4</v>
          </cell>
          <cell r="VM178">
            <v>2.7634485965999995</v>
          </cell>
          <cell r="VN178">
            <v>2.7180031965999998</v>
          </cell>
          <cell r="VO178">
            <v>2.7634485965999995</v>
          </cell>
          <cell r="VP178">
            <v>1.6445176529034537E-2</v>
          </cell>
          <cell r="VQ178">
            <v>4.5445399999999747E-2</v>
          </cell>
          <cell r="VS178">
            <v>22.674848258999997</v>
          </cell>
          <cell r="VT178">
            <v>22.674848258999997</v>
          </cell>
          <cell r="VU178">
            <v>22.674848258999997</v>
          </cell>
          <cell r="VV178">
            <v>0</v>
          </cell>
          <cell r="VW178">
            <v>0</v>
          </cell>
          <cell r="VY178">
            <v>10.175075975999999</v>
          </cell>
          <cell r="VZ178">
            <v>10.175075975999999</v>
          </cell>
          <cell r="WA178">
            <v>9.9361001874999992</v>
          </cell>
          <cell r="WB178">
            <v>0</v>
          </cell>
          <cell r="WC178">
            <v>0</v>
          </cell>
          <cell r="WE178">
            <v>3.9911928759999991</v>
          </cell>
          <cell r="WF178">
            <v>3.9911928759999991</v>
          </cell>
          <cell r="WG178">
            <v>3.7264388905000003</v>
          </cell>
          <cell r="WH178">
            <v>0</v>
          </cell>
          <cell r="WI178">
            <v>0</v>
          </cell>
          <cell r="WK178">
            <v>2.6143690999999998</v>
          </cell>
          <cell r="WL178">
            <v>2.5248796999999996</v>
          </cell>
          <cell r="WM178">
            <v>2.6143690999999998</v>
          </cell>
          <cell r="WN178">
            <v>3.42298262322639E-2</v>
          </cell>
          <cell r="WO178">
            <v>8.9489400000000163E-2</v>
          </cell>
          <cell r="WQ178">
            <v>0.42257499999999992</v>
          </cell>
          <cell r="WR178">
            <v>0.40577249999999992</v>
          </cell>
          <cell r="WS178">
            <v>0.42257499999999992</v>
          </cell>
          <cell r="WT178">
            <v>3.9762172395432768E-2</v>
          </cell>
          <cell r="WU178">
            <v>1.6802499999999998E-2</v>
          </cell>
          <cell r="WW178">
            <v>0.27144449040000002</v>
          </cell>
          <cell r="WX178">
            <v>0.260673824</v>
          </cell>
          <cell r="WY178">
            <v>0.27144449040000002</v>
          </cell>
          <cell r="WZ178">
            <v>3.9679075394488159E-2</v>
          </cell>
          <cell r="XA178">
            <v>1.0770666400000017E-2</v>
          </cell>
          <cell r="XC178">
            <v>0</v>
          </cell>
          <cell r="XD178">
            <v>0</v>
          </cell>
          <cell r="XE178">
            <v>0</v>
          </cell>
          <cell r="XF178">
            <v>0</v>
          </cell>
          <cell r="XG178">
            <v>0</v>
          </cell>
          <cell r="XI178">
            <v>0.91787541350000001</v>
          </cell>
          <cell r="XJ178">
            <v>0.91787541350000001</v>
          </cell>
          <cell r="XK178">
            <v>0.91787541350000001</v>
          </cell>
          <cell r="XL178">
            <v>0</v>
          </cell>
          <cell r="XM178">
            <v>0</v>
          </cell>
          <cell r="XO178">
            <v>5.200376906999999</v>
          </cell>
          <cell r="XP178">
            <v>5.200376906999999</v>
          </cell>
          <cell r="XQ178">
            <v>5.200376906999999</v>
          </cell>
          <cell r="XR178">
            <v>0</v>
          </cell>
          <cell r="XS178">
            <v>0</v>
          </cell>
          <cell r="XU178">
            <v>0.38704213200000004</v>
          </cell>
          <cell r="XV178">
            <v>0.38704213200000004</v>
          </cell>
          <cell r="XW178">
            <v>0.38704213200000004</v>
          </cell>
          <cell r="XX178">
            <v>0</v>
          </cell>
          <cell r="XY178">
            <v>0</v>
          </cell>
          <cell r="YA178">
            <v>2.7844157599999999E-2</v>
          </cell>
          <cell r="YB178">
            <v>0</v>
          </cell>
          <cell r="YC178">
            <v>3.2760327999999998E-2</v>
          </cell>
          <cell r="YD178">
            <v>0.8499352509535314</v>
          </cell>
          <cell r="YE178">
            <v>2.7844157599999999E-2</v>
          </cell>
          <cell r="YG178">
            <v>1.118840608</v>
          </cell>
          <cell r="YH178">
            <v>0.31346923199999993</v>
          </cell>
          <cell r="YI178">
            <v>1.118840608</v>
          </cell>
          <cell r="YJ178">
            <v>0.71982672977847451</v>
          </cell>
          <cell r="YK178">
            <v>0.80537137600000008</v>
          </cell>
          <cell r="YM178">
            <v>2.3451601999999996</v>
          </cell>
          <cell r="YN178">
            <v>2.3451601999999996</v>
          </cell>
          <cell r="YO178">
            <v>2.3451601999999996</v>
          </cell>
          <cell r="YP178">
            <v>0</v>
          </cell>
          <cell r="YQ178">
            <v>0</v>
          </cell>
          <cell r="YS178">
            <v>2.3451601999999996</v>
          </cell>
          <cell r="YT178">
            <v>2.3451601999999996</v>
          </cell>
          <cell r="YU178">
            <v>2.3451601999999996</v>
          </cell>
          <cell r="YV178">
            <v>0</v>
          </cell>
          <cell r="YW178">
            <v>0</v>
          </cell>
          <cell r="YY178">
            <v>2.3451601999999996</v>
          </cell>
          <cell r="YZ178">
            <v>1.7219670000000002</v>
          </cell>
          <cell r="ZA178">
            <v>2.3451601999999996</v>
          </cell>
          <cell r="ZB178">
            <v>0.26573587595423093</v>
          </cell>
          <cell r="ZC178">
            <v>0.62319319999999934</v>
          </cell>
        </row>
        <row r="179">
          <cell r="B179">
            <v>2020</v>
          </cell>
          <cell r="C179">
            <v>11.267912930000001</v>
          </cell>
          <cell r="D179">
            <v>11.174931920000001</v>
          </cell>
          <cell r="E179">
            <v>11.267912930000001</v>
          </cell>
          <cell r="F179">
            <v>8.251839588895438E-3</v>
          </cell>
          <cell r="G179">
            <v>9.2981010000000808E-2</v>
          </cell>
          <cell r="I179">
            <v>27.586906593999998</v>
          </cell>
          <cell r="J179">
            <v>27.359186978499999</v>
          </cell>
          <cell r="K179">
            <v>27.586906593999998</v>
          </cell>
          <cell r="L179">
            <v>8.2546266912553231E-3</v>
          </cell>
          <cell r="M179">
            <v>0.22771961549999986</v>
          </cell>
          <cell r="O179">
            <v>11.267912930000001</v>
          </cell>
          <cell r="P179">
            <v>11.114156727500003</v>
          </cell>
          <cell r="Q179">
            <v>11.267912930000001</v>
          </cell>
          <cell r="R179">
            <v>1.3645490824714647E-2</v>
          </cell>
          <cell r="S179">
            <v>0.15375620249999855</v>
          </cell>
          <cell r="U179">
            <v>27.586906593999998</v>
          </cell>
          <cell r="V179">
            <v>27.210365503000002</v>
          </cell>
          <cell r="W179">
            <v>27.586906593999998</v>
          </cell>
          <cell r="X179">
            <v>1.3649268348263886E-2</v>
          </cell>
          <cell r="Y179">
            <v>0.37654109099999644</v>
          </cell>
          <cell r="AA179">
            <v>11.267912930000001</v>
          </cell>
          <cell r="AB179">
            <v>11.111206558000001</v>
          </cell>
          <cell r="AC179">
            <v>11.267912930000001</v>
          </cell>
          <cell r="AD179">
            <v>1.3907311227333059E-2</v>
          </cell>
          <cell r="AE179">
            <v>0.15670637200000037</v>
          </cell>
          <cell r="AG179">
            <v>27.586906593999998</v>
          </cell>
          <cell r="AH179">
            <v>27.203158265999999</v>
          </cell>
          <cell r="AI179">
            <v>27.586906593999998</v>
          </cell>
          <cell r="AJ179">
            <v>1.3910524063015552E-2</v>
          </cell>
          <cell r="AK179">
            <v>0.38374832799999936</v>
          </cell>
          <cell r="AM179">
            <v>8.7127060399999987</v>
          </cell>
          <cell r="AN179">
            <v>7.0057267989999987</v>
          </cell>
          <cell r="AO179">
            <v>8.7127060399999987</v>
          </cell>
          <cell r="AP179">
            <v>0.19591837864875333</v>
          </cell>
          <cell r="AQ179">
            <v>1.706979241</v>
          </cell>
          <cell r="AS179">
            <v>1.3803832855999998</v>
          </cell>
          <cell r="AT179">
            <v>1.1160305995999997</v>
          </cell>
          <cell r="AU179">
            <v>1.3803832855999998</v>
          </cell>
          <cell r="AV179">
            <v>0.19150672770215127</v>
          </cell>
          <cell r="AW179">
            <v>0.26435268600000006</v>
          </cell>
          <cell r="AY179">
            <v>8.7127060399999987</v>
          </cell>
          <cell r="AZ179">
            <v>7.0715212959999993</v>
          </cell>
          <cell r="BA179">
            <v>8.7127060399999987</v>
          </cell>
          <cell r="BB179">
            <v>0.18836682156672413</v>
          </cell>
          <cell r="BC179">
            <v>1.6411847439999994</v>
          </cell>
          <cell r="BE179">
            <v>1.3803832855999998</v>
          </cell>
          <cell r="BF179">
            <v>1.1231527295999999</v>
          </cell>
          <cell r="BG179">
            <v>1.3803832855999998</v>
          </cell>
          <cell r="BH179">
            <v>0.18634719695855459</v>
          </cell>
          <cell r="BI179">
            <v>0.25723055599999989</v>
          </cell>
          <cell r="BK179">
            <v>0.17122564999999998</v>
          </cell>
          <cell r="BL179">
            <v>0.13962264999999999</v>
          </cell>
          <cell r="BM179">
            <v>0.17122564999999998</v>
          </cell>
          <cell r="BN179">
            <v>0.18456930956314077</v>
          </cell>
          <cell r="BO179">
            <v>3.1602999999999992E-2</v>
          </cell>
          <cell r="BQ179">
            <v>0.17122564999999998</v>
          </cell>
          <cell r="BR179">
            <v>0.17122564999999998</v>
          </cell>
          <cell r="BS179">
            <v>0.17122564999999998</v>
          </cell>
          <cell r="BT179">
            <v>0</v>
          </cell>
          <cell r="BU179">
            <v>0</v>
          </cell>
          <cell r="BW179">
            <v>0.17122564999999998</v>
          </cell>
          <cell r="BX179">
            <v>0.17122564999999998</v>
          </cell>
          <cell r="BY179">
            <v>0.17122564999999998</v>
          </cell>
          <cell r="BZ179">
            <v>0</v>
          </cell>
          <cell r="CA179">
            <v>0</v>
          </cell>
          <cell r="CC179">
            <v>0.17122564999999998</v>
          </cell>
          <cell r="CD179">
            <v>0.17122564999999998</v>
          </cell>
          <cell r="CE179">
            <v>0.17122564999999998</v>
          </cell>
          <cell r="CF179">
            <v>0</v>
          </cell>
          <cell r="CG179">
            <v>0</v>
          </cell>
          <cell r="CI179">
            <v>4.2702254999999996</v>
          </cell>
          <cell r="CJ179">
            <v>2.1351076</v>
          </cell>
          <cell r="CK179">
            <v>4.2702254999999996</v>
          </cell>
          <cell r="CL179">
            <v>0.5000012060253024</v>
          </cell>
          <cell r="CM179">
            <v>2.1351178999999996</v>
          </cell>
          <cell r="CO179">
            <v>4.2702254999999996</v>
          </cell>
          <cell r="CP179">
            <v>2.1351076</v>
          </cell>
          <cell r="CQ179">
            <v>4.2702254999999996</v>
          </cell>
          <cell r="CR179">
            <v>0.5000012060253024</v>
          </cell>
          <cell r="CS179">
            <v>2.1351178999999996</v>
          </cell>
          <cell r="CU179">
            <v>1.3033619999999999</v>
          </cell>
          <cell r="CV179">
            <v>0.87194088999999997</v>
          </cell>
          <cell r="CW179">
            <v>1.3033619999999999</v>
          </cell>
          <cell r="CX179">
            <v>0.33100635893941971</v>
          </cell>
          <cell r="CY179">
            <v>0.43142110999999994</v>
          </cell>
          <cell r="DA179">
            <v>1.2676237849999998</v>
          </cell>
          <cell r="DB179">
            <v>1.0201479850000001</v>
          </cell>
          <cell r="DC179">
            <v>1.2676237849999998</v>
          </cell>
          <cell r="DD179">
            <v>0.1952281133633034</v>
          </cell>
          <cell r="DE179">
            <v>0.24747579999999969</v>
          </cell>
          <cell r="DG179">
            <v>1.2676237849999998</v>
          </cell>
          <cell r="DH179">
            <v>1.0955517999999997</v>
          </cell>
          <cell r="DI179">
            <v>1.2676237849999998</v>
          </cell>
          <cell r="DJ179">
            <v>0.13574373330333189</v>
          </cell>
          <cell r="DK179">
            <v>0.17207198500000009</v>
          </cell>
          <cell r="DM179">
            <v>12.780339939999999</v>
          </cell>
          <cell r="DN179">
            <v>12.780339939999999</v>
          </cell>
          <cell r="DO179">
            <v>12.780339939999999</v>
          </cell>
          <cell r="DP179">
            <v>0</v>
          </cell>
          <cell r="DQ179">
            <v>0</v>
          </cell>
          <cell r="DS179">
            <v>0.25865087999999997</v>
          </cell>
          <cell r="DT179">
            <v>0.17247908000000001</v>
          </cell>
          <cell r="DU179">
            <v>0.25865087999999997</v>
          </cell>
          <cell r="DV179">
            <v>0.33315873504857196</v>
          </cell>
          <cell r="DW179">
            <v>8.6171799999999965E-2</v>
          </cell>
          <cell r="DY179">
            <v>1.4657136899999998</v>
          </cell>
          <cell r="DZ179">
            <v>0.97714142999999987</v>
          </cell>
          <cell r="EA179">
            <v>1.4657136899999998</v>
          </cell>
          <cell r="EB179">
            <v>0.33333403606266382</v>
          </cell>
          <cell r="EC179">
            <v>0.48857225999999998</v>
          </cell>
          <cell r="EE179">
            <v>2.9446926000000002</v>
          </cell>
          <cell r="EF179">
            <v>2.9446926000000002</v>
          </cell>
          <cell r="EG179">
            <v>2.9446926000000002</v>
          </cell>
          <cell r="EH179">
            <v>0</v>
          </cell>
          <cell r="EI179">
            <v>0</v>
          </cell>
          <cell r="EK179">
            <v>2.9446926000000002</v>
          </cell>
          <cell r="EL179">
            <v>2.76675191</v>
          </cell>
          <cell r="EM179">
            <v>2.9446926000000002</v>
          </cell>
          <cell r="EN179">
            <v>6.0427594377762968E-2</v>
          </cell>
          <cell r="EO179">
            <v>0.17794069000000023</v>
          </cell>
          <cell r="EQ179">
            <v>0.40970170000000006</v>
          </cell>
          <cell r="ER179">
            <v>0.40970170000000006</v>
          </cell>
          <cell r="ES179">
            <v>0.40970170000000006</v>
          </cell>
          <cell r="ET179">
            <v>0</v>
          </cell>
          <cell r="EU179">
            <v>0</v>
          </cell>
          <cell r="EW179">
            <v>0.40970170000000006</v>
          </cell>
          <cell r="EX179">
            <v>0.39589120000000005</v>
          </cell>
          <cell r="EY179">
            <v>0.40970170000000006</v>
          </cell>
          <cell r="EZ179">
            <v>3.3708671455353986E-2</v>
          </cell>
          <cell r="FA179">
            <v>1.3810500000000003E-2</v>
          </cell>
          <cell r="FC179">
            <v>0.26231612239999996</v>
          </cell>
          <cell r="FD179">
            <v>0.26231612239999996</v>
          </cell>
          <cell r="FE179">
            <v>0.26231612239999996</v>
          </cell>
          <cell r="FF179">
            <v>0</v>
          </cell>
          <cell r="FG179">
            <v>0</v>
          </cell>
          <cell r="FI179">
            <v>0.26231612239999996</v>
          </cell>
          <cell r="FJ179">
            <v>0.25345701239999996</v>
          </cell>
          <cell r="FK179">
            <v>0.26231612239999996</v>
          </cell>
          <cell r="FL179">
            <v>3.3772647746336176E-2</v>
          </cell>
          <cell r="FM179">
            <v>8.8591100000000034E-3</v>
          </cell>
          <cell r="FO179">
            <v>0</v>
          </cell>
          <cell r="FP179">
            <v>0</v>
          </cell>
          <cell r="FQ179">
            <v>0</v>
          </cell>
          <cell r="FR179">
            <v>0</v>
          </cell>
          <cell r="FS179">
            <v>0</v>
          </cell>
          <cell r="FU179">
            <v>10.203305083</v>
          </cell>
          <cell r="FV179">
            <v>10.203305083</v>
          </cell>
          <cell r="FW179">
            <v>10.203305083</v>
          </cell>
          <cell r="FX179">
            <v>0</v>
          </cell>
          <cell r="FY179">
            <v>0</v>
          </cell>
          <cell r="GA179">
            <v>3.81314457</v>
          </cell>
          <cell r="GB179">
            <v>3.81314457</v>
          </cell>
          <cell r="GC179">
            <v>3.81314457</v>
          </cell>
          <cell r="GD179">
            <v>0</v>
          </cell>
          <cell r="GE179">
            <v>0</v>
          </cell>
          <cell r="GG179">
            <v>0.94325327599999997</v>
          </cell>
          <cell r="GH179">
            <v>0.94325327599999997</v>
          </cell>
          <cell r="GI179">
            <v>0.94325327599999997</v>
          </cell>
          <cell r="GJ179">
            <v>0</v>
          </cell>
          <cell r="GK179">
            <v>0</v>
          </cell>
          <cell r="GM179">
            <v>0.88293920000000004</v>
          </cell>
          <cell r="GN179">
            <v>0</v>
          </cell>
          <cell r="GO179">
            <v>0.88293920000000004</v>
          </cell>
          <cell r="GP179">
            <v>1</v>
          </cell>
          <cell r="GQ179">
            <v>0.88293920000000004</v>
          </cell>
          <cell r="GS179">
            <v>15.816707145000001</v>
          </cell>
          <cell r="GT179">
            <v>13.988874089999999</v>
          </cell>
          <cell r="GU179">
            <v>15.816707145000001</v>
          </cell>
          <cell r="GV179">
            <v>0.11556343796741651</v>
          </cell>
          <cell r="GW179">
            <v>1.827833055000001</v>
          </cell>
          <cell r="GY179">
            <v>15.816707145000001</v>
          </cell>
          <cell r="GZ179">
            <v>15.032281054999999</v>
          </cell>
          <cell r="HA179">
            <v>15.816707145000001</v>
          </cell>
          <cell r="HB179">
            <v>4.9594778660865313E-2</v>
          </cell>
          <cell r="HC179">
            <v>0.78442609000000196</v>
          </cell>
          <cell r="HE179">
            <v>7.8203780000000001E-2</v>
          </cell>
          <cell r="HF179">
            <v>5.3625539999999999E-2</v>
          </cell>
          <cell r="HG179">
            <v>7.8203780000000001E-2</v>
          </cell>
          <cell r="HH179">
            <v>0.31428455248582615</v>
          </cell>
          <cell r="HI179">
            <v>2.4578240000000001E-2</v>
          </cell>
          <cell r="HK179">
            <v>5.4383488150000003</v>
          </cell>
          <cell r="HL179">
            <v>5.4383488150000003</v>
          </cell>
          <cell r="HM179">
            <v>5.4383488150000003</v>
          </cell>
          <cell r="HN179">
            <v>0</v>
          </cell>
          <cell r="HO179">
            <v>0</v>
          </cell>
          <cell r="HQ179">
            <v>0.40799426000000005</v>
          </cell>
          <cell r="HR179">
            <v>0.40799426000000005</v>
          </cell>
          <cell r="HS179">
            <v>0.40799426000000005</v>
          </cell>
          <cell r="HT179">
            <v>0</v>
          </cell>
          <cell r="HU179">
            <v>0</v>
          </cell>
          <cell r="HW179">
            <v>2.5435283999999999E-2</v>
          </cell>
          <cell r="HX179">
            <v>1.7944895200000002E-2</v>
          </cell>
          <cell r="HY179">
            <v>2.5435283999999999E-2</v>
          </cell>
          <cell r="HZ179">
            <v>0.29448811344115511</v>
          </cell>
          <cell r="IA179">
            <v>7.4903887999999974E-3</v>
          </cell>
          <cell r="IC179">
            <v>2.5435283999999999E-2</v>
          </cell>
          <cell r="ID179">
            <v>2.2918484000000003E-2</v>
          </cell>
          <cell r="IE179">
            <v>2.5435283999999999E-2</v>
          </cell>
          <cell r="IF179">
            <v>9.894916054406927E-2</v>
          </cell>
          <cell r="IG179">
            <v>2.5167999999999961E-3</v>
          </cell>
          <cell r="II179">
            <v>1.3388763560000001</v>
          </cell>
          <cell r="IJ179">
            <v>1.3388763560000001</v>
          </cell>
          <cell r="IK179">
            <v>1.3388763560000001</v>
          </cell>
          <cell r="IL179">
            <v>0</v>
          </cell>
          <cell r="IM179">
            <v>0</v>
          </cell>
          <cell r="IO179">
            <v>0.29616772499999994</v>
          </cell>
          <cell r="IP179">
            <v>0.283457075</v>
          </cell>
          <cell r="IQ179">
            <v>0.29616772499999994</v>
          </cell>
          <cell r="IR179">
            <v>4.2917066672271388E-2</v>
          </cell>
          <cell r="IS179">
            <v>1.2710649999999935E-2</v>
          </cell>
          <cell r="IU179">
            <v>10.68678925</v>
          </cell>
          <cell r="IV179">
            <v>10.36572125</v>
          </cell>
          <cell r="IW179">
            <v>10.68678925</v>
          </cell>
          <cell r="IX179">
            <v>3.0043448269553959E-2</v>
          </cell>
          <cell r="IY179">
            <v>0.32106800000000035</v>
          </cell>
          <cell r="JA179">
            <v>113.581939625</v>
          </cell>
          <cell r="JB179">
            <v>113.581939625</v>
          </cell>
          <cell r="JC179">
            <v>113.581939625</v>
          </cell>
          <cell r="JD179">
            <v>0</v>
          </cell>
          <cell r="JE179">
            <v>0</v>
          </cell>
          <cell r="JG179">
            <v>6.354851</v>
          </cell>
          <cell r="JH179">
            <v>6.354851</v>
          </cell>
          <cell r="JI179">
            <v>6.354851</v>
          </cell>
          <cell r="JJ179">
            <v>0</v>
          </cell>
          <cell r="JK179">
            <v>0</v>
          </cell>
          <cell r="JM179">
            <v>0.71066908949999985</v>
          </cell>
          <cell r="JN179">
            <v>0.71066908949999985</v>
          </cell>
          <cell r="JO179">
            <v>0.71066908949999985</v>
          </cell>
          <cell r="JP179">
            <v>0</v>
          </cell>
          <cell r="JQ179">
            <v>0</v>
          </cell>
          <cell r="JS179">
            <v>0.62948562499999994</v>
          </cell>
          <cell r="JT179">
            <v>0.62948562499999994</v>
          </cell>
          <cell r="JU179">
            <v>0.62948562499999994</v>
          </cell>
          <cell r="JV179">
            <v>0</v>
          </cell>
          <cell r="JW179">
            <v>0</v>
          </cell>
          <cell r="JY179">
            <v>0.78786818599999986</v>
          </cell>
          <cell r="JZ179">
            <v>0.78786818599999986</v>
          </cell>
          <cell r="KA179">
            <v>0.78786818599999986</v>
          </cell>
          <cell r="KB179">
            <v>0</v>
          </cell>
          <cell r="KC179">
            <v>0</v>
          </cell>
          <cell r="KE179">
            <v>6.354851</v>
          </cell>
          <cell r="KF179">
            <v>6.354851</v>
          </cell>
          <cell r="KG179">
            <v>6.354851</v>
          </cell>
          <cell r="KH179">
            <v>0</v>
          </cell>
          <cell r="KI179">
            <v>0</v>
          </cell>
          <cell r="KK179">
            <v>0.71066908949999985</v>
          </cell>
          <cell r="KL179">
            <v>0.71066908949999985</v>
          </cell>
          <cell r="KM179">
            <v>0.71066908949999985</v>
          </cell>
          <cell r="KN179">
            <v>0</v>
          </cell>
          <cell r="KO179">
            <v>0</v>
          </cell>
          <cell r="KQ179">
            <v>1.6072664560000001</v>
          </cell>
          <cell r="KR179">
            <v>1.4920177699999999</v>
          </cell>
          <cell r="KS179">
            <v>1.6072664560000001</v>
          </cell>
          <cell r="KT179">
            <v>7.170477898656534E-2</v>
          </cell>
          <cell r="KU179">
            <v>0.11524868600000016</v>
          </cell>
          <cell r="KW179">
            <v>2.0373549120000001</v>
          </cell>
          <cell r="KX179">
            <v>1.8657213080000001</v>
          </cell>
          <cell r="KY179">
            <v>2.0373549120000001</v>
          </cell>
          <cell r="KZ179">
            <v>8.4243350527234959E-2</v>
          </cell>
          <cell r="LA179">
            <v>0.17163360399999994</v>
          </cell>
          <cell r="LC179">
            <v>1.36766454</v>
          </cell>
          <cell r="LD179">
            <v>1.2828161379999998</v>
          </cell>
          <cell r="LE179">
            <v>1.36766454</v>
          </cell>
          <cell r="LF179">
            <v>6.2038898807744339E-2</v>
          </cell>
          <cell r="LG179">
            <v>8.4848402000000211E-2</v>
          </cell>
          <cell r="LI179">
            <v>8.3454799999999982E-2</v>
          </cell>
          <cell r="LJ179">
            <v>7.4231299999999986E-2</v>
          </cell>
          <cell r="LK179">
            <v>8.3454799999999982E-2</v>
          </cell>
          <cell r="LL179">
            <v>0.11052090472926659</v>
          </cell>
          <cell r="LM179">
            <v>9.2234999999999956E-3</v>
          </cell>
          <cell r="LO179">
            <v>2.8184095154000004</v>
          </cell>
          <cell r="LP179">
            <v>2.4612818094</v>
          </cell>
          <cell r="LQ179">
            <v>2.8184095154000004</v>
          </cell>
          <cell r="LR179">
            <v>0.12671249655120306</v>
          </cell>
          <cell r="LS179">
            <v>0.35712770600000043</v>
          </cell>
          <cell r="LU179">
            <v>23.991757960999998</v>
          </cell>
          <cell r="LV179">
            <v>21.743738137000001</v>
          </cell>
          <cell r="LW179">
            <v>23.991757960999998</v>
          </cell>
          <cell r="LX179">
            <v>9.369967084755873E-2</v>
          </cell>
          <cell r="LY179">
            <v>2.2480198239999964</v>
          </cell>
          <cell r="MA179">
            <v>6.354851</v>
          </cell>
          <cell r="MB179">
            <v>5.5583236249999999</v>
          </cell>
          <cell r="MC179">
            <v>6.354851</v>
          </cell>
          <cell r="MD179">
            <v>0.12534162878091085</v>
          </cell>
          <cell r="ME179">
            <v>0.79652737500000015</v>
          </cell>
          <cell r="MG179">
            <v>0.71066908949999985</v>
          </cell>
          <cell r="MH179">
            <v>0.62122811799999988</v>
          </cell>
          <cell r="MI179">
            <v>0.71066908949999985</v>
          </cell>
          <cell r="MJ179">
            <v>0.12585459649430833</v>
          </cell>
          <cell r="MK179">
            <v>8.9440971499999966E-2</v>
          </cell>
          <cell r="MM179">
            <v>10.864371256</v>
          </cell>
          <cell r="MN179">
            <v>10.345167795</v>
          </cell>
          <cell r="MO179">
            <v>11.267912930000001</v>
          </cell>
          <cell r="MP179">
            <v>4.6078050498389853E-2</v>
          </cell>
          <cell r="MQ179">
            <v>0.51920346100000003</v>
          </cell>
          <cell r="MS179">
            <v>26.598936775499993</v>
          </cell>
          <cell r="MT179">
            <v>25.327850956500001</v>
          </cell>
          <cell r="MU179">
            <v>27.586906593999998</v>
          </cell>
          <cell r="MV179">
            <v>4.6075692273393448E-2</v>
          </cell>
          <cell r="MW179">
            <v>1.2710858189999925</v>
          </cell>
          <cell r="MY179">
            <v>1.4920177699999999</v>
          </cell>
          <cell r="MZ179">
            <v>1.4441383779999999</v>
          </cell>
          <cell r="NA179">
            <v>1.6072664560000001</v>
          </cell>
          <cell r="NB179">
            <v>2.9789330711945138E-2</v>
          </cell>
          <cell r="NC179">
            <v>4.7879392000000021E-2</v>
          </cell>
          <cell r="NE179">
            <v>1.8657213080000001</v>
          </cell>
          <cell r="NF179">
            <v>1.8041395899999999</v>
          </cell>
          <cell r="NG179">
            <v>2.0373549120000001</v>
          </cell>
          <cell r="NH179">
            <v>3.0226308453811621E-2</v>
          </cell>
          <cell r="NI179">
            <v>6.158171800000023E-2</v>
          </cell>
          <cell r="NK179">
            <v>1.2828161379999998</v>
          </cell>
          <cell r="NL179">
            <v>1.2407262239999999</v>
          </cell>
          <cell r="NM179">
            <v>1.36766454</v>
          </cell>
          <cell r="NN179">
            <v>3.077502762482966E-2</v>
          </cell>
          <cell r="NO179">
            <v>4.2089913999999951E-2</v>
          </cell>
          <cell r="NQ179">
            <v>7.4231299999999986E-2</v>
          </cell>
          <cell r="NR179">
            <v>7.2772699999999996E-2</v>
          </cell>
          <cell r="NS179">
            <v>8.3454799999999982E-2</v>
          </cell>
          <cell r="NT179">
            <v>1.7477724468814147E-2</v>
          </cell>
          <cell r="NU179">
            <v>1.4585999999999905E-3</v>
          </cell>
          <cell r="NW179">
            <v>2.4612818094</v>
          </cell>
          <cell r="NX179">
            <v>2.3815281548000002</v>
          </cell>
          <cell r="NY179">
            <v>2.8184095154000004</v>
          </cell>
          <cell r="NZ179">
            <v>2.8297397579812228E-2</v>
          </cell>
          <cell r="OA179">
            <v>7.9753654599999724E-2</v>
          </cell>
          <cell r="OC179">
            <v>21.743738137000001</v>
          </cell>
          <cell r="OD179">
            <v>21.209502572999998</v>
          </cell>
          <cell r="OE179">
            <v>23.991757960999998</v>
          </cell>
          <cell r="OF179">
            <v>2.2267462220502309E-2</v>
          </cell>
          <cell r="OG179">
            <v>0.53423556400000294</v>
          </cell>
          <cell r="OI179">
            <v>10.254019163000002</v>
          </cell>
          <cell r="OJ179">
            <v>10.220177644500001</v>
          </cell>
          <cell r="OK179">
            <v>10.203305083</v>
          </cell>
          <cell r="OL179">
            <v>3.3167212216740636E-3</v>
          </cell>
          <cell r="OM179">
            <v>3.3841518500000944E-2</v>
          </cell>
          <cell r="OO179">
            <v>4.0221516680000002</v>
          </cell>
          <cell r="OP179">
            <v>4.0088674654999998</v>
          </cell>
          <cell r="OQ179">
            <v>3.81314457</v>
          </cell>
          <cell r="OR179">
            <v>3.4837919874620431E-3</v>
          </cell>
          <cell r="OS179">
            <v>1.3284202500000397E-2</v>
          </cell>
          <cell r="OU179">
            <v>2.76675191</v>
          </cell>
          <cell r="OV179">
            <v>2.7369531300000003</v>
          </cell>
          <cell r="OW179">
            <v>2.9446926000000002</v>
          </cell>
          <cell r="OX179">
            <v>1.0119487514588004E-2</v>
          </cell>
          <cell r="OY179">
            <v>2.9798779999999692E-2</v>
          </cell>
          <cell r="PA179">
            <v>0.39589120000000005</v>
          </cell>
          <cell r="PB179">
            <v>0.39005843000000007</v>
          </cell>
          <cell r="PC179">
            <v>0.40970170000000006</v>
          </cell>
          <cell r="PD179">
            <v>1.4236626306407775E-2</v>
          </cell>
          <cell r="PE179">
            <v>5.8327699999999871E-3</v>
          </cell>
          <cell r="PG179">
            <v>0.25345701239999996</v>
          </cell>
          <cell r="PH179">
            <v>0.25003701240000004</v>
          </cell>
          <cell r="PI179">
            <v>0.26231612239999996</v>
          </cell>
          <cell r="PJ179">
            <v>1.3037704159048379E-2</v>
          </cell>
          <cell r="PK179">
            <v>3.4199999999999231E-3</v>
          </cell>
          <cell r="PM179">
            <v>0</v>
          </cell>
          <cell r="PN179">
            <v>0</v>
          </cell>
          <cell r="PO179">
            <v>0</v>
          </cell>
          <cell r="PP179">
            <v>0</v>
          </cell>
          <cell r="PQ179">
            <v>0</v>
          </cell>
          <cell r="PS179">
            <v>0.94325327599999997</v>
          </cell>
          <cell r="PT179">
            <v>0.93892475499999994</v>
          </cell>
          <cell r="PU179">
            <v>0.94325327599999997</v>
          </cell>
          <cell r="PV179">
            <v>4.5889276084528858E-3</v>
          </cell>
          <cell r="PW179">
            <v>4.3285210000000296E-3</v>
          </cell>
          <cell r="PY179">
            <v>2.3897113199999995</v>
          </cell>
          <cell r="PZ179">
            <v>0</v>
          </cell>
          <cell r="QA179">
            <v>2.3897113199999995</v>
          </cell>
          <cell r="QB179">
            <v>1</v>
          </cell>
          <cell r="QC179">
            <v>2.3897113199999995</v>
          </cell>
          <cell r="QE179">
            <v>5.3468266399999997</v>
          </cell>
          <cell r="QF179">
            <v>0.83893875999999845</v>
          </cell>
          <cell r="QG179">
            <v>5.3468266399999997</v>
          </cell>
          <cell r="QH179">
            <v>0.8430959489645995</v>
          </cell>
          <cell r="QI179">
            <v>4.5078878800000011</v>
          </cell>
          <cell r="QK179">
            <v>113.581939625</v>
          </cell>
          <cell r="QL179">
            <v>97.562756875000005</v>
          </cell>
          <cell r="QM179">
            <v>113.581939625</v>
          </cell>
          <cell r="QN179">
            <v>0.1410363549248114</v>
          </cell>
          <cell r="QO179">
            <v>16.019182749999999</v>
          </cell>
          <cell r="QQ179">
            <v>6.354851</v>
          </cell>
          <cell r="QR179">
            <v>5.6197378749999993</v>
          </cell>
          <cell r="QS179">
            <v>6.354851</v>
          </cell>
          <cell r="QT179">
            <v>0.11567747615168329</v>
          </cell>
          <cell r="QU179">
            <v>0.7351131250000007</v>
          </cell>
          <cell r="QW179">
            <v>0.71066908949999985</v>
          </cell>
          <cell r="QX179">
            <v>0.64320712199999974</v>
          </cell>
          <cell r="QY179">
            <v>0.71066908949999985</v>
          </cell>
          <cell r="QZ179">
            <v>9.4927397992592893E-2</v>
          </cell>
          <cell r="RA179">
            <v>6.7461967500000108E-2</v>
          </cell>
          <cell r="RC179">
            <v>10.864371256</v>
          </cell>
          <cell r="RD179">
            <v>10.792344416000001</v>
          </cell>
          <cell r="RE179">
            <v>11.267912930000001</v>
          </cell>
          <cell r="RF179">
            <v>6.3922077182752488E-3</v>
          </cell>
          <cell r="RG179">
            <v>7.2026839999999481E-2</v>
          </cell>
          <cell r="RI179">
            <v>26.598936775499993</v>
          </cell>
          <cell r="RJ179">
            <v>26.422675329499995</v>
          </cell>
          <cell r="RK179">
            <v>27.586906593999998</v>
          </cell>
          <cell r="RL179">
            <v>6.3893153586975192E-3</v>
          </cell>
          <cell r="RM179">
            <v>0.17626144599999805</v>
          </cell>
          <cell r="RO179">
            <v>5.3645812709999996</v>
          </cell>
          <cell r="RP179">
            <v>5.3353804109999992</v>
          </cell>
          <cell r="RQ179">
            <v>8.7127060399999987</v>
          </cell>
          <cell r="RR179">
            <v>3.351525905492439E-3</v>
          </cell>
          <cell r="RS179">
            <v>2.9200860000000439E-2</v>
          </cell>
          <cell r="RU179">
            <v>0.85880004360000006</v>
          </cell>
          <cell r="RV179">
            <v>0.84464564200000003</v>
          </cell>
          <cell r="RW179">
            <v>1.3803832855999998</v>
          </cell>
          <cell r="RX179">
            <v>1.0253964784750097E-2</v>
          </cell>
          <cell r="RY179">
            <v>1.4154401600000033E-2</v>
          </cell>
          <cell r="SA179">
            <v>0.13962264999999999</v>
          </cell>
          <cell r="SB179">
            <v>0</v>
          </cell>
          <cell r="SC179">
            <v>0.17122564999999998</v>
          </cell>
          <cell r="SD179">
            <v>0.81543069043685923</v>
          </cell>
          <cell r="SE179">
            <v>0.13962264999999999</v>
          </cell>
          <cell r="SG179">
            <v>0</v>
          </cell>
          <cell r="SH179">
            <v>0</v>
          </cell>
          <cell r="SI179">
            <v>0.88293920000000004</v>
          </cell>
          <cell r="SJ179">
            <v>0</v>
          </cell>
          <cell r="SK179">
            <v>0</v>
          </cell>
          <cell r="SM179">
            <v>2.3897113199999995</v>
          </cell>
          <cell r="SN179">
            <v>0</v>
          </cell>
          <cell r="SO179">
            <v>2.3897113199999995</v>
          </cell>
          <cell r="SP179">
            <v>1</v>
          </cell>
          <cell r="SQ179">
            <v>2.3897113199999995</v>
          </cell>
          <cell r="SS179">
            <v>5.3468266399999997</v>
          </cell>
          <cell r="ST179">
            <v>0.54603064000000001</v>
          </cell>
          <cell r="SU179">
            <v>5.3468266399999997</v>
          </cell>
          <cell r="SV179">
            <v>0.89787762410041416</v>
          </cell>
          <cell r="SW179">
            <v>4.8007960000000001</v>
          </cell>
          <cell r="SY179">
            <v>113.581939625</v>
          </cell>
          <cell r="SZ179">
            <v>111.48166412500001</v>
          </cell>
          <cell r="TA179">
            <v>113.581939625</v>
          </cell>
          <cell r="TB179">
            <v>1.849128045298597E-2</v>
          </cell>
          <cell r="TC179">
            <v>2.1002754999999951</v>
          </cell>
          <cell r="TE179">
            <v>5.5583236249999999</v>
          </cell>
          <cell r="TF179">
            <v>5.2720856249999999</v>
          </cell>
          <cell r="TG179">
            <v>6.354851</v>
          </cell>
          <cell r="TH179">
            <v>4.5042440806243922E-2</v>
          </cell>
          <cell r="TI179">
            <v>0.28623799999999999</v>
          </cell>
          <cell r="TK179">
            <v>0.62122811799999988</v>
          </cell>
          <cell r="TL179">
            <v>0.61450636799999991</v>
          </cell>
          <cell r="TM179">
            <v>0.71066908949999985</v>
          </cell>
          <cell r="TN179">
            <v>9.4583401745095483E-3</v>
          </cell>
          <cell r="TO179">
            <v>6.7217499999999708E-3</v>
          </cell>
          <cell r="TQ179">
            <v>0.29616772499999994</v>
          </cell>
          <cell r="TR179">
            <v>6.1821000000000022E-2</v>
          </cell>
          <cell r="TS179">
            <v>0.29616772499999994</v>
          </cell>
          <cell r="TT179">
            <v>0.79126354838293056</v>
          </cell>
          <cell r="TU179">
            <v>0.23434672499999992</v>
          </cell>
          <cell r="TW179">
            <v>10.68678925</v>
          </cell>
          <cell r="TX179">
            <v>10.149790250000001</v>
          </cell>
          <cell r="TY179">
            <v>10.68678925</v>
          </cell>
          <cell r="TZ179">
            <v>5.0248862164096644E-2</v>
          </cell>
          <cell r="UA179">
            <v>0.53699899999999978</v>
          </cell>
          <cell r="UC179">
            <v>0.62948562499999994</v>
          </cell>
          <cell r="UD179">
            <v>0.61996662499999999</v>
          </cell>
          <cell r="UE179">
            <v>0.62948562499999994</v>
          </cell>
          <cell r="UF179">
            <v>1.5121870336594175E-2</v>
          </cell>
          <cell r="UG179">
            <v>9.5189999999999442E-3</v>
          </cell>
          <cell r="UI179">
            <v>0.78786818599999986</v>
          </cell>
          <cell r="UJ179">
            <v>0.78399372099999987</v>
          </cell>
          <cell r="UK179">
            <v>0.78786818599999986</v>
          </cell>
          <cell r="UL179">
            <v>4.9176563654265816E-3</v>
          </cell>
          <cell r="UM179">
            <v>3.8744649999999936E-3</v>
          </cell>
          <cell r="UO179">
            <v>1.4920177699999999</v>
          </cell>
          <cell r="UP179">
            <v>1.479260432</v>
          </cell>
          <cell r="UQ179">
            <v>1.6072664560000001</v>
          </cell>
          <cell r="UR179">
            <v>7.9372887752221562E-3</v>
          </cell>
          <cell r="US179">
            <v>1.2757337999999896E-2</v>
          </cell>
          <cell r="UU179">
            <v>1.8657213080000001</v>
          </cell>
          <cell r="UV179">
            <v>1.8657213080000001</v>
          </cell>
          <cell r="UW179">
            <v>2.0373549120000001</v>
          </cell>
          <cell r="UX179">
            <v>0</v>
          </cell>
          <cell r="UY179">
            <v>0</v>
          </cell>
          <cell r="VA179">
            <v>1.2828161379999998</v>
          </cell>
          <cell r="VB179">
            <v>1.2747078439999999</v>
          </cell>
          <cell r="VC179">
            <v>1.36766454</v>
          </cell>
          <cell r="VD179">
            <v>5.9285692966784855E-3</v>
          </cell>
          <cell r="VE179">
            <v>8.1082939999999049E-3</v>
          </cell>
          <cell r="VG179">
            <v>7.4231299999999986E-2</v>
          </cell>
          <cell r="VH179">
            <v>7.3316099999999981E-2</v>
          </cell>
          <cell r="VI179">
            <v>8.3454799999999982E-2</v>
          </cell>
          <cell r="VJ179">
            <v>1.0966415352981556E-2</v>
          </cell>
          <cell r="VK179">
            <v>9.152000000000049E-4</v>
          </cell>
          <cell r="VM179">
            <v>2.4612818094</v>
          </cell>
          <cell r="VN179">
            <v>2.4137967126000004</v>
          </cell>
          <cell r="VO179">
            <v>2.8184095154000004</v>
          </cell>
          <cell r="VP179">
            <v>1.6848189214710443E-2</v>
          </cell>
          <cell r="VQ179">
            <v>4.7485096799999571E-2</v>
          </cell>
          <cell r="VS179">
            <v>21.743738137000001</v>
          </cell>
          <cell r="VT179">
            <v>21.741448196999997</v>
          </cell>
          <cell r="VU179">
            <v>23.991757960999998</v>
          </cell>
          <cell r="VV179">
            <v>9.5446944893604529E-5</v>
          </cell>
          <cell r="VW179">
            <v>2.2899400000042647E-3</v>
          </cell>
          <cell r="VY179">
            <v>10.254019163000002</v>
          </cell>
          <cell r="VZ179">
            <v>10.250018984999999</v>
          </cell>
          <cell r="WA179">
            <v>10.203305083</v>
          </cell>
          <cell r="WB179">
            <v>3.9204727952988808E-4</v>
          </cell>
          <cell r="WC179">
            <v>4.0001780000036291E-3</v>
          </cell>
          <cell r="WE179">
            <v>4.0221516680000002</v>
          </cell>
          <cell r="WF179">
            <v>4.0206157830000002</v>
          </cell>
          <cell r="WG179">
            <v>3.81314457</v>
          </cell>
          <cell r="WH179">
            <v>4.0278698376233204E-4</v>
          </cell>
          <cell r="WI179">
            <v>1.5358850000000146E-3</v>
          </cell>
          <cell r="WK179">
            <v>2.76675191</v>
          </cell>
          <cell r="WL179">
            <v>2.6768049100000004</v>
          </cell>
          <cell r="WM179">
            <v>2.9446926000000002</v>
          </cell>
          <cell r="WN179">
            <v>3.0545463387247805E-2</v>
          </cell>
          <cell r="WO179">
            <v>8.9946999999999555E-2</v>
          </cell>
          <cell r="WQ179">
            <v>0.39589120000000005</v>
          </cell>
          <cell r="WR179">
            <v>0.38050440000000002</v>
          </cell>
          <cell r="WS179">
            <v>0.40970170000000006</v>
          </cell>
          <cell r="WT179">
            <v>3.7556104844085419E-2</v>
          </cell>
          <cell r="WU179">
            <v>1.5386800000000034E-2</v>
          </cell>
          <cell r="WW179">
            <v>0.25345701239999996</v>
          </cell>
          <cell r="WX179">
            <v>0.2435751924</v>
          </cell>
          <cell r="WY179">
            <v>0.26231612239999996</v>
          </cell>
          <cell r="WZ179">
            <v>3.7671416875137365E-2</v>
          </cell>
          <cell r="XA179">
            <v>9.8818199999999579E-3</v>
          </cell>
          <cell r="XC179">
            <v>0</v>
          </cell>
          <cell r="XD179">
            <v>0</v>
          </cell>
          <cell r="XE179">
            <v>0</v>
          </cell>
          <cell r="XF179">
            <v>0</v>
          </cell>
          <cell r="XG179">
            <v>0</v>
          </cell>
          <cell r="XI179">
            <v>0.94325327599999997</v>
          </cell>
          <cell r="XJ179">
            <v>0.94287116049999997</v>
          </cell>
          <cell r="XK179">
            <v>0.94325327599999997</v>
          </cell>
          <cell r="XL179">
            <v>4.0510381434392397E-4</v>
          </cell>
          <cell r="XM179">
            <v>3.8211550000000205E-4</v>
          </cell>
          <cell r="XO179">
            <v>5.4383488150000003</v>
          </cell>
          <cell r="XP179">
            <v>5.4033435110000001</v>
          </cell>
          <cell r="XQ179">
            <v>5.4383488150000003</v>
          </cell>
          <cell r="XR179">
            <v>6.4367522552891332E-3</v>
          </cell>
          <cell r="XS179">
            <v>3.5005304000000237E-2</v>
          </cell>
          <cell r="XU179">
            <v>0.40799426000000005</v>
          </cell>
          <cell r="XV179">
            <v>0.40537130000000005</v>
          </cell>
          <cell r="XW179">
            <v>0.40799426000000005</v>
          </cell>
          <cell r="XX179">
            <v>6.4289139754074168E-3</v>
          </cell>
          <cell r="XY179">
            <v>2.6229600000000075E-3</v>
          </cell>
          <cell r="YA179">
            <v>1.5428095199999997E-2</v>
          </cell>
          <cell r="YB179">
            <v>0</v>
          </cell>
          <cell r="YC179">
            <v>2.5435283999999999E-2</v>
          </cell>
          <cell r="YD179">
            <v>0.60656272601477523</v>
          </cell>
          <cell r="YE179">
            <v>1.5428095199999997E-2</v>
          </cell>
          <cell r="YG179">
            <v>1.3388763560000001</v>
          </cell>
          <cell r="YH179">
            <v>0.68810881999999995</v>
          </cell>
          <cell r="YI179">
            <v>1.3388763560000001</v>
          </cell>
          <cell r="YJ179">
            <v>0.48605499162313992</v>
          </cell>
          <cell r="YK179">
            <v>0.65076753600000015</v>
          </cell>
          <cell r="YM179">
            <v>2.3316909999999997</v>
          </cell>
          <cell r="YN179">
            <v>2.3316909999999997</v>
          </cell>
          <cell r="YO179">
            <v>2.3316909999999997</v>
          </cell>
          <cell r="YP179">
            <v>0</v>
          </cell>
          <cell r="YQ179">
            <v>0</v>
          </cell>
          <cell r="YS179">
            <v>2.3316909999999997</v>
          </cell>
          <cell r="YT179">
            <v>2.3316909999999997</v>
          </cell>
          <cell r="YU179">
            <v>2.3316909999999997</v>
          </cell>
          <cell r="YV179">
            <v>0</v>
          </cell>
          <cell r="YW179">
            <v>0</v>
          </cell>
          <cell r="YY179">
            <v>2.3316909999999997</v>
          </cell>
          <cell r="YZ179">
            <v>1.5591541999999998</v>
          </cell>
          <cell r="ZA179">
            <v>2.3316909999999997</v>
          </cell>
          <cell r="ZB179">
            <v>0.33132040223168507</v>
          </cell>
          <cell r="ZC179">
            <v>0.77253679999999991</v>
          </cell>
        </row>
        <row r="180">
          <cell r="B180">
            <v>2021</v>
          </cell>
          <cell r="C180">
            <v>11.460868366</v>
          </cell>
          <cell r="D180">
            <v>11.356817047</v>
          </cell>
          <cell r="E180">
            <v>11.460868366</v>
          </cell>
          <cell r="F180">
            <v>9.0788337913975357E-3</v>
          </cell>
          <cell r="G180">
            <v>0.10405131899999986</v>
          </cell>
          <cell r="I180">
            <v>28.059278040000002</v>
          </cell>
          <cell r="J180">
            <v>27.804587252999998</v>
          </cell>
          <cell r="K180">
            <v>28.059278040000002</v>
          </cell>
          <cell r="L180">
            <v>9.0768831128487867E-3</v>
          </cell>
          <cell r="M180">
            <v>0.2546907870000048</v>
          </cell>
          <cell r="O180">
            <v>11.460868366</v>
          </cell>
          <cell r="P180">
            <v>11.288845625499999</v>
          </cell>
          <cell r="Q180">
            <v>11.460868366</v>
          </cell>
          <cell r="R180">
            <v>1.5009573010220279E-2</v>
          </cell>
          <cell r="S180">
            <v>0.17202274050000099</v>
          </cell>
          <cell r="U180">
            <v>28.059278040000002</v>
          </cell>
          <cell r="V180">
            <v>27.638187814499997</v>
          </cell>
          <cell r="W180">
            <v>28.059278040000002</v>
          </cell>
          <cell r="X180">
            <v>1.5007165362548498E-2</v>
          </cell>
          <cell r="Y180">
            <v>0.42109022550000574</v>
          </cell>
          <cell r="AA180">
            <v>11.460868366</v>
          </cell>
          <cell r="AB180">
            <v>11.282677096</v>
          </cell>
          <cell r="AC180">
            <v>11.460868366</v>
          </cell>
          <cell r="AD180">
            <v>1.5547798326401199E-2</v>
          </cell>
          <cell r="AE180">
            <v>0.17819126999999924</v>
          </cell>
          <cell r="AG180">
            <v>28.059278040000002</v>
          </cell>
          <cell r="AH180">
            <v>27.623072093999998</v>
          </cell>
          <cell r="AI180">
            <v>28.059278040000002</v>
          </cell>
          <cell r="AJ180">
            <v>1.5545872041973774E-2</v>
          </cell>
          <cell r="AK180">
            <v>0.43620594600000473</v>
          </cell>
          <cell r="AM180">
            <v>9.109975691999999</v>
          </cell>
          <cell r="AN180">
            <v>7.2294868509999999</v>
          </cell>
          <cell r="AO180">
            <v>9.109975691999999</v>
          </cell>
          <cell r="AP180">
            <v>0.20642084068911029</v>
          </cell>
          <cell r="AQ180">
            <v>1.8804888409999991</v>
          </cell>
          <cell r="AS180">
            <v>1.4081677228</v>
          </cell>
          <cell r="AT180">
            <v>1.1248824088</v>
          </cell>
          <cell r="AU180">
            <v>1.4081677228</v>
          </cell>
          <cell r="AV180">
            <v>0.20117299197620836</v>
          </cell>
          <cell r="AW180">
            <v>0.28328531400000001</v>
          </cell>
          <cell r="AY180">
            <v>9.109975691999999</v>
          </cell>
          <cell r="AZ180">
            <v>7.2982247380000018</v>
          </cell>
          <cell r="BA180">
            <v>9.109975691999999</v>
          </cell>
          <cell r="BB180">
            <v>0.19887549816307429</v>
          </cell>
          <cell r="BC180">
            <v>1.8117509539999972</v>
          </cell>
          <cell r="BE180">
            <v>1.4081677228</v>
          </cell>
          <cell r="BF180">
            <v>1.1322358947999998</v>
          </cell>
          <cell r="BG180">
            <v>1.4081677228</v>
          </cell>
          <cell r="BH180">
            <v>0.19595096772374357</v>
          </cell>
          <cell r="BI180">
            <v>0.27593182800000027</v>
          </cell>
          <cell r="BK180">
            <v>0.17300787999999998</v>
          </cell>
          <cell r="BL180">
            <v>0.14051828000000002</v>
          </cell>
          <cell r="BM180">
            <v>0.17300787999999998</v>
          </cell>
          <cell r="BN180">
            <v>0.18779260227915606</v>
          </cell>
          <cell r="BO180">
            <v>3.2489599999999952E-2</v>
          </cell>
          <cell r="BQ180">
            <v>0.17300787999999998</v>
          </cell>
          <cell r="BR180">
            <v>0.16593944719999998</v>
          </cell>
          <cell r="BS180">
            <v>0.17300787999999998</v>
          </cell>
          <cell r="BT180">
            <v>4.085613210219094E-2</v>
          </cell>
          <cell r="BU180">
            <v>7.0684327999999963E-3</v>
          </cell>
          <cell r="BW180">
            <v>0.17300787999999998</v>
          </cell>
          <cell r="BX180">
            <v>0.17216294233499993</v>
          </cell>
          <cell r="BY180">
            <v>0.17300787999999998</v>
          </cell>
          <cell r="BZ180">
            <v>4.8838102923407026E-3</v>
          </cell>
          <cell r="CA180">
            <v>8.4493766500004508E-4</v>
          </cell>
          <cell r="CC180">
            <v>0.17300787999999998</v>
          </cell>
          <cell r="CD180">
            <v>0.15149440974999998</v>
          </cell>
          <cell r="CE180">
            <v>0.17300787999999998</v>
          </cell>
          <cell r="CF180">
            <v>0.12434965534517851</v>
          </cell>
          <cell r="CG180">
            <v>2.151347025E-2</v>
          </cell>
          <cell r="CI180">
            <v>3.8147286</v>
          </cell>
          <cell r="CJ180">
            <v>1.9073643</v>
          </cell>
          <cell r="CK180">
            <v>3.8147286</v>
          </cell>
          <cell r="CL180">
            <v>0.5</v>
          </cell>
          <cell r="CM180">
            <v>1.9073643</v>
          </cell>
          <cell r="CO180">
            <v>3.8147286</v>
          </cell>
          <cell r="CP180">
            <v>1.9073643</v>
          </cell>
          <cell r="CQ180">
            <v>3.8147286</v>
          </cell>
          <cell r="CR180">
            <v>0.5</v>
          </cell>
          <cell r="CS180">
            <v>1.9073643</v>
          </cell>
          <cell r="CU180">
            <v>1.3815698999999999</v>
          </cell>
          <cell r="CV180">
            <v>0.46695308000000002</v>
          </cell>
          <cell r="CW180">
            <v>1.3815698999999999</v>
          </cell>
          <cell r="CX180">
            <v>0.66201270018983471</v>
          </cell>
          <cell r="CY180">
            <v>0.91461681999999989</v>
          </cell>
          <cell r="DA180">
            <v>1.34367605</v>
          </cell>
          <cell r="DB180">
            <v>0.81902335000000004</v>
          </cell>
          <cell r="DC180">
            <v>1.34367605</v>
          </cell>
          <cell r="DD180">
            <v>0.39046070665619143</v>
          </cell>
          <cell r="DE180">
            <v>0.52465269999999997</v>
          </cell>
          <cell r="DG180">
            <v>1.34367605</v>
          </cell>
          <cell r="DH180">
            <v>0.97889164499999992</v>
          </cell>
          <cell r="DI180">
            <v>1.34367605</v>
          </cell>
          <cell r="DJ180">
            <v>0.27148240455725925</v>
          </cell>
          <cell r="DK180">
            <v>0.36478440500000009</v>
          </cell>
          <cell r="DM180">
            <v>13.099842349999999</v>
          </cell>
          <cell r="DN180">
            <v>13.099842349999999</v>
          </cell>
          <cell r="DO180">
            <v>13.099842349999999</v>
          </cell>
          <cell r="DP180">
            <v>0</v>
          </cell>
          <cell r="DQ180">
            <v>0</v>
          </cell>
          <cell r="DS180">
            <v>0.26383018999999996</v>
          </cell>
          <cell r="DT180">
            <v>8.8040289999999993E-2</v>
          </cell>
          <cell r="DU180">
            <v>0.26383018999999996</v>
          </cell>
          <cell r="DV180">
            <v>0.66629941023807771</v>
          </cell>
          <cell r="DW180">
            <v>0.17578989999999997</v>
          </cell>
          <cell r="DY180">
            <v>1.5536550899999999</v>
          </cell>
          <cell r="DZ180">
            <v>0.5178839999999999</v>
          </cell>
          <cell r="EA180">
            <v>1.5536550899999999</v>
          </cell>
          <cell r="EB180">
            <v>0.66666732961947173</v>
          </cell>
          <cell r="EC180">
            <v>1.0357710899999999</v>
          </cell>
          <cell r="EE180">
            <v>2.9809521999999999</v>
          </cell>
          <cell r="EF180">
            <v>2.9809521999999999</v>
          </cell>
          <cell r="EG180">
            <v>2.9809521999999999</v>
          </cell>
          <cell r="EH180">
            <v>0</v>
          </cell>
          <cell r="EI180">
            <v>0</v>
          </cell>
          <cell r="EK180">
            <v>2.9809521999999999</v>
          </cell>
          <cell r="EL180">
            <v>2.6215926899999999</v>
          </cell>
          <cell r="EM180">
            <v>2.9809521999999999</v>
          </cell>
          <cell r="EN180">
            <v>0.12055191961816765</v>
          </cell>
          <cell r="EO180">
            <v>0.35935950999999999</v>
          </cell>
          <cell r="EQ180">
            <v>0.37369929999999996</v>
          </cell>
          <cell r="ER180">
            <v>0.37369929999999996</v>
          </cell>
          <cell r="ES180">
            <v>0.37369929999999996</v>
          </cell>
          <cell r="ET180">
            <v>0</v>
          </cell>
          <cell r="EU180">
            <v>0</v>
          </cell>
          <cell r="EW180">
            <v>0.37369929999999996</v>
          </cell>
          <cell r="EX180">
            <v>0.34580222999999999</v>
          </cell>
          <cell r="EY180">
            <v>0.37369929999999996</v>
          </cell>
          <cell r="EZ180">
            <v>7.4651116552800531E-2</v>
          </cell>
          <cell r="FA180">
            <v>2.7897069999999968E-2</v>
          </cell>
          <cell r="FC180">
            <v>0.23909259999999993</v>
          </cell>
          <cell r="FD180">
            <v>0.23909259999999993</v>
          </cell>
          <cell r="FE180">
            <v>0.23909259999999993</v>
          </cell>
          <cell r="FF180">
            <v>0</v>
          </cell>
          <cell r="FG180">
            <v>0</v>
          </cell>
          <cell r="FI180">
            <v>0.23909259999999993</v>
          </cell>
          <cell r="FJ180">
            <v>0.22117979999999995</v>
          </cell>
          <cell r="FK180">
            <v>0.23909259999999993</v>
          </cell>
          <cell r="FL180">
            <v>7.4919926421813068E-2</v>
          </cell>
          <cell r="FM180">
            <v>1.7912799999999979E-2</v>
          </cell>
          <cell r="FO180">
            <v>0</v>
          </cell>
          <cell r="FP180">
            <v>0</v>
          </cell>
          <cell r="FQ180">
            <v>0</v>
          </cell>
          <cell r="FR180">
            <v>0</v>
          </cell>
          <cell r="FS180">
            <v>0</v>
          </cell>
          <cell r="FU180">
            <v>10.282262651500002</v>
          </cell>
          <cell r="FV180">
            <v>10.282262651500002</v>
          </cell>
          <cell r="FW180">
            <v>10.282262651500002</v>
          </cell>
          <cell r="FX180">
            <v>0</v>
          </cell>
          <cell r="FY180">
            <v>0</v>
          </cell>
          <cell r="GA180">
            <v>3.8260452229999999</v>
          </cell>
          <cell r="GB180">
            <v>3.8260452229999999</v>
          </cell>
          <cell r="GC180">
            <v>3.8260452229999999</v>
          </cell>
          <cell r="GD180">
            <v>0</v>
          </cell>
          <cell r="GE180">
            <v>0</v>
          </cell>
          <cell r="GG180">
            <v>0.95189056050000009</v>
          </cell>
          <cell r="GH180">
            <v>0.95189056050000009</v>
          </cell>
          <cell r="GI180">
            <v>0.95189056050000009</v>
          </cell>
          <cell r="GJ180">
            <v>0</v>
          </cell>
          <cell r="GK180">
            <v>0</v>
          </cell>
          <cell r="GM180">
            <v>0.99317790000000017</v>
          </cell>
          <cell r="GN180">
            <v>0</v>
          </cell>
          <cell r="GO180">
            <v>0.99317790000000017</v>
          </cell>
          <cell r="GP180">
            <v>1</v>
          </cell>
          <cell r="GQ180">
            <v>0.99317790000000017</v>
          </cell>
          <cell r="GS180">
            <v>16.765703290000001</v>
          </cell>
          <cell r="GT180">
            <v>12.890705074999996</v>
          </cell>
          <cell r="GU180">
            <v>16.765703290000001</v>
          </cell>
          <cell r="GV180">
            <v>0.23112649365036</v>
          </cell>
          <cell r="GW180">
            <v>3.8749982150000051</v>
          </cell>
          <cell r="GY180">
            <v>16.765703290000001</v>
          </cell>
          <cell r="GZ180">
            <v>15.102721209999999</v>
          </cell>
          <cell r="HA180">
            <v>16.765703290000001</v>
          </cell>
          <cell r="HB180">
            <v>9.9189521085697466E-2</v>
          </cell>
          <cell r="HC180">
            <v>1.6629820800000026</v>
          </cell>
          <cell r="HE180">
            <v>8.1343099999999988E-2</v>
          </cell>
          <cell r="HF180">
            <v>3.020726E-2</v>
          </cell>
          <cell r="HG180">
            <v>8.1343099999999988E-2</v>
          </cell>
          <cell r="HH180">
            <v>0.62864385547145363</v>
          </cell>
          <cell r="HI180">
            <v>5.1135839999999988E-2</v>
          </cell>
          <cell r="HK180">
            <v>5.6707907349999989</v>
          </cell>
          <cell r="HL180">
            <v>5.6707907349999989</v>
          </cell>
          <cell r="HM180">
            <v>5.6707907349999989</v>
          </cell>
          <cell r="HN180">
            <v>0</v>
          </cell>
          <cell r="HO180">
            <v>0</v>
          </cell>
          <cell r="HQ180">
            <v>0.43709055600000002</v>
          </cell>
          <cell r="HR180">
            <v>0.44047430199999998</v>
          </cell>
          <cell r="HS180">
            <v>0.43709055600000002</v>
          </cell>
          <cell r="HT180">
            <v>0</v>
          </cell>
          <cell r="HU180">
            <v>0</v>
          </cell>
          <cell r="HW180">
            <v>2.0225332000000002E-2</v>
          </cell>
          <cell r="HX180">
            <v>8.8399319999999983E-3</v>
          </cell>
          <cell r="HY180">
            <v>2.0225332000000002E-2</v>
          </cell>
          <cell r="HZ180">
            <v>0.56292771856600443</v>
          </cell>
          <cell r="IA180">
            <v>1.1385400000000004E-2</v>
          </cell>
          <cell r="IC180">
            <v>2.0225332000000002E-2</v>
          </cell>
          <cell r="ID180">
            <v>1.6407232000000001E-2</v>
          </cell>
          <cell r="IE180">
            <v>2.0225332000000002E-2</v>
          </cell>
          <cell r="IF180">
            <v>0.18877811251751025</v>
          </cell>
          <cell r="IG180">
            <v>3.8181000000000014E-3</v>
          </cell>
          <cell r="II180">
            <v>1.3756898480000002</v>
          </cell>
          <cell r="IJ180">
            <v>1.3756898480000002</v>
          </cell>
          <cell r="IK180">
            <v>1.3756898480000002</v>
          </cell>
          <cell r="IL180">
            <v>0</v>
          </cell>
          <cell r="IM180">
            <v>0</v>
          </cell>
          <cell r="IO180">
            <v>0.28724274999999999</v>
          </cell>
          <cell r="IP180">
            <v>0.26170162499999994</v>
          </cell>
          <cell r="IQ180">
            <v>0.28724274999999999</v>
          </cell>
          <cell r="IR180">
            <v>8.8918258163174016E-2</v>
          </cell>
          <cell r="IS180">
            <v>2.5541125000000053E-2</v>
          </cell>
          <cell r="IU180">
            <v>9.5553851249999973</v>
          </cell>
          <cell r="IV180">
            <v>8.898685624999997</v>
          </cell>
          <cell r="IW180">
            <v>9.5553851249999973</v>
          </cell>
          <cell r="IX180">
            <v>6.8725592051947823E-2</v>
          </cell>
          <cell r="IY180">
            <v>0.65669950000000021</v>
          </cell>
          <cell r="JA180">
            <v>109.815546875</v>
          </cell>
          <cell r="JB180">
            <v>109.815546875</v>
          </cell>
          <cell r="JC180">
            <v>109.815546875</v>
          </cell>
          <cell r="JD180">
            <v>0</v>
          </cell>
          <cell r="JE180">
            <v>0</v>
          </cell>
          <cell r="JG180">
            <v>6.3772916249999998</v>
          </cell>
          <cell r="JH180">
            <v>6.3772916249999998</v>
          </cell>
          <cell r="JI180">
            <v>6.3772916249999998</v>
          </cell>
          <cell r="JJ180">
            <v>0</v>
          </cell>
          <cell r="JK180">
            <v>0</v>
          </cell>
          <cell r="JM180">
            <v>0.72407895850000004</v>
          </cell>
          <cell r="JN180">
            <v>0.72407895850000004</v>
          </cell>
          <cell r="JO180">
            <v>0.72407895850000004</v>
          </cell>
          <cell r="JP180">
            <v>0</v>
          </cell>
          <cell r="JQ180">
            <v>0</v>
          </cell>
          <cell r="JS180">
            <v>0.55124612499999992</v>
          </cell>
          <cell r="JT180">
            <v>0.55124612499999992</v>
          </cell>
          <cell r="JU180">
            <v>0.55124612499999992</v>
          </cell>
          <cell r="JV180">
            <v>0</v>
          </cell>
          <cell r="JW180">
            <v>0</v>
          </cell>
          <cell r="JY180">
            <v>0.80266066650000001</v>
          </cell>
          <cell r="JZ180">
            <v>0.80266066650000001</v>
          </cell>
          <cell r="KA180">
            <v>0.80266066650000001</v>
          </cell>
          <cell r="KB180">
            <v>0</v>
          </cell>
          <cell r="KC180">
            <v>0</v>
          </cell>
          <cell r="KE180">
            <v>6.3772916249999998</v>
          </cell>
          <cell r="KF180">
            <v>6.3772916249999998</v>
          </cell>
          <cell r="KG180">
            <v>6.3772916249999998</v>
          </cell>
          <cell r="KH180">
            <v>0</v>
          </cell>
          <cell r="KI180">
            <v>0</v>
          </cell>
          <cell r="KK180">
            <v>0.72407895850000004</v>
          </cell>
          <cell r="KL180">
            <v>0.72407895850000004</v>
          </cell>
          <cell r="KM180">
            <v>0.72407895850000004</v>
          </cell>
          <cell r="KN180">
            <v>0</v>
          </cell>
          <cell r="KO180">
            <v>0</v>
          </cell>
          <cell r="KQ180">
            <v>1.643924274</v>
          </cell>
          <cell r="KR180">
            <v>1.3953532139999998</v>
          </cell>
          <cell r="KS180">
            <v>1.643924274</v>
          </cell>
          <cell r="KT180">
            <v>0.15120590645892498</v>
          </cell>
          <cell r="KU180">
            <v>0.24857106000000018</v>
          </cell>
          <cell r="KW180">
            <v>2.1606359960000003</v>
          </cell>
          <cell r="KX180">
            <v>1.7920122439999999</v>
          </cell>
          <cell r="KY180">
            <v>2.1606359960000003</v>
          </cell>
          <cell r="KZ180">
            <v>0.17060890991468994</v>
          </cell>
          <cell r="LA180">
            <v>0.36862375200000042</v>
          </cell>
          <cell r="LC180">
            <v>1.346122</v>
          </cell>
          <cell r="LD180">
            <v>1.1640612859999997</v>
          </cell>
          <cell r="LE180">
            <v>1.346122</v>
          </cell>
          <cell r="LF180">
            <v>0.13524830141695948</v>
          </cell>
          <cell r="LG180">
            <v>0.18206071400000035</v>
          </cell>
          <cell r="LI180">
            <v>8.5471099999999994E-2</v>
          </cell>
          <cell r="LJ180">
            <v>6.6151799999999997E-2</v>
          </cell>
          <cell r="LK180">
            <v>8.5471099999999994E-2</v>
          </cell>
          <cell r="LL180">
            <v>0.22603312698678266</v>
          </cell>
          <cell r="LM180">
            <v>1.9319299999999998E-2</v>
          </cell>
          <cell r="LO180">
            <v>2.8737164949999996</v>
          </cell>
          <cell r="LP180">
            <v>2.1293483279999998</v>
          </cell>
          <cell r="LQ180">
            <v>2.8737164949999996</v>
          </cell>
          <cell r="LR180">
            <v>0.25902630558551321</v>
          </cell>
          <cell r="LS180">
            <v>0.74436816699999975</v>
          </cell>
          <cell r="LU180">
            <v>25.335911614</v>
          </cell>
          <cell r="LV180">
            <v>20.552139681</v>
          </cell>
          <cell r="LW180">
            <v>25.335911614</v>
          </cell>
          <cell r="LX180">
            <v>0.18881388622924489</v>
          </cell>
          <cell r="LY180">
            <v>4.7837719330000006</v>
          </cell>
          <cell r="MA180">
            <v>6.3772916249999998</v>
          </cell>
          <cell r="MB180">
            <v>5.3901337499999995</v>
          </cell>
          <cell r="MC180">
            <v>6.3772916249999998</v>
          </cell>
          <cell r="MD180">
            <v>0.154792650712441</v>
          </cell>
          <cell r="ME180">
            <v>0.9871578750000003</v>
          </cell>
          <cell r="MG180">
            <v>0.72407895850000004</v>
          </cell>
          <cell r="MH180">
            <v>0.61348143699999991</v>
          </cell>
          <cell r="MI180">
            <v>0.72407895850000004</v>
          </cell>
          <cell r="MJ180">
            <v>0.15274234971433731</v>
          </cell>
          <cell r="MK180">
            <v>0.11059752150000013</v>
          </cell>
          <cell r="MM180">
            <v>11.006642252499997</v>
          </cell>
          <cell r="MN180">
            <v>9.9537743304999999</v>
          </cell>
          <cell r="MO180">
            <v>11.460868366</v>
          </cell>
          <cell r="MP180">
            <v>9.186633057608902E-2</v>
          </cell>
          <cell r="MQ180">
            <v>1.0528679219999972</v>
          </cell>
          <cell r="MS180">
            <v>26.947271522999998</v>
          </cell>
          <cell r="MT180">
            <v>24.369592185000002</v>
          </cell>
          <cell r="MU180">
            <v>28.059278040000002</v>
          </cell>
          <cell r="MV180">
            <v>9.1865490420864573E-2</v>
          </cell>
          <cell r="MW180">
            <v>2.5776793379999958</v>
          </cell>
          <cell r="MY180">
            <v>1.3953532139999998</v>
          </cell>
          <cell r="MZ180">
            <v>1.298137732</v>
          </cell>
          <cell r="NA180">
            <v>1.643924274</v>
          </cell>
          <cell r="NB180">
            <v>5.9136228801740867E-2</v>
          </cell>
          <cell r="NC180">
            <v>9.7215481999999742E-2</v>
          </cell>
          <cell r="NE180">
            <v>1.7920122439999999</v>
          </cell>
          <cell r="NF180">
            <v>1.661052974</v>
          </cell>
          <cell r="NG180">
            <v>2.1606359960000003</v>
          </cell>
          <cell r="NH180">
            <v>6.0611445075637788E-2</v>
          </cell>
          <cell r="NI180">
            <v>0.13095926999999996</v>
          </cell>
          <cell r="NK180">
            <v>1.1640612859999997</v>
          </cell>
          <cell r="NL180">
            <v>1.0793305320000002</v>
          </cell>
          <cell r="NM180">
            <v>1.346122</v>
          </cell>
          <cell r="NN180">
            <v>6.2944334911694128E-2</v>
          </cell>
          <cell r="NO180">
            <v>8.473075399999952E-2</v>
          </cell>
          <cell r="NQ180">
            <v>6.6151799999999997E-2</v>
          </cell>
          <cell r="NR180">
            <v>6.31631E-2</v>
          </cell>
          <cell r="NS180">
            <v>8.5471099999999994E-2</v>
          </cell>
          <cell r="NT180">
            <v>3.496737493725946E-2</v>
          </cell>
          <cell r="NU180">
            <v>2.9886999999999969E-3</v>
          </cell>
          <cell r="NW180">
            <v>2.1293483279999998</v>
          </cell>
          <cell r="NX180">
            <v>1.968451422</v>
          </cell>
          <cell r="NY180">
            <v>2.8737164949999996</v>
          </cell>
          <cell r="NZ180">
            <v>5.5989136812885178E-2</v>
          </cell>
          <cell r="OA180">
            <v>0.16089690599999984</v>
          </cell>
          <cell r="OC180">
            <v>20.552139681</v>
          </cell>
          <cell r="OD180">
            <v>19.416416623999996</v>
          </cell>
          <cell r="OE180">
            <v>25.335911614</v>
          </cell>
          <cell r="OF180">
            <v>4.482661110849593E-2</v>
          </cell>
          <cell r="OG180">
            <v>1.1357230570000034</v>
          </cell>
          <cell r="OI180">
            <v>10.332941254500001</v>
          </cell>
          <cell r="OJ180">
            <v>10.259117069000002</v>
          </cell>
          <cell r="OK180">
            <v>10.282262651500002</v>
          </cell>
          <cell r="OL180">
            <v>7.1797607201980803E-3</v>
          </cell>
          <cell r="OM180">
            <v>7.3824185499999473E-2</v>
          </cell>
          <cell r="OO180">
            <v>4.0530858910000003</v>
          </cell>
          <cell r="OP180">
            <v>4.0241487155000009</v>
          </cell>
          <cell r="OQ180">
            <v>3.8260452229999999</v>
          </cell>
          <cell r="OR180">
            <v>7.5632079114082689E-3</v>
          </cell>
          <cell r="OS180">
            <v>2.8937175499999412E-2</v>
          </cell>
          <cell r="OU180">
            <v>2.6215926899999999</v>
          </cell>
          <cell r="OV180">
            <v>2.5603857999999997</v>
          </cell>
          <cell r="OW180">
            <v>2.9809521999999999</v>
          </cell>
          <cell r="OX180">
            <v>2.0532664025944541E-2</v>
          </cell>
          <cell r="OY180">
            <v>6.1206890000000236E-2</v>
          </cell>
          <cell r="PA180">
            <v>0.34580222999999999</v>
          </cell>
          <cell r="PB180">
            <v>0.33394042000000002</v>
          </cell>
          <cell r="PC180">
            <v>0.37369929999999996</v>
          </cell>
          <cell r="PD180">
            <v>3.1741590096636449E-2</v>
          </cell>
          <cell r="PE180">
            <v>1.1861809999999973E-2</v>
          </cell>
          <cell r="PG180">
            <v>0.22117979999999995</v>
          </cell>
          <cell r="PH180">
            <v>0.21419672999999997</v>
          </cell>
          <cell r="PI180">
            <v>0.23909259999999993</v>
          </cell>
          <cell r="PJ180">
            <v>2.9206550098162729E-2</v>
          </cell>
          <cell r="PK180">
            <v>6.9830699999999801E-3</v>
          </cell>
          <cell r="PM180">
            <v>0</v>
          </cell>
          <cell r="PN180">
            <v>0</v>
          </cell>
          <cell r="PO180">
            <v>0</v>
          </cell>
          <cell r="PP180">
            <v>0</v>
          </cell>
          <cell r="PQ180">
            <v>0</v>
          </cell>
          <cell r="PS180">
            <v>0.95189056050000009</v>
          </cell>
          <cell r="PT180">
            <v>0.94249436750000004</v>
          </cell>
          <cell r="PU180">
            <v>0.95189056050000009</v>
          </cell>
          <cell r="PV180">
            <v>9.8710853851355657E-3</v>
          </cell>
          <cell r="PW180">
            <v>9.3961930000000526E-3</v>
          </cell>
          <cell r="PY180">
            <v>0.91102016000000052</v>
          </cell>
          <cell r="PZ180">
            <v>0</v>
          </cell>
          <cell r="QA180">
            <v>0.91102016000000052</v>
          </cell>
          <cell r="QB180">
            <v>1</v>
          </cell>
          <cell r="QC180">
            <v>0.91102016000000052</v>
          </cell>
          <cell r="QE180">
            <v>3.003298019999999</v>
          </cell>
          <cell r="QF180">
            <v>0.13370097999999958</v>
          </cell>
          <cell r="QG180">
            <v>3.003298019999999</v>
          </cell>
          <cell r="QH180">
            <v>0.95548194714289469</v>
          </cell>
          <cell r="QI180">
            <v>2.8695970399999995</v>
          </cell>
          <cell r="QK180">
            <v>109.815546875</v>
          </cell>
          <cell r="QL180">
            <v>92.905857499999996</v>
          </cell>
          <cell r="QM180">
            <v>109.815546875</v>
          </cell>
          <cell r="QN180">
            <v>0.1539826541523108</v>
          </cell>
          <cell r="QO180">
            <v>16.909689374999999</v>
          </cell>
          <cell r="QQ180">
            <v>6.3772916249999998</v>
          </cell>
          <cell r="QR180">
            <v>5.5998022499999998</v>
          </cell>
          <cell r="QS180">
            <v>6.3772916249999998</v>
          </cell>
          <cell r="QT180">
            <v>0.12191529268508244</v>
          </cell>
          <cell r="QU180">
            <v>0.77748937500000004</v>
          </cell>
          <cell r="QW180">
            <v>0.72407895850000004</v>
          </cell>
          <cell r="QX180">
            <v>0.65123340200000002</v>
          </cell>
          <cell r="QY180">
            <v>0.72407895850000004</v>
          </cell>
          <cell r="QZ180">
            <v>0.10060443774102575</v>
          </cell>
          <cell r="RA180">
            <v>7.2845556500000019E-2</v>
          </cell>
          <cell r="RC180">
            <v>11.006642252499997</v>
          </cell>
          <cell r="RD180">
            <v>10.932003414499999</v>
          </cell>
          <cell r="RE180">
            <v>11.460868366</v>
          </cell>
          <cell r="RF180">
            <v>6.5124941336402826E-3</v>
          </cell>
          <cell r="RG180">
            <v>7.4638837999998486E-2</v>
          </cell>
          <cell r="RI180">
            <v>26.947271522999998</v>
          </cell>
          <cell r="RJ180">
            <v>26.764555907000002</v>
          </cell>
          <cell r="RK180">
            <v>28.059278040000002</v>
          </cell>
          <cell r="RL180">
            <v>6.5117718189158314E-3</v>
          </cell>
          <cell r="RM180">
            <v>0.18271561599999586</v>
          </cell>
          <cell r="RO180">
            <v>5.4177751129999994</v>
          </cell>
          <cell r="RP180">
            <v>5.3836738349999997</v>
          </cell>
          <cell r="RQ180">
            <v>9.109975691999999</v>
          </cell>
          <cell r="RR180">
            <v>3.7432896807777375E-3</v>
          </cell>
          <cell r="RS180">
            <v>3.4101277999999624E-2</v>
          </cell>
          <cell r="RU180">
            <v>0.84895058080000008</v>
          </cell>
          <cell r="RV180">
            <v>0.83260450200000002</v>
          </cell>
          <cell r="RW180">
            <v>1.4081677228</v>
          </cell>
          <cell r="RX180">
            <v>1.1608048200037932E-2</v>
          </cell>
          <cell r="RY180">
            <v>1.6346078800000052E-2</v>
          </cell>
          <cell r="SA180">
            <v>0.11132087849499997</v>
          </cell>
          <cell r="SB180">
            <v>0</v>
          </cell>
          <cell r="SC180">
            <v>0.17300787999999998</v>
          </cell>
          <cell r="SD180">
            <v>0.64344397778297724</v>
          </cell>
          <cell r="SE180">
            <v>0.11132087849499997</v>
          </cell>
          <cell r="SG180">
            <v>0</v>
          </cell>
          <cell r="SH180">
            <v>0</v>
          </cell>
          <cell r="SI180">
            <v>0.99317790000000017</v>
          </cell>
          <cell r="SJ180">
            <v>0</v>
          </cell>
          <cell r="SK180">
            <v>0</v>
          </cell>
          <cell r="SM180">
            <v>0.91102016000000052</v>
          </cell>
          <cell r="SN180">
            <v>0</v>
          </cell>
          <cell r="SO180">
            <v>0.91102016000000052</v>
          </cell>
          <cell r="SP180">
            <v>1</v>
          </cell>
          <cell r="SQ180">
            <v>0.91102016000000052</v>
          </cell>
          <cell r="SS180">
            <v>3.003298019999999</v>
          </cell>
          <cell r="ST180">
            <v>0</v>
          </cell>
          <cell r="SU180">
            <v>3.003298019999999</v>
          </cell>
          <cell r="SV180">
            <v>1</v>
          </cell>
          <cell r="SW180">
            <v>3.003298019999999</v>
          </cell>
          <cell r="SY180">
            <v>109.815546875</v>
          </cell>
          <cell r="SZ180">
            <v>103.20493537500001</v>
          </cell>
          <cell r="TA180">
            <v>109.815546875</v>
          </cell>
          <cell r="TB180">
            <v>6.0197410003564128E-2</v>
          </cell>
          <cell r="TC180">
            <v>6.6106114999999903</v>
          </cell>
          <cell r="TE180">
            <v>5.3901337499999995</v>
          </cell>
          <cell r="TF180">
            <v>4.9984143749999985</v>
          </cell>
          <cell r="TG180">
            <v>6.3772916249999998</v>
          </cell>
          <cell r="TH180">
            <v>6.142409631455438E-2</v>
          </cell>
          <cell r="TI180">
            <v>0.39171937500000098</v>
          </cell>
          <cell r="TK180">
            <v>0.61348143699999991</v>
          </cell>
          <cell r="TL180">
            <v>0.600376154</v>
          </cell>
          <cell r="TM180">
            <v>0.72407895850000004</v>
          </cell>
          <cell r="TN180">
            <v>1.8099245733018923E-2</v>
          </cell>
          <cell r="TO180">
            <v>1.3105282999999912E-2</v>
          </cell>
          <cell r="TQ180">
            <v>0.28724274999999999</v>
          </cell>
          <cell r="TR180">
            <v>3.0415225000000014E-2</v>
          </cell>
          <cell r="TS180">
            <v>0.28724274999999999</v>
          </cell>
          <cell r="TT180">
            <v>0.89411316734713064</v>
          </cell>
          <cell r="TU180">
            <v>0.256827525</v>
          </cell>
          <cell r="TW180">
            <v>9.5553851249999973</v>
          </cell>
          <cell r="TX180">
            <v>7.385957874999999</v>
          </cell>
          <cell r="TY180">
            <v>9.5553851249999973</v>
          </cell>
          <cell r="TZ180">
            <v>0.22703713368120251</v>
          </cell>
          <cell r="UA180">
            <v>2.1694272499999983</v>
          </cell>
          <cell r="UC180">
            <v>0.55124612499999992</v>
          </cell>
          <cell r="UD180">
            <v>0.47964487499999992</v>
          </cell>
          <cell r="UE180">
            <v>0.55124612499999992</v>
          </cell>
          <cell r="UF180">
            <v>0.12988980194645361</v>
          </cell>
          <cell r="UG180">
            <v>7.1601250000000005E-2</v>
          </cell>
          <cell r="UI180">
            <v>0.80266066650000001</v>
          </cell>
          <cell r="UJ180">
            <v>0.79537624849999999</v>
          </cell>
          <cell r="UK180">
            <v>0.80266066650000001</v>
          </cell>
          <cell r="UL180">
            <v>9.0753394354848634E-3</v>
          </cell>
          <cell r="UM180">
            <v>7.2844180000000147E-3</v>
          </cell>
          <cell r="UO180">
            <v>1.3953532139999998</v>
          </cell>
          <cell r="UP180">
            <v>1.3812574599999996</v>
          </cell>
          <cell r="UQ180">
            <v>1.643924274</v>
          </cell>
          <cell r="UR180">
            <v>8.5744545676075239E-3</v>
          </cell>
          <cell r="US180">
            <v>1.4095754000000182E-2</v>
          </cell>
          <cell r="UU180">
            <v>1.7920122439999999</v>
          </cell>
          <cell r="UV180">
            <v>1.79181553</v>
          </cell>
          <cell r="UW180">
            <v>2.1606359960000003</v>
          </cell>
          <cell r="UX180">
            <v>9.1044488920879603E-5</v>
          </cell>
          <cell r="UY180">
            <v>1.9671399999987571E-4</v>
          </cell>
          <cell r="VA180">
            <v>1.1640612859999997</v>
          </cell>
          <cell r="VB180">
            <v>1.1523672179999997</v>
          </cell>
          <cell r="VC180">
            <v>1.346122</v>
          </cell>
          <cell r="VD180">
            <v>8.6872274578381047E-3</v>
          </cell>
          <cell r="VE180">
            <v>1.1694067999999946E-2</v>
          </cell>
          <cell r="VG180">
            <v>6.6151799999999997E-2</v>
          </cell>
          <cell r="VH180">
            <v>6.516509999999999E-2</v>
          </cell>
          <cell r="VI180">
            <v>8.5471099999999994E-2</v>
          </cell>
          <cell r="VJ180">
            <v>1.1544252969717332E-2</v>
          </cell>
          <cell r="VK180">
            <v>9.8670000000000702E-4</v>
          </cell>
          <cell r="VM180">
            <v>2.1293483279999998</v>
          </cell>
          <cell r="VN180">
            <v>2.0798477948</v>
          </cell>
          <cell r="VO180">
            <v>2.8737164949999996</v>
          </cell>
          <cell r="VP180">
            <v>1.722526675339274E-2</v>
          </cell>
          <cell r="VQ180">
            <v>4.9500533199999808E-2</v>
          </cell>
          <cell r="VS180">
            <v>20.552139681</v>
          </cell>
          <cell r="VT180">
            <v>20.547520585000001</v>
          </cell>
          <cell r="VU180">
            <v>25.335911614</v>
          </cell>
          <cell r="VV180">
            <v>1.8231418195533141E-4</v>
          </cell>
          <cell r="VW180">
            <v>4.61909599999899E-3</v>
          </cell>
          <cell r="VY180">
            <v>10.332941254500001</v>
          </cell>
          <cell r="VZ180">
            <v>10.324990675499999</v>
          </cell>
          <cell r="WA180">
            <v>10.282262651500002</v>
          </cell>
          <cell r="WB180">
            <v>7.7323243623259161E-4</v>
          </cell>
          <cell r="WC180">
            <v>7.9505790000027332E-3</v>
          </cell>
          <cell r="WE180">
            <v>4.0530858910000003</v>
          </cell>
          <cell r="WF180">
            <v>4.0499677825000004</v>
          </cell>
          <cell r="WG180">
            <v>3.8260452229999999</v>
          </cell>
          <cell r="WH180">
            <v>8.1496906551327181E-4</v>
          </cell>
          <cell r="WI180">
            <v>3.1181084999998276E-3</v>
          </cell>
          <cell r="WK180">
            <v>2.6215926899999999</v>
          </cell>
          <cell r="WL180">
            <v>2.5312023899999998</v>
          </cell>
          <cell r="WM180">
            <v>2.9809521999999999</v>
          </cell>
          <cell r="WN180">
            <v>3.0322626441309643E-2</v>
          </cell>
          <cell r="WO180">
            <v>9.0390300000000146E-2</v>
          </cell>
          <cell r="WQ180">
            <v>0.34580222999999999</v>
          </cell>
          <cell r="WR180">
            <v>0.33190262999999998</v>
          </cell>
          <cell r="WS180">
            <v>0.37369929999999996</v>
          </cell>
          <cell r="WT180">
            <v>3.719461074719705E-2</v>
          </cell>
          <cell r="WU180">
            <v>1.3899600000000012E-2</v>
          </cell>
          <cell r="WW180">
            <v>0.22117979999999995</v>
          </cell>
          <cell r="WX180">
            <v>0.21225659999999993</v>
          </cell>
          <cell r="WY180">
            <v>0.23909259999999993</v>
          </cell>
          <cell r="WZ180">
            <v>3.7321104877357236E-2</v>
          </cell>
          <cell r="XA180">
            <v>8.92320000000002E-3</v>
          </cell>
          <cell r="XC180">
            <v>0</v>
          </cell>
          <cell r="XD180">
            <v>0</v>
          </cell>
          <cell r="XE180">
            <v>0</v>
          </cell>
          <cell r="XF180">
            <v>0</v>
          </cell>
          <cell r="XG180">
            <v>0</v>
          </cell>
          <cell r="XI180">
            <v>0.95189056050000009</v>
          </cell>
          <cell r="XJ180">
            <v>0.95115836800000009</v>
          </cell>
          <cell r="XK180">
            <v>0.95189056050000009</v>
          </cell>
          <cell r="XL180">
            <v>7.6919819397663436E-4</v>
          </cell>
          <cell r="XM180">
            <v>7.3219250000000624E-4</v>
          </cell>
          <cell r="XO180">
            <v>5.6707907349999989</v>
          </cell>
          <cell r="XP180">
            <v>5.5953331440000005</v>
          </cell>
          <cell r="XQ180">
            <v>5.6707907349999989</v>
          </cell>
          <cell r="XR180">
            <v>1.3306361409931026E-2</v>
          </cell>
          <cell r="XS180">
            <v>7.5457590999998381E-2</v>
          </cell>
          <cell r="XU180">
            <v>0.43709055600000002</v>
          </cell>
          <cell r="XV180">
            <v>0.43580363000000005</v>
          </cell>
          <cell r="XW180">
            <v>0.43709055600000002</v>
          </cell>
          <cell r="XX180">
            <v>2.9443006313775535E-3</v>
          </cell>
          <cell r="XY180">
            <v>1.286925999999966E-3</v>
          </cell>
          <cell r="YA180">
            <v>5.0218319999999995E-3</v>
          </cell>
          <cell r="YB180">
            <v>0</v>
          </cell>
          <cell r="YC180">
            <v>2.0225332000000002E-2</v>
          </cell>
          <cell r="YD180">
            <v>0.24829416891648548</v>
          </cell>
          <cell r="YE180">
            <v>5.0218319999999995E-3</v>
          </cell>
          <cell r="YG180">
            <v>1.3756898480000002</v>
          </cell>
          <cell r="YH180">
            <v>0.71568595200000018</v>
          </cell>
          <cell r="YI180">
            <v>1.3756898480000002</v>
          </cell>
          <cell r="YJ180">
            <v>0.47976213312871657</v>
          </cell>
          <cell r="YK180">
            <v>0.66000389599999998</v>
          </cell>
          <cell r="YM180">
            <v>2.3143848</v>
          </cell>
          <cell r="YN180">
            <v>2.2605352000000001</v>
          </cell>
          <cell r="YO180">
            <v>2.3143848</v>
          </cell>
          <cell r="YP180">
            <v>2.32673494917526E-2</v>
          </cell>
          <cell r="YQ180">
            <v>5.3849599999999942E-2</v>
          </cell>
          <cell r="YS180">
            <v>2.3143848</v>
          </cell>
          <cell r="YT180">
            <v>2.3072923999999997</v>
          </cell>
          <cell r="YU180">
            <v>2.3143848</v>
          </cell>
          <cell r="YV180">
            <v>3.0644860785468049E-3</v>
          </cell>
          <cell r="YW180">
            <v>7.0924000000003318E-3</v>
          </cell>
          <cell r="YY180">
            <v>2.3143848</v>
          </cell>
          <cell r="YZ180">
            <v>1.5080029999999998</v>
          </cell>
          <cell r="ZA180">
            <v>2.3143848</v>
          </cell>
          <cell r="ZB180">
            <v>0.34842166263795038</v>
          </cell>
          <cell r="ZC180">
            <v>0.80638180000000026</v>
          </cell>
        </row>
        <row r="181">
          <cell r="B181">
            <v>2022</v>
          </cell>
          <cell r="C181">
            <v>11.606876654000002</v>
          </cell>
          <cell r="D181">
            <v>11.491637873</v>
          </cell>
          <cell r="E181">
            <v>11.606876654000002</v>
          </cell>
          <cell r="F181">
            <v>9.928491913480289E-3</v>
          </cell>
          <cell r="G181">
            <v>0.11523878100000218</v>
          </cell>
          <cell r="I181">
            <v>28.416795965999995</v>
          </cell>
          <cell r="J181">
            <v>28.134782053499997</v>
          </cell>
          <cell r="K181">
            <v>28.416795965999995</v>
          </cell>
          <cell r="L181">
            <v>9.9241980988082224E-3</v>
          </cell>
          <cell r="M181">
            <v>0.2820139124999983</v>
          </cell>
          <cell r="O181">
            <v>11.606876654000002</v>
          </cell>
          <cell r="P181">
            <v>11.416391394500002</v>
          </cell>
          <cell r="Q181">
            <v>11.606876654000002</v>
          </cell>
          <cell r="R181">
            <v>1.6411414127878679E-2</v>
          </cell>
          <cell r="S181">
            <v>0.19048525950000084</v>
          </cell>
          <cell r="U181">
            <v>28.416795965999995</v>
          </cell>
          <cell r="V181">
            <v>27.950451014999995</v>
          </cell>
          <cell r="W181">
            <v>28.416795965999995</v>
          </cell>
          <cell r="X181">
            <v>1.6410891346018402E-2</v>
          </cell>
          <cell r="Y181">
            <v>0.46634495099999995</v>
          </cell>
          <cell r="AA181">
            <v>11.606876654000002</v>
          </cell>
          <cell r="AB181">
            <v>11.40696526</v>
          </cell>
          <cell r="AC181">
            <v>11.606876654000002</v>
          </cell>
          <cell r="AD181">
            <v>1.7223530494838886E-2</v>
          </cell>
          <cell r="AE181">
            <v>0.19991139400000257</v>
          </cell>
          <cell r="AG181">
            <v>28.416795965999995</v>
          </cell>
          <cell r="AH181">
            <v>27.927387467999992</v>
          </cell>
          <cell r="AI181">
            <v>28.416795965999995</v>
          </cell>
          <cell r="AJ181">
            <v>1.7222508075349818E-2</v>
          </cell>
          <cell r="AK181">
            <v>0.48940849800000308</v>
          </cell>
          <cell r="AM181">
            <v>9.506818118</v>
          </cell>
          <cell r="AN181">
            <v>7.4498813684999998</v>
          </cell>
          <cell r="AO181">
            <v>9.506818118</v>
          </cell>
          <cell r="AP181">
            <v>0.21636437385979243</v>
          </cell>
          <cell r="AQ181">
            <v>2.0569367495000002</v>
          </cell>
          <cell r="AS181">
            <v>1.4349217983999998</v>
          </cell>
          <cell r="AT181">
            <v>1.1323321458999998</v>
          </cell>
          <cell r="AU181">
            <v>1.4349217983999998</v>
          </cell>
          <cell r="AV181">
            <v>0.21087536117814967</v>
          </cell>
          <cell r="AW181">
            <v>0.30258965250000003</v>
          </cell>
          <cell r="AY181">
            <v>9.506818118</v>
          </cell>
          <cell r="AZ181">
            <v>7.5215876639999983</v>
          </cell>
          <cell r="BA181">
            <v>9.506818118</v>
          </cell>
          <cell r="BB181">
            <v>0.20882175606591338</v>
          </cell>
          <cell r="BC181">
            <v>1.9852304540000016</v>
          </cell>
          <cell r="BE181">
            <v>1.4349217983999998</v>
          </cell>
          <cell r="BF181">
            <v>1.1399750604000001</v>
          </cell>
          <cell r="BG181">
            <v>1.4349217983999998</v>
          </cell>
          <cell r="BH181">
            <v>0.20554899809096089</v>
          </cell>
          <cell r="BI181">
            <v>0.29494673799999971</v>
          </cell>
          <cell r="BK181">
            <v>0.17751387799999996</v>
          </cell>
          <cell r="BL181">
            <v>0.1440947779999999</v>
          </cell>
          <cell r="BM181">
            <v>0.17751387799999996</v>
          </cell>
          <cell r="BN181">
            <v>0.18826190028928369</v>
          </cell>
          <cell r="BO181">
            <v>3.3419100000000063E-2</v>
          </cell>
          <cell r="BQ181">
            <v>0.17751387799999996</v>
          </cell>
          <cell r="BR181">
            <v>0.16301150440000001</v>
          </cell>
          <cell r="BS181">
            <v>0.17751387799999996</v>
          </cell>
          <cell r="BT181">
            <v>8.1697125674872334E-2</v>
          </cell>
          <cell r="BU181">
            <v>1.4502373599999951E-2</v>
          </cell>
          <cell r="BW181">
            <v>0.17751387799999996</v>
          </cell>
          <cell r="BX181">
            <v>0.17575324841499995</v>
          </cell>
          <cell r="BY181">
            <v>0.17751387799999996</v>
          </cell>
          <cell r="BZ181">
            <v>9.9182644469071133E-3</v>
          </cell>
          <cell r="CA181">
            <v>1.7606295850000064E-3</v>
          </cell>
          <cell r="CC181">
            <v>0.17751387799999996</v>
          </cell>
          <cell r="CD181">
            <v>0.13344922893499997</v>
          </cell>
          <cell r="CE181">
            <v>0.17751387799999996</v>
          </cell>
          <cell r="CF181">
            <v>0.24823213577137895</v>
          </cell>
          <cell r="CG181">
            <v>4.4064649064999989E-2</v>
          </cell>
          <cell r="CI181">
            <v>3.3545761000000001</v>
          </cell>
          <cell r="CJ181">
            <v>1.6772931999999998</v>
          </cell>
          <cell r="CK181">
            <v>3.3545761000000001</v>
          </cell>
          <cell r="CL181">
            <v>0.49999846478367271</v>
          </cell>
          <cell r="CM181">
            <v>1.6772829000000002</v>
          </cell>
          <cell r="CO181">
            <v>3.3545761000000001</v>
          </cell>
          <cell r="CP181">
            <v>1.6772931999999998</v>
          </cell>
          <cell r="CQ181">
            <v>3.3545761000000001</v>
          </cell>
          <cell r="CR181">
            <v>0.49999846478367271</v>
          </cell>
          <cell r="CS181">
            <v>1.6772829000000002</v>
          </cell>
          <cell r="CU181">
            <v>1.4644642999999999</v>
          </cell>
          <cell r="CV181">
            <v>1.0223290000000001E-2</v>
          </cell>
          <cell r="CW181">
            <v>1.4644642999999999</v>
          </cell>
          <cell r="CX181">
            <v>0.99301909237391439</v>
          </cell>
          <cell r="CY181">
            <v>1.4542410099999998</v>
          </cell>
          <cell r="DA181">
            <v>1.4242997849999999</v>
          </cell>
          <cell r="DB181">
            <v>0.59010928499999993</v>
          </cell>
          <cell r="DC181">
            <v>1.4242997849999999</v>
          </cell>
          <cell r="DD181">
            <v>0.58568463520479996</v>
          </cell>
          <cell r="DE181">
            <v>0.83419049999999995</v>
          </cell>
          <cell r="DG181">
            <v>1.4242997849999999</v>
          </cell>
          <cell r="DH181">
            <v>0.84429245999999991</v>
          </cell>
          <cell r="DI181">
            <v>1.4242997849999999</v>
          </cell>
          <cell r="DJ181">
            <v>0.40722278491392178</v>
          </cell>
          <cell r="DK181">
            <v>0.58000732499999996</v>
          </cell>
          <cell r="DM181">
            <v>13.427339279999998</v>
          </cell>
          <cell r="DN181">
            <v>13.427339279999998</v>
          </cell>
          <cell r="DO181">
            <v>13.427339279999998</v>
          </cell>
          <cell r="DP181">
            <v>0</v>
          </cell>
          <cell r="DQ181">
            <v>0</v>
          </cell>
          <cell r="DS181">
            <v>0.26910966000000003</v>
          </cell>
          <cell r="DT181">
            <v>1.4096000000000001E-4</v>
          </cell>
          <cell r="DU181">
            <v>0.26910966000000003</v>
          </cell>
          <cell r="DV181">
            <v>0.9994761986619134</v>
          </cell>
          <cell r="DW181">
            <v>0.26896870000000001</v>
          </cell>
          <cell r="DY181">
            <v>1.6468742099999998</v>
          </cell>
          <cell r="DZ181">
            <v>0</v>
          </cell>
          <cell r="EA181">
            <v>1.6468742099999998</v>
          </cell>
          <cell r="EB181">
            <v>1</v>
          </cell>
          <cell r="EC181">
            <v>1.6468742099999998</v>
          </cell>
          <cell r="EE181">
            <v>3.0173839999999998</v>
          </cell>
          <cell r="EF181">
            <v>2.6671643015999997</v>
          </cell>
          <cell r="EG181">
            <v>3.0173839999999998</v>
          </cell>
          <cell r="EH181">
            <v>0.11606732799007356</v>
          </cell>
          <cell r="EI181">
            <v>0.35021969840000011</v>
          </cell>
          <cell r="EK181">
            <v>3.0173839999999998</v>
          </cell>
          <cell r="EL181">
            <v>2.4730764599999997</v>
          </cell>
          <cell r="EM181">
            <v>3.0173839999999998</v>
          </cell>
          <cell r="EN181">
            <v>0.18039054359670501</v>
          </cell>
          <cell r="EO181">
            <v>0.54430754000000015</v>
          </cell>
          <cell r="EQ181">
            <v>0.37779640000000003</v>
          </cell>
          <cell r="ER181">
            <v>0.32759996800000002</v>
          </cell>
          <cell r="ES181">
            <v>0.37779640000000003</v>
          </cell>
          <cell r="ET181">
            <v>0.13286635870537677</v>
          </cell>
          <cell r="EU181">
            <v>5.0196432000000013E-2</v>
          </cell>
          <cell r="EW181">
            <v>0.37779640000000003</v>
          </cell>
          <cell r="EX181">
            <v>0.33548497999999999</v>
          </cell>
          <cell r="EY181">
            <v>0.37779640000000003</v>
          </cell>
          <cell r="EZ181">
            <v>0.11199529693771576</v>
          </cell>
          <cell r="FA181">
            <v>4.2311420000000044E-2</v>
          </cell>
          <cell r="FC181">
            <v>0.24169890000000002</v>
          </cell>
          <cell r="FD181">
            <v>0.20946109439999996</v>
          </cell>
          <cell r="FE181">
            <v>0.24169890000000002</v>
          </cell>
          <cell r="FF181">
            <v>0.13338002613996197</v>
          </cell>
          <cell r="FG181">
            <v>3.2237805600000058E-2</v>
          </cell>
          <cell r="FI181">
            <v>0.24169890000000002</v>
          </cell>
          <cell r="FJ181">
            <v>0.21456894000000001</v>
          </cell>
          <cell r="FK181">
            <v>0.24169890000000002</v>
          </cell>
          <cell r="FL181">
            <v>0.11224693202989341</v>
          </cell>
          <cell r="FM181">
            <v>2.7129960000000009E-2</v>
          </cell>
          <cell r="FO181">
            <v>0</v>
          </cell>
          <cell r="FP181">
            <v>0</v>
          </cell>
          <cell r="FQ181">
            <v>0</v>
          </cell>
          <cell r="FR181">
            <v>0</v>
          </cell>
          <cell r="FS181">
            <v>0</v>
          </cell>
          <cell r="FU181">
            <v>10.3612709265</v>
          </cell>
          <cell r="FV181">
            <v>7.9973752065000001</v>
          </cell>
          <cell r="FW181">
            <v>10.3612709265</v>
          </cell>
          <cell r="FX181">
            <v>0.22814727428409354</v>
          </cell>
          <cell r="FY181">
            <v>2.3638957199999995</v>
          </cell>
          <cell r="GA181">
            <v>3.8389653569999997</v>
          </cell>
          <cell r="GB181">
            <v>3.255934161299999</v>
          </cell>
          <cell r="GC181">
            <v>3.8389653569999997</v>
          </cell>
          <cell r="GD181">
            <v>0.15187196066692737</v>
          </cell>
          <cell r="GE181">
            <v>0.58303119570000073</v>
          </cell>
          <cell r="GG181">
            <v>0.96056904899999984</v>
          </cell>
          <cell r="GH181">
            <v>0.75227455599999993</v>
          </cell>
          <cell r="GI181">
            <v>0.96056904899999984</v>
          </cell>
          <cell r="GJ181">
            <v>0.21684489336487037</v>
          </cell>
          <cell r="GK181">
            <v>0.20829449299999991</v>
          </cell>
          <cell r="GM181">
            <v>1.1227502000000005</v>
          </cell>
          <cell r="GN181">
            <v>0</v>
          </cell>
          <cell r="GO181">
            <v>1.1227502000000005</v>
          </cell>
          <cell r="GP181">
            <v>1</v>
          </cell>
          <cell r="GQ181">
            <v>1.1227502000000005</v>
          </cell>
          <cell r="GS181">
            <v>17.771649194999998</v>
          </cell>
          <cell r="GT181">
            <v>11.610388559999999</v>
          </cell>
          <cell r="GU181">
            <v>17.771649194999998</v>
          </cell>
          <cell r="GV181">
            <v>0.34669042627363206</v>
          </cell>
          <cell r="GW181">
            <v>6.1612606349999997</v>
          </cell>
          <cell r="GY181">
            <v>17.771649194999998</v>
          </cell>
          <cell r="GZ181">
            <v>15.127513669999999</v>
          </cell>
          <cell r="HA181">
            <v>17.771649194999998</v>
          </cell>
          <cell r="HB181">
            <v>0.1487839139737194</v>
          </cell>
          <cell r="HC181">
            <v>2.6441355249999994</v>
          </cell>
          <cell r="HE181">
            <v>8.4589960000000006E-2</v>
          </cell>
          <cell r="HF181">
            <v>4.817479999999999E-3</v>
          </cell>
          <cell r="HG181">
            <v>8.4589960000000006E-2</v>
          </cell>
          <cell r="HH181">
            <v>0.94304903324224298</v>
          </cell>
          <cell r="HI181">
            <v>7.9772480000000007E-2</v>
          </cell>
          <cell r="HK181">
            <v>5.5440656699999993</v>
          </cell>
          <cell r="HL181">
            <v>5.5440656699999993</v>
          </cell>
          <cell r="HM181">
            <v>5.5440656699999993</v>
          </cell>
          <cell r="HN181">
            <v>0</v>
          </cell>
          <cell r="HO181">
            <v>0</v>
          </cell>
          <cell r="HQ181">
            <v>0.44686023999999991</v>
          </cell>
          <cell r="HR181">
            <v>0.45462934699999991</v>
          </cell>
          <cell r="HS181">
            <v>0.44686023999999991</v>
          </cell>
          <cell r="HT181">
            <v>0</v>
          </cell>
          <cell r="HU181">
            <v>0</v>
          </cell>
          <cell r="HW181">
            <v>1.988125E-2</v>
          </cell>
          <cell r="HX181">
            <v>4.4625075999999994E-3</v>
          </cell>
          <cell r="HY181">
            <v>1.988125E-2</v>
          </cell>
          <cell r="HZ181">
            <v>0.77554190003143675</v>
          </cell>
          <cell r="IA181">
            <v>1.5418742400000001E-2</v>
          </cell>
          <cell r="IC181">
            <v>1.988125E-2</v>
          </cell>
          <cell r="ID181">
            <v>1.470465E-2</v>
          </cell>
          <cell r="IE181">
            <v>1.988125E-2</v>
          </cell>
          <cell r="IF181">
            <v>0.2603759823954731</v>
          </cell>
          <cell r="IG181">
            <v>5.1766E-3</v>
          </cell>
          <cell r="II181">
            <v>1.4070007399999997</v>
          </cell>
          <cell r="IJ181">
            <v>1.4070007399999997</v>
          </cell>
          <cell r="IK181">
            <v>1.4070007399999997</v>
          </cell>
          <cell r="IL181">
            <v>0</v>
          </cell>
          <cell r="IM181">
            <v>0</v>
          </cell>
          <cell r="IO181">
            <v>0.28794772500000004</v>
          </cell>
          <cell r="IP181">
            <v>0.24943560000000001</v>
          </cell>
          <cell r="IQ181">
            <v>0.28794772500000004</v>
          </cell>
          <cell r="IR181">
            <v>0.13374693271148447</v>
          </cell>
          <cell r="IS181">
            <v>3.8512125000000036E-2</v>
          </cell>
          <cell r="IU181">
            <v>8.1545891249999993</v>
          </cell>
          <cell r="IV181">
            <v>7.1471941249999986</v>
          </cell>
          <cell r="IW181">
            <v>8.1545891249999993</v>
          </cell>
          <cell r="IX181">
            <v>0.12353718679848272</v>
          </cell>
          <cell r="IY181">
            <v>1.0073950000000007</v>
          </cell>
          <cell r="JA181">
            <v>113.16646449999999</v>
          </cell>
          <cell r="JB181">
            <v>113.16646449999999</v>
          </cell>
          <cell r="JC181">
            <v>113.16646449999999</v>
          </cell>
          <cell r="JD181">
            <v>0</v>
          </cell>
          <cell r="JE181">
            <v>0</v>
          </cell>
          <cell r="JG181">
            <v>6.6220092499999996</v>
          </cell>
          <cell r="JH181">
            <v>6.6220092499999996</v>
          </cell>
          <cell r="JI181">
            <v>6.6220092499999996</v>
          </cell>
          <cell r="JJ181">
            <v>0</v>
          </cell>
          <cell r="JK181">
            <v>0</v>
          </cell>
          <cell r="JM181">
            <v>0.75094790499999986</v>
          </cell>
          <cell r="JN181">
            <v>0.75094790499999986</v>
          </cell>
          <cell r="JO181">
            <v>0.75094790499999986</v>
          </cell>
          <cell r="JP181">
            <v>0</v>
          </cell>
          <cell r="JQ181">
            <v>0</v>
          </cell>
          <cell r="JS181">
            <v>0.46762087500000005</v>
          </cell>
          <cell r="JT181">
            <v>0.46762087500000005</v>
          </cell>
          <cell r="JU181">
            <v>0.46762087500000005</v>
          </cell>
          <cell r="JV181">
            <v>0</v>
          </cell>
          <cell r="JW181">
            <v>0</v>
          </cell>
          <cell r="JY181">
            <v>0.8209388755</v>
          </cell>
          <cell r="JZ181">
            <v>0.8209388755</v>
          </cell>
          <cell r="KA181">
            <v>0.8209388755</v>
          </cell>
          <cell r="KB181">
            <v>0</v>
          </cell>
          <cell r="KC181">
            <v>0</v>
          </cell>
          <cell r="KE181">
            <v>6.6220092499999996</v>
          </cell>
          <cell r="KF181">
            <v>6.6220092499999996</v>
          </cell>
          <cell r="KG181">
            <v>6.6220092499999996</v>
          </cell>
          <cell r="KH181">
            <v>0</v>
          </cell>
          <cell r="KI181">
            <v>0</v>
          </cell>
          <cell r="KK181">
            <v>0.75094790499999986</v>
          </cell>
          <cell r="KL181">
            <v>0.75094790499999986</v>
          </cell>
          <cell r="KM181">
            <v>0.75094790499999986</v>
          </cell>
          <cell r="KN181">
            <v>0</v>
          </cell>
          <cell r="KO181">
            <v>0</v>
          </cell>
          <cell r="KQ181">
            <v>1.6786529000000001</v>
          </cell>
          <cell r="KR181">
            <v>1.2777028420000001</v>
          </cell>
          <cell r="KS181">
            <v>1.6786529000000001</v>
          </cell>
          <cell r="KT181">
            <v>0.23885227136592682</v>
          </cell>
          <cell r="KU181">
            <v>0.40095005800000005</v>
          </cell>
          <cell r="KW181">
            <v>2.2865167479999999</v>
          </cell>
          <cell r="KX181">
            <v>1.69416677</v>
          </cell>
          <cell r="KY181">
            <v>2.2865167479999999</v>
          </cell>
          <cell r="KZ181">
            <v>0.25906216454269326</v>
          </cell>
          <cell r="LA181">
            <v>0.59234997799999989</v>
          </cell>
          <cell r="LC181">
            <v>1.3699029300000001</v>
          </cell>
          <cell r="LD181">
            <v>1.0778346179999998</v>
          </cell>
          <cell r="LE181">
            <v>1.3699029300000001</v>
          </cell>
          <cell r="LF181">
            <v>0.2132036552400105</v>
          </cell>
          <cell r="LG181">
            <v>0.29206831200000027</v>
          </cell>
          <cell r="LI181">
            <v>8.7501700000000002E-2</v>
          </cell>
          <cell r="LJ181">
            <v>5.7128500000000006E-2</v>
          </cell>
          <cell r="LK181">
            <v>8.7501700000000002E-2</v>
          </cell>
          <cell r="LL181">
            <v>0.34711554175518872</v>
          </cell>
          <cell r="LM181">
            <v>3.0373199999999996E-2</v>
          </cell>
          <cell r="LO181">
            <v>2.9106414169999999</v>
          </cell>
          <cell r="LP181">
            <v>1.7476643700000001</v>
          </cell>
          <cell r="LQ181">
            <v>2.9106414169999999</v>
          </cell>
          <cell r="LR181">
            <v>0.39956039937021204</v>
          </cell>
          <cell r="LS181">
            <v>1.1629770469999998</v>
          </cell>
          <cell r="LU181">
            <v>26.708015536999998</v>
          </cell>
          <cell r="LV181">
            <v>19.087667964999998</v>
          </cell>
          <cell r="LW181">
            <v>26.708015536999998</v>
          </cell>
          <cell r="LX181">
            <v>0.28532062074934539</v>
          </cell>
          <cell r="LY181">
            <v>7.620347572</v>
          </cell>
          <cell r="MA181">
            <v>6.6220092499999996</v>
          </cell>
          <cell r="MB181">
            <v>5.4246192500000001</v>
          </cell>
          <cell r="MC181">
            <v>6.6220092499999996</v>
          </cell>
          <cell r="MD181">
            <v>0.18081974137985379</v>
          </cell>
          <cell r="ME181">
            <v>1.1973899999999995</v>
          </cell>
          <cell r="MG181">
            <v>0.75094790499999986</v>
          </cell>
          <cell r="MH181">
            <v>0.61707712949999993</v>
          </cell>
          <cell r="MI181">
            <v>0.75094790499999986</v>
          </cell>
          <cell r="MJ181">
            <v>0.17826905782498981</v>
          </cell>
          <cell r="MK181">
            <v>0.13387077549999993</v>
          </cell>
          <cell r="MM181">
            <v>11.101280435500001</v>
          </cell>
          <cell r="MN181">
            <v>9.5016049484999989</v>
          </cell>
          <cell r="MO181">
            <v>11.606876654000002</v>
          </cell>
          <cell r="MP181">
            <v>0.13782135665659173</v>
          </cell>
          <cell r="MQ181">
            <v>1.5996754870000025</v>
          </cell>
          <cell r="MS181">
            <v>27.179009045999994</v>
          </cell>
          <cell r="MT181">
            <v>23.262513621499998</v>
          </cell>
          <cell r="MU181">
            <v>28.416795965999995</v>
          </cell>
          <cell r="MV181">
            <v>0.13782325879335541</v>
          </cell>
          <cell r="MW181">
            <v>3.9164954244999954</v>
          </cell>
          <cell r="MY181">
            <v>1.2777028420000001</v>
          </cell>
          <cell r="MZ181">
            <v>1.1316231300000001</v>
          </cell>
          <cell r="NA181">
            <v>1.6786529000000001</v>
          </cell>
          <cell r="NB181">
            <v>8.7021987690248478E-2</v>
          </cell>
          <cell r="NC181">
            <v>0.14607971199999992</v>
          </cell>
          <cell r="NE181">
            <v>1.69416677</v>
          </cell>
          <cell r="NF181">
            <v>1.4887893779999999</v>
          </cell>
          <cell r="NG181">
            <v>2.2865167479999999</v>
          </cell>
          <cell r="NH181">
            <v>8.9821074864044753E-2</v>
          </cell>
          <cell r="NI181">
            <v>0.20537739200000016</v>
          </cell>
          <cell r="NK181">
            <v>1.0778346179999998</v>
          </cell>
          <cell r="NL181">
            <v>0.95117144800000009</v>
          </cell>
          <cell r="NM181">
            <v>1.3699029300000001</v>
          </cell>
          <cell r="NN181">
            <v>9.2461419875932163E-2</v>
          </cell>
          <cell r="NO181">
            <v>0.12666316999999971</v>
          </cell>
          <cell r="NQ181">
            <v>5.7128500000000006E-2</v>
          </cell>
          <cell r="NR181">
            <v>5.2581100000000006E-2</v>
          </cell>
          <cell r="NS181">
            <v>8.7501700000000002E-2</v>
          </cell>
          <cell r="NT181">
            <v>5.1969276025494358E-2</v>
          </cell>
          <cell r="NU181">
            <v>4.5474000000000001E-3</v>
          </cell>
          <cell r="NW181">
            <v>1.7476643700000001</v>
          </cell>
          <cell r="NX181">
            <v>1.5068994957999999</v>
          </cell>
          <cell r="NY181">
            <v>2.9106414169999999</v>
          </cell>
          <cell r="NZ181">
            <v>8.2718837433487999E-2</v>
          </cell>
          <cell r="OA181">
            <v>0.24076487420000015</v>
          </cell>
          <cell r="OC181">
            <v>19.087667964999998</v>
          </cell>
          <cell r="OD181">
            <v>17.307619626000001</v>
          </cell>
          <cell r="OE181">
            <v>26.708015536999998</v>
          </cell>
          <cell r="OF181">
            <v>6.6648468754033921E-2</v>
          </cell>
          <cell r="OG181">
            <v>1.7800483389999968</v>
          </cell>
          <cell r="OI181">
            <v>8.9181723417999983</v>
          </cell>
          <cell r="OJ181">
            <v>8.799735502699999</v>
          </cell>
          <cell r="OK181">
            <v>10.3612709265</v>
          </cell>
          <cell r="OL181">
            <v>1.1430725047164343E-2</v>
          </cell>
          <cell r="OM181">
            <v>0.11843683909999925</v>
          </cell>
          <cell r="OO181">
            <v>3.4981543478999995</v>
          </cell>
          <cell r="OP181">
            <v>3.4516954102999988</v>
          </cell>
          <cell r="OQ181">
            <v>3.8389653569999997</v>
          </cell>
          <cell r="OR181">
            <v>1.2101942393225051E-2</v>
          </cell>
          <cell r="OS181">
            <v>4.6458937600000638E-2</v>
          </cell>
          <cell r="OU181">
            <v>2.1228567615999996</v>
          </cell>
          <cell r="OV181">
            <v>2.0293867939999997</v>
          </cell>
          <cell r="OW181">
            <v>3.0173839999999998</v>
          </cell>
          <cell r="OX181">
            <v>3.0977153587345835E-2</v>
          </cell>
          <cell r="OY181">
            <v>9.3469967599999926E-2</v>
          </cell>
          <cell r="PA181">
            <v>0.28528854799999998</v>
          </cell>
          <cell r="PB181">
            <v>0.26733337160000004</v>
          </cell>
          <cell r="PC181">
            <v>0.37779640000000003</v>
          </cell>
          <cell r="PD181">
            <v>4.7526065362189625E-2</v>
          </cell>
          <cell r="PE181">
            <v>1.7955176399999939E-2</v>
          </cell>
          <cell r="PG181">
            <v>0.18233113439999998</v>
          </cell>
          <cell r="PH181">
            <v>0.17169016359999997</v>
          </cell>
          <cell r="PI181">
            <v>0.24169890000000002</v>
          </cell>
          <cell r="PJ181">
            <v>4.4025731188681493E-2</v>
          </cell>
          <cell r="PK181">
            <v>1.064097080000001E-2</v>
          </cell>
          <cell r="PM181">
            <v>0</v>
          </cell>
          <cell r="PN181">
            <v>0</v>
          </cell>
          <cell r="PO181">
            <v>0</v>
          </cell>
          <cell r="PP181">
            <v>0</v>
          </cell>
          <cell r="PQ181">
            <v>0</v>
          </cell>
          <cell r="PS181">
            <v>0.82895951929999989</v>
          </cell>
          <cell r="PT181">
            <v>0.81378597499999983</v>
          </cell>
          <cell r="PU181">
            <v>0.96056904899999984</v>
          </cell>
          <cell r="PV181">
            <v>1.5796411841289784E-2</v>
          </cell>
          <cell r="PW181">
            <v>1.5173544300000064E-2</v>
          </cell>
          <cell r="PY181">
            <v>0.32667616000000022</v>
          </cell>
          <cell r="PZ181">
            <v>0</v>
          </cell>
          <cell r="QA181">
            <v>0.32667616000000022</v>
          </cell>
          <cell r="QB181">
            <v>1</v>
          </cell>
          <cell r="QC181">
            <v>0.32667616000000022</v>
          </cell>
          <cell r="QE181">
            <v>3.1844542600000003</v>
          </cell>
          <cell r="QF181">
            <v>0.52717857999999995</v>
          </cell>
          <cell r="QG181">
            <v>3.1844542600000003</v>
          </cell>
          <cell r="QH181">
            <v>0.83445245654117206</v>
          </cell>
          <cell r="QI181">
            <v>2.6572756800000006</v>
          </cell>
          <cell r="QK181">
            <v>113.16646449999999</v>
          </cell>
          <cell r="QL181">
            <v>95.383887000000001</v>
          </cell>
          <cell r="QM181">
            <v>113.16646449999999</v>
          </cell>
          <cell r="QN181">
            <v>0.15713645891977115</v>
          </cell>
          <cell r="QO181">
            <v>17.782577499999988</v>
          </cell>
          <cell r="QQ181">
            <v>6.6220092499999996</v>
          </cell>
          <cell r="QR181">
            <v>5.8012251249999993</v>
          </cell>
          <cell r="QS181">
            <v>6.6220092499999996</v>
          </cell>
          <cell r="QT181">
            <v>0.12394789768679353</v>
          </cell>
          <cell r="QU181">
            <v>0.82078412500000031</v>
          </cell>
          <cell r="QW181">
            <v>0.75094790499999986</v>
          </cell>
          <cell r="QX181">
            <v>0.67273649800000002</v>
          </cell>
          <cell r="QY181">
            <v>0.75094790499999986</v>
          </cell>
          <cell r="QZ181">
            <v>0.10415024328485191</v>
          </cell>
          <cell r="RA181">
            <v>7.8211406999999844E-2</v>
          </cell>
          <cell r="RC181">
            <v>11.101280435500001</v>
          </cell>
          <cell r="RD181">
            <v>11.0215229515</v>
          </cell>
          <cell r="RE181">
            <v>11.606876654000002</v>
          </cell>
          <cell r="RF181">
            <v>6.8715716016948805E-3</v>
          </cell>
          <cell r="RG181">
            <v>7.975748400000171E-2</v>
          </cell>
          <cell r="RI181">
            <v>27.179009045999994</v>
          </cell>
          <cell r="RJ181">
            <v>26.983668406000003</v>
          </cell>
          <cell r="RK181">
            <v>28.416795965999995</v>
          </cell>
          <cell r="RL181">
            <v>6.8741261412339008E-3</v>
          </cell>
          <cell r="RM181">
            <v>0.19534063999999063</v>
          </cell>
          <cell r="RO181">
            <v>5.4646907645000002</v>
          </cell>
          <cell r="RP181">
            <v>5.4257492845000002</v>
          </cell>
          <cell r="RQ181">
            <v>9.506818118</v>
          </cell>
          <cell r="RR181">
            <v>4.0961633552522841E-3</v>
          </cell>
          <cell r="RS181">
            <v>3.8941480000000084E-2</v>
          </cell>
          <cell r="RU181">
            <v>0.83742462389999994</v>
          </cell>
          <cell r="RV181">
            <v>0.81888686789999987</v>
          </cell>
          <cell r="RW181">
            <v>1.4349217983999998</v>
          </cell>
          <cell r="RX181">
            <v>1.2919000896543962E-2</v>
          </cell>
          <cell r="RY181">
            <v>1.8537756000000072E-2</v>
          </cell>
          <cell r="SA181">
            <v>8.4278577405000013E-2</v>
          </cell>
          <cell r="SB181">
            <v>0</v>
          </cell>
          <cell r="SC181">
            <v>0.17751387799999996</v>
          </cell>
          <cell r="SD181">
            <v>0.47477176632353235</v>
          </cell>
          <cell r="SE181">
            <v>8.4278577405000013E-2</v>
          </cell>
          <cell r="SG181">
            <v>0</v>
          </cell>
          <cell r="SH181">
            <v>0</v>
          </cell>
          <cell r="SI181">
            <v>1.1227502000000005</v>
          </cell>
          <cell r="SJ181">
            <v>0</v>
          </cell>
          <cell r="SK181">
            <v>0</v>
          </cell>
          <cell r="SM181">
            <v>0.32667616000000022</v>
          </cell>
          <cell r="SN181">
            <v>0</v>
          </cell>
          <cell r="SO181">
            <v>0.32667616000000022</v>
          </cell>
          <cell r="SP181">
            <v>1</v>
          </cell>
          <cell r="SQ181">
            <v>0.32667616000000022</v>
          </cell>
          <cell r="SS181">
            <v>3.1844542600000003</v>
          </cell>
          <cell r="ST181">
            <v>0</v>
          </cell>
          <cell r="SU181">
            <v>3.1844542600000003</v>
          </cell>
          <cell r="SV181">
            <v>1</v>
          </cell>
          <cell r="SW181">
            <v>3.1844542600000003</v>
          </cell>
          <cell r="SY181">
            <v>113.16646449999999</v>
          </cell>
          <cell r="SZ181">
            <v>106.170479625</v>
          </cell>
          <cell r="TA181">
            <v>113.16646449999999</v>
          </cell>
          <cell r="TB181">
            <v>6.1820300792378213E-2</v>
          </cell>
          <cell r="TC181">
            <v>6.9959848749999907</v>
          </cell>
          <cell r="TE181">
            <v>5.4246192500000001</v>
          </cell>
          <cell r="TF181">
            <v>5.0417299999999994</v>
          </cell>
          <cell r="TG181">
            <v>6.6220092499999996</v>
          </cell>
          <cell r="TH181">
            <v>5.7820706003997316E-2</v>
          </cell>
          <cell r="TI181">
            <v>0.38288925000000074</v>
          </cell>
          <cell r="TK181">
            <v>0.61707712949999993</v>
          </cell>
          <cell r="TL181">
            <v>0.602386427</v>
          </cell>
          <cell r="TM181">
            <v>0.75094790499999986</v>
          </cell>
          <cell r="TN181">
            <v>1.9562878333084812E-2</v>
          </cell>
          <cell r="TO181">
            <v>1.469070249999993E-2</v>
          </cell>
          <cell r="TQ181">
            <v>0.28794772500000004</v>
          </cell>
          <cell r="TR181">
            <v>1.7565199999999996E-2</v>
          </cell>
          <cell r="TS181">
            <v>0.28794772500000004</v>
          </cell>
          <cell r="TT181">
            <v>0.93899864984173775</v>
          </cell>
          <cell r="TU181">
            <v>0.27038252500000004</v>
          </cell>
          <cell r="TW181">
            <v>8.1545891249999993</v>
          </cell>
          <cell r="TX181">
            <v>4.0963754999999988</v>
          </cell>
          <cell r="TY181">
            <v>8.1545891249999993</v>
          </cell>
          <cell r="TZ181">
            <v>0.4976600982333369</v>
          </cell>
          <cell r="UA181">
            <v>4.0582136250000005</v>
          </cell>
          <cell r="UC181">
            <v>0.46762087500000005</v>
          </cell>
          <cell r="UD181">
            <v>0.3341670000000001</v>
          </cell>
          <cell r="UE181">
            <v>0.46762087500000005</v>
          </cell>
          <cell r="UF181">
            <v>0.2853890451319136</v>
          </cell>
          <cell r="UG181">
            <v>0.13345387499999994</v>
          </cell>
          <cell r="UI181">
            <v>0.8209388755</v>
          </cell>
          <cell r="UJ181">
            <v>0.80921768049999998</v>
          </cell>
          <cell r="UK181">
            <v>0.8209388755</v>
          </cell>
          <cell r="UL181">
            <v>1.4277792597970369E-2</v>
          </cell>
          <cell r="UM181">
            <v>1.1721195000000018E-2</v>
          </cell>
          <cell r="UO181">
            <v>1.2777028420000001</v>
          </cell>
          <cell r="UP181">
            <v>1.2622288220000002</v>
          </cell>
          <cell r="UQ181">
            <v>1.6786529000000001</v>
          </cell>
          <cell r="UR181">
            <v>9.2181176942534495E-3</v>
          </cell>
          <cell r="US181">
            <v>1.5474019999999866E-2</v>
          </cell>
          <cell r="UU181">
            <v>1.69416677</v>
          </cell>
          <cell r="UV181">
            <v>1.693733492</v>
          </cell>
          <cell r="UW181">
            <v>2.2865167479999999</v>
          </cell>
          <cell r="UX181">
            <v>1.8949259845965359E-4</v>
          </cell>
          <cell r="UY181">
            <v>4.3327800000003691E-4</v>
          </cell>
          <cell r="VA181">
            <v>1.0778346179999998</v>
          </cell>
          <cell r="VB181">
            <v>1.0655497739999997</v>
          </cell>
          <cell r="VC181">
            <v>1.3699029300000001</v>
          </cell>
          <cell r="VD181">
            <v>8.967674811820479E-3</v>
          </cell>
          <cell r="VE181">
            <v>1.2284844000000072E-2</v>
          </cell>
          <cell r="VG181">
            <v>5.7128500000000006E-2</v>
          </cell>
          <cell r="VH181">
            <v>5.6070300000000003E-2</v>
          </cell>
          <cell r="VI181">
            <v>8.7501700000000002E-2</v>
          </cell>
          <cell r="VJ181">
            <v>1.2093479326687391E-2</v>
          </cell>
          <cell r="VK181">
            <v>1.0582000000000022E-3</v>
          </cell>
          <cell r="VM181">
            <v>1.7476643700000001</v>
          </cell>
          <cell r="VN181">
            <v>1.6948309699999997</v>
          </cell>
          <cell r="VO181">
            <v>2.9106414169999999</v>
          </cell>
          <cell r="VP181">
            <v>1.815180657136934E-2</v>
          </cell>
          <cell r="VQ181">
            <v>5.2833400000000363E-2</v>
          </cell>
          <cell r="VS181">
            <v>19.087667964999998</v>
          </cell>
          <cell r="VT181">
            <v>19.080494398999996</v>
          </cell>
          <cell r="VU181">
            <v>26.708015536999998</v>
          </cell>
          <cell r="VV181">
            <v>2.68592250519863E-4</v>
          </cell>
          <cell r="VW181">
            <v>7.1735660000022961E-3</v>
          </cell>
          <cell r="VY181">
            <v>8.9181723417999983</v>
          </cell>
          <cell r="VZ181">
            <v>8.9062215848000008</v>
          </cell>
          <cell r="WA181">
            <v>10.3612709265</v>
          </cell>
          <cell r="WB181">
            <v>1.1534064773301323E-3</v>
          </cell>
          <cell r="WC181">
            <v>1.1950756999997481E-2</v>
          </cell>
          <cell r="WE181">
            <v>3.4981543478999995</v>
          </cell>
          <cell r="WF181">
            <v>3.4935003543999996</v>
          </cell>
          <cell r="WG181">
            <v>3.8389653569999997</v>
          </cell>
          <cell r="WH181">
            <v>1.212304115095416E-3</v>
          </cell>
          <cell r="WI181">
            <v>4.6539934999998422E-3</v>
          </cell>
          <cell r="WK181">
            <v>2.1228567615999996</v>
          </cell>
          <cell r="WL181">
            <v>2.0320088615999996</v>
          </cell>
          <cell r="WM181">
            <v>3.0173839999999998</v>
          </cell>
          <cell r="WN181">
            <v>3.010816654426483E-2</v>
          </cell>
          <cell r="WO181">
            <v>9.0847899999999981E-2</v>
          </cell>
          <cell r="WQ181">
            <v>0.28528854799999998</v>
          </cell>
          <cell r="WR181">
            <v>0.27131744800000002</v>
          </cell>
          <cell r="WS181">
            <v>0.37779640000000003</v>
          </cell>
          <cell r="WT181">
            <v>3.6980500608264022E-2</v>
          </cell>
          <cell r="WU181">
            <v>1.3971099999999959E-2</v>
          </cell>
          <cell r="WW181">
            <v>0.18233113439999998</v>
          </cell>
          <cell r="WX181">
            <v>0.17335073439999998</v>
          </cell>
          <cell r="WY181">
            <v>0.24169890000000002</v>
          </cell>
          <cell r="WZ181">
            <v>3.7155320111096901E-2</v>
          </cell>
          <cell r="XA181">
            <v>8.9803999999999995E-3</v>
          </cell>
          <cell r="XC181">
            <v>0</v>
          </cell>
          <cell r="XD181">
            <v>0</v>
          </cell>
          <cell r="XE181">
            <v>0</v>
          </cell>
          <cell r="XF181">
            <v>0</v>
          </cell>
          <cell r="XG181">
            <v>0</v>
          </cell>
          <cell r="XI181">
            <v>0.82895951929999989</v>
          </cell>
          <cell r="XJ181">
            <v>0.82785951129999991</v>
          </cell>
          <cell r="XK181">
            <v>0.96056904899999984</v>
          </cell>
          <cell r="XL181">
            <v>1.1451628606451026E-3</v>
          </cell>
          <cell r="XM181">
            <v>1.1000079999999857E-3</v>
          </cell>
          <cell r="XO181">
            <v>5.5440656699999993</v>
          </cell>
          <cell r="XP181">
            <v>5.3594629579999999</v>
          </cell>
          <cell r="XQ181">
            <v>5.5440656699999993</v>
          </cell>
          <cell r="XR181">
            <v>3.3297353059672428E-2</v>
          </cell>
          <cell r="XS181">
            <v>0.18460271199999934</v>
          </cell>
          <cell r="XU181">
            <v>0.44686023999999991</v>
          </cell>
          <cell r="XV181">
            <v>0.44380123899999996</v>
          </cell>
          <cell r="XW181">
            <v>0.44686023999999991</v>
          </cell>
          <cell r="XX181">
            <v>6.8455430270546128E-3</v>
          </cell>
          <cell r="XY181">
            <v>3.0590009999999501E-3</v>
          </cell>
          <cell r="YA181">
            <v>0</v>
          </cell>
          <cell r="YB181">
            <v>0</v>
          </cell>
          <cell r="YC181">
            <v>1.988125E-2</v>
          </cell>
          <cell r="YD181">
            <v>0</v>
          </cell>
          <cell r="YE181">
            <v>0</v>
          </cell>
          <cell r="YG181">
            <v>1.4070007399999997</v>
          </cell>
          <cell r="YH181">
            <v>0.73195477199999959</v>
          </cell>
          <cell r="YI181">
            <v>1.4070007399999997</v>
          </cell>
          <cell r="YJ181">
            <v>0.47977655505710698</v>
          </cell>
          <cell r="YK181">
            <v>0.67504596800000016</v>
          </cell>
          <cell r="YM181">
            <v>2.2935769999999995</v>
          </cell>
          <cell r="YN181">
            <v>2.1821957999999997</v>
          </cell>
          <cell r="YO181">
            <v>2.2935769999999995</v>
          </cell>
          <cell r="YP181">
            <v>4.8562223984631808E-2</v>
          </cell>
          <cell r="YQ181">
            <v>0.11138119999999985</v>
          </cell>
          <cell r="YS181">
            <v>2.2935769999999995</v>
          </cell>
          <cell r="YT181">
            <v>2.2789273999999997</v>
          </cell>
          <cell r="YU181">
            <v>2.2935769999999995</v>
          </cell>
          <cell r="YV181">
            <v>6.3872283337336492E-3</v>
          </cell>
          <cell r="YW181">
            <v>1.4649599999999818E-2</v>
          </cell>
          <cell r="YY181">
            <v>2.2935769999999995</v>
          </cell>
          <cell r="YZ181">
            <v>1.4526025999999996</v>
          </cell>
          <cell r="ZA181">
            <v>2.2935769999999995</v>
          </cell>
          <cell r="ZB181">
            <v>0.36666499533261804</v>
          </cell>
          <cell r="ZC181">
            <v>0.8409743999999999</v>
          </cell>
        </row>
        <row r="182">
          <cell r="B182">
            <v>2023</v>
          </cell>
          <cell r="C182">
            <v>11.741832737999999</v>
          </cell>
          <cell r="D182">
            <v>11.615328360000001</v>
          </cell>
          <cell r="E182">
            <v>11.741832737999999</v>
          </cell>
          <cell r="F182">
            <v>1.0773818774525124E-2</v>
          </cell>
          <cell r="G182">
            <v>0.12650437799999814</v>
          </cell>
          <cell r="I182">
            <v>28.747263924000002</v>
          </cell>
          <cell r="J182">
            <v>28.437535517999997</v>
          </cell>
          <cell r="K182">
            <v>28.747263924000002</v>
          </cell>
          <cell r="L182">
            <v>1.0774187304184606E-2</v>
          </cell>
          <cell r="M182">
            <v>0.30972840600000495</v>
          </cell>
          <cell r="O182">
            <v>11.741832737999999</v>
          </cell>
          <cell r="P182">
            <v>11.532610546499997</v>
          </cell>
          <cell r="Q182">
            <v>11.741832737999999</v>
          </cell>
          <cell r="R182">
            <v>1.781852937002739E-2</v>
          </cell>
          <cell r="S182">
            <v>0.2092221915000021</v>
          </cell>
          <cell r="U182">
            <v>28.747263924000002</v>
          </cell>
          <cell r="V182">
            <v>28.235115520499999</v>
          </cell>
          <cell r="W182">
            <v>28.747263924000002</v>
          </cell>
          <cell r="X182">
            <v>1.7815552981111003E-2</v>
          </cell>
          <cell r="Y182">
            <v>0.51214840350000301</v>
          </cell>
          <cell r="AA182">
            <v>11.741832737999999</v>
          </cell>
          <cell r="AB182">
            <v>11.519887571999998</v>
          </cell>
          <cell r="AC182">
            <v>11.741832737999999</v>
          </cell>
          <cell r="AD182">
            <v>1.890208887763507E-2</v>
          </cell>
          <cell r="AE182">
            <v>0.22194516600000114</v>
          </cell>
          <cell r="AG182">
            <v>28.747263924000002</v>
          </cell>
          <cell r="AH182">
            <v>28.203947166000003</v>
          </cell>
          <cell r="AI182">
            <v>28.747263924000002</v>
          </cell>
          <cell r="AJ182">
            <v>1.8899772842256649E-2</v>
          </cell>
          <cell r="AK182">
            <v>0.54331675799999957</v>
          </cell>
          <cell r="AM182">
            <v>9.7059823900000008</v>
          </cell>
          <cell r="AN182">
            <v>7.4695615319999993</v>
          </cell>
          <cell r="AO182">
            <v>9.7059823900000008</v>
          </cell>
          <cell r="AP182">
            <v>0.23041674383256339</v>
          </cell>
          <cell r="AQ182">
            <v>2.2364208580000016</v>
          </cell>
          <cell r="AS182">
            <v>1.4597895824000002</v>
          </cell>
          <cell r="AT182">
            <v>1.1376414298999999</v>
          </cell>
          <cell r="AU182">
            <v>1.4597895824000002</v>
          </cell>
          <cell r="AV182">
            <v>0.22068122446138114</v>
          </cell>
          <cell r="AW182">
            <v>0.32214815250000028</v>
          </cell>
          <cell r="AY182">
            <v>9.7059823900000008</v>
          </cell>
          <cell r="AZ182">
            <v>7.5442415079999989</v>
          </cell>
          <cell r="BA182">
            <v>9.7059823900000008</v>
          </cell>
          <cell r="BB182">
            <v>0.22272252257816036</v>
          </cell>
          <cell r="BC182">
            <v>2.1617408820000019</v>
          </cell>
          <cell r="BE182">
            <v>1.4597895824000002</v>
          </cell>
          <cell r="BF182">
            <v>1.1454750703999999</v>
          </cell>
          <cell r="BG182">
            <v>1.4597895824000002</v>
          </cell>
          <cell r="BH182">
            <v>0.21531494387242062</v>
          </cell>
          <cell r="BI182">
            <v>0.31431451200000038</v>
          </cell>
          <cell r="BK182">
            <v>0.18233404000000003</v>
          </cell>
          <cell r="BL182">
            <v>0.14798544</v>
          </cell>
          <cell r="BM182">
            <v>0.18233404000000003</v>
          </cell>
          <cell r="BN182">
            <v>0.18838281650535485</v>
          </cell>
          <cell r="BO182">
            <v>3.4348600000000035E-2</v>
          </cell>
          <cell r="BQ182">
            <v>0.18233404000000003</v>
          </cell>
          <cell r="BR182">
            <v>0.1600218072</v>
          </cell>
          <cell r="BS182">
            <v>0.18233404000000003</v>
          </cell>
          <cell r="BT182">
            <v>0.12237008953457085</v>
          </cell>
          <cell r="BU182">
            <v>2.2312232800000026E-2</v>
          </cell>
          <cell r="BW182">
            <v>0.18233404000000003</v>
          </cell>
          <cell r="BX182">
            <v>0.17964219441500004</v>
          </cell>
          <cell r="BY182">
            <v>0.18233404000000003</v>
          </cell>
          <cell r="BZ182">
            <v>1.4763264089360333E-2</v>
          </cell>
          <cell r="CA182">
            <v>2.6918455849999912E-3</v>
          </cell>
          <cell r="CC182">
            <v>0.18233404000000003</v>
          </cell>
          <cell r="CD182">
            <v>0.114579263695</v>
          </cell>
          <cell r="CE182">
            <v>0.18233404000000003</v>
          </cell>
          <cell r="CF182">
            <v>0.37159696732985248</v>
          </cell>
          <cell r="CG182">
            <v>6.7754776305000028E-2</v>
          </cell>
          <cell r="CI182">
            <v>2.8897267999999996</v>
          </cell>
          <cell r="CJ182">
            <v>1.4448633999999998</v>
          </cell>
          <cell r="CK182">
            <v>2.8897267999999996</v>
          </cell>
          <cell r="CL182">
            <v>0.5</v>
          </cell>
          <cell r="CM182">
            <v>1.4448633999999998</v>
          </cell>
          <cell r="CO182">
            <v>2.8897267999999996</v>
          </cell>
          <cell r="CP182">
            <v>1.4448633999999998</v>
          </cell>
          <cell r="CQ182">
            <v>2.8897267999999996</v>
          </cell>
          <cell r="CR182">
            <v>0.5</v>
          </cell>
          <cell r="CS182">
            <v>1.4448633999999998</v>
          </cell>
          <cell r="CU182">
            <v>1.5523232999999999</v>
          </cell>
          <cell r="CV182">
            <v>1.0836699999999998E-2</v>
          </cell>
          <cell r="CW182">
            <v>1.5523232999999999</v>
          </cell>
          <cell r="CX182">
            <v>0.9930190444219964</v>
          </cell>
          <cell r="CY182">
            <v>1.5414865999999998</v>
          </cell>
          <cell r="DA182">
            <v>1.5097554099999999</v>
          </cell>
          <cell r="DB182">
            <v>0.62551491000000004</v>
          </cell>
          <cell r="DC182">
            <v>1.5097554099999999</v>
          </cell>
          <cell r="DD182">
            <v>0.5856846043691275</v>
          </cell>
          <cell r="DE182">
            <v>0.88424049999999987</v>
          </cell>
          <cell r="DG182">
            <v>1.5097554099999999</v>
          </cell>
          <cell r="DH182">
            <v>0.89494860000000009</v>
          </cell>
          <cell r="DI182">
            <v>1.5097554099999999</v>
          </cell>
          <cell r="DJ182">
            <v>0.40722278981600063</v>
          </cell>
          <cell r="DK182">
            <v>0.61480680999999981</v>
          </cell>
          <cell r="DM182">
            <v>13.763017879999998</v>
          </cell>
          <cell r="DN182">
            <v>13.763017879999998</v>
          </cell>
          <cell r="DO182">
            <v>13.763017879999998</v>
          </cell>
          <cell r="DP182">
            <v>0</v>
          </cell>
          <cell r="DQ182">
            <v>0</v>
          </cell>
          <cell r="DS182">
            <v>0.27448928</v>
          </cell>
          <cell r="DT182">
            <v>1.4377999999999998E-4</v>
          </cell>
          <cell r="DU182">
            <v>0.27448928</v>
          </cell>
          <cell r="DV182">
            <v>0.99947619083703387</v>
          </cell>
          <cell r="DW182">
            <v>0.27434550000000002</v>
          </cell>
          <cell r="DY182">
            <v>1.7456862300000002</v>
          </cell>
          <cell r="DZ182">
            <v>0</v>
          </cell>
          <cell r="EA182">
            <v>1.7456862300000002</v>
          </cell>
          <cell r="EB182">
            <v>1</v>
          </cell>
          <cell r="EC182">
            <v>1.7456862300000002</v>
          </cell>
          <cell r="EE182">
            <v>3.0540063000000002</v>
          </cell>
          <cell r="EF182">
            <v>2.3433083120000004</v>
          </cell>
          <cell r="EG182">
            <v>3.0540063000000002</v>
          </cell>
          <cell r="EH182">
            <v>0.23271005956994906</v>
          </cell>
          <cell r="EI182">
            <v>0.71069798799999973</v>
          </cell>
          <cell r="EK182">
            <v>3.0540063000000002</v>
          </cell>
          <cell r="EL182">
            <v>2.3211803200000003</v>
          </cell>
          <cell r="EM182">
            <v>3.0540063000000002</v>
          </cell>
          <cell r="EN182">
            <v>0.23995562157157299</v>
          </cell>
          <cell r="EO182">
            <v>0.73282597999999988</v>
          </cell>
          <cell r="EQ182">
            <v>0.38189750000000006</v>
          </cell>
          <cell r="ER182">
            <v>0.28000199200000009</v>
          </cell>
          <cell r="ES182">
            <v>0.38189750000000006</v>
          </cell>
          <cell r="ET182">
            <v>0.2668137602367126</v>
          </cell>
          <cell r="EU182">
            <v>0.10189550799999997</v>
          </cell>
          <cell r="EW182">
            <v>0.38189750000000006</v>
          </cell>
          <cell r="EX182">
            <v>0.32490603000000007</v>
          </cell>
          <cell r="EY182">
            <v>0.38189750000000006</v>
          </cell>
          <cell r="EZ182">
            <v>0.14923237256070013</v>
          </cell>
          <cell r="FA182">
            <v>5.6991469999999989E-2</v>
          </cell>
          <cell r="FC182">
            <v>0.24428860000000005</v>
          </cell>
          <cell r="FD182">
            <v>0.17883830080000002</v>
          </cell>
          <cell r="FE182">
            <v>0.24428860000000005</v>
          </cell>
          <cell r="FF182">
            <v>0.26792203647652824</v>
          </cell>
          <cell r="FG182">
            <v>6.5450299200000034E-2</v>
          </cell>
          <cell r="FI182">
            <v>0.24428860000000005</v>
          </cell>
          <cell r="FJ182">
            <v>0.20777794000000005</v>
          </cell>
          <cell r="FK182">
            <v>0.24428860000000005</v>
          </cell>
          <cell r="FL182">
            <v>0.1494570765889198</v>
          </cell>
          <cell r="FM182">
            <v>3.651066E-2</v>
          </cell>
          <cell r="FO182">
            <v>0</v>
          </cell>
          <cell r="FP182">
            <v>0</v>
          </cell>
          <cell r="FQ182">
            <v>0</v>
          </cell>
          <cell r="FR182">
            <v>0</v>
          </cell>
          <cell r="FS182">
            <v>0</v>
          </cell>
          <cell r="FU182">
            <v>10.440280433000002</v>
          </cell>
          <cell r="FV182">
            <v>5.6654345960000008</v>
          </cell>
          <cell r="FW182">
            <v>10.440280433000002</v>
          </cell>
          <cell r="FX182">
            <v>0.45734842733797665</v>
          </cell>
          <cell r="FY182">
            <v>4.7748458370000009</v>
          </cell>
          <cell r="GA182">
            <v>3.8520170719999989</v>
          </cell>
          <cell r="GB182">
            <v>2.6772035400999998</v>
          </cell>
          <cell r="GC182">
            <v>3.8520170719999989</v>
          </cell>
          <cell r="GD182">
            <v>0.3049865849348446</v>
          </cell>
          <cell r="GE182">
            <v>1.174813531899999</v>
          </cell>
          <cell r="GG182">
            <v>0.96915829899999995</v>
          </cell>
          <cell r="GH182">
            <v>0.54837898399999996</v>
          </cell>
          <cell r="GI182">
            <v>0.96915829899999995</v>
          </cell>
          <cell r="GJ182">
            <v>0.4341698517509161</v>
          </cell>
          <cell r="GK182">
            <v>0.42077931499999999</v>
          </cell>
          <cell r="GM182">
            <v>1.2519221</v>
          </cell>
          <cell r="GN182">
            <v>0</v>
          </cell>
          <cell r="GO182">
            <v>1.2519221</v>
          </cell>
          <cell r="GP182">
            <v>1</v>
          </cell>
          <cell r="GQ182">
            <v>1.2519221</v>
          </cell>
          <cell r="GS182">
            <v>18.83794516</v>
          </cell>
          <cell r="GT182">
            <v>10.130029259999999</v>
          </cell>
          <cell r="GU182">
            <v>18.83794516</v>
          </cell>
          <cell r="GV182">
            <v>0.46225402112806668</v>
          </cell>
          <cell r="GW182">
            <v>8.7079159000000015</v>
          </cell>
          <cell r="GY182">
            <v>18.83794516</v>
          </cell>
          <cell r="GZ182">
            <v>15.100890815000001</v>
          </cell>
          <cell r="HA182">
            <v>18.83794516</v>
          </cell>
          <cell r="HB182">
            <v>0.19837908610834915</v>
          </cell>
          <cell r="HC182">
            <v>3.7370543449999989</v>
          </cell>
          <cell r="HE182">
            <v>8.7972960000000003E-2</v>
          </cell>
          <cell r="HF182">
            <v>5.0107200000000006E-3</v>
          </cell>
          <cell r="HG182">
            <v>8.7972960000000003E-2</v>
          </cell>
          <cell r="HH182">
            <v>0.94304249851317956</v>
          </cell>
          <cell r="HI182">
            <v>8.2962240000000007E-2</v>
          </cell>
          <cell r="HK182">
            <v>5.6758458510000001</v>
          </cell>
          <cell r="HL182">
            <v>5.6758458510000001</v>
          </cell>
          <cell r="HM182">
            <v>5.6758458510000001</v>
          </cell>
          <cell r="HN182">
            <v>0</v>
          </cell>
          <cell r="HO182">
            <v>0</v>
          </cell>
          <cell r="HQ182">
            <v>0.47701352000000002</v>
          </cell>
          <cell r="HR182">
            <v>0.49017282250000005</v>
          </cell>
          <cell r="HS182">
            <v>0.47701352000000002</v>
          </cell>
          <cell r="HT182">
            <v>0</v>
          </cell>
          <cell r="HU182">
            <v>0</v>
          </cell>
          <cell r="HW182">
            <v>2.0760005999999998E-2</v>
          </cell>
          <cell r="HX182">
            <v>1.1473731999999974E-3</v>
          </cell>
          <cell r="HY182">
            <v>2.0760005999999998E-2</v>
          </cell>
          <cell r="HZ182">
            <v>0.94473155739935744</v>
          </cell>
          <cell r="IA182">
            <v>1.9612632800000002E-2</v>
          </cell>
          <cell r="IC182">
            <v>2.0760005999999998E-2</v>
          </cell>
          <cell r="ID182">
            <v>1.4182005999999999E-2</v>
          </cell>
          <cell r="IE182">
            <v>2.0760005999999998E-2</v>
          </cell>
          <cell r="IF182">
            <v>0.31685925331620807</v>
          </cell>
          <cell r="IG182">
            <v>6.5779999999999988E-3</v>
          </cell>
          <cell r="II182">
            <v>1.43911762</v>
          </cell>
          <cell r="IJ182">
            <v>1.3223971559999999</v>
          </cell>
          <cell r="IK182">
            <v>1.43911762</v>
          </cell>
          <cell r="IL182">
            <v>8.1105576346150315E-2</v>
          </cell>
          <cell r="IM182">
            <v>0.11672046400000013</v>
          </cell>
          <cell r="IO182">
            <v>0.28866700000000001</v>
          </cell>
          <cell r="IP182">
            <v>0.237084925</v>
          </cell>
          <cell r="IQ182">
            <v>0.28866700000000001</v>
          </cell>
          <cell r="IR182">
            <v>0.17869058465290458</v>
          </cell>
          <cell r="IS182">
            <v>5.1582075000000005E-2</v>
          </cell>
          <cell r="IU182">
            <v>7.9670481250000007</v>
          </cell>
          <cell r="IV182">
            <v>6.5934133749999999</v>
          </cell>
          <cell r="IW182">
            <v>7.9670481250000007</v>
          </cell>
          <cell r="IX182">
            <v>0.17241451644927783</v>
          </cell>
          <cell r="IY182">
            <v>1.3736347500000008</v>
          </cell>
          <cell r="JA182">
            <v>116.120548375</v>
          </cell>
          <cell r="JB182">
            <v>116.120548375</v>
          </cell>
          <cell r="JC182">
            <v>116.120548375</v>
          </cell>
          <cell r="JD182">
            <v>0</v>
          </cell>
          <cell r="JE182">
            <v>0</v>
          </cell>
          <cell r="JG182">
            <v>6.8390674999999996</v>
          </cell>
          <cell r="JH182">
            <v>6.8390674999999996</v>
          </cell>
          <cell r="JI182">
            <v>6.8390674999999996</v>
          </cell>
          <cell r="JJ182">
            <v>0</v>
          </cell>
          <cell r="JK182">
            <v>0</v>
          </cell>
          <cell r="JM182">
            <v>0.77021737600000018</v>
          </cell>
          <cell r="JN182">
            <v>0.77021737600000018</v>
          </cell>
          <cell r="JO182">
            <v>0.77021737600000018</v>
          </cell>
          <cell r="JP182">
            <v>0</v>
          </cell>
          <cell r="JQ182">
            <v>0</v>
          </cell>
          <cell r="JS182">
            <v>0.47933175000000011</v>
          </cell>
          <cell r="JT182">
            <v>0.47933175000000011</v>
          </cell>
          <cell r="JU182">
            <v>0.47933175000000011</v>
          </cell>
          <cell r="JV182">
            <v>0</v>
          </cell>
          <cell r="JW182">
            <v>0</v>
          </cell>
          <cell r="JY182">
            <v>0.833411758</v>
          </cell>
          <cell r="JZ182">
            <v>0.833411758</v>
          </cell>
          <cell r="KA182">
            <v>0.833411758</v>
          </cell>
          <cell r="KB182">
            <v>0</v>
          </cell>
          <cell r="KC182">
            <v>0</v>
          </cell>
          <cell r="KE182">
            <v>6.8390674999999996</v>
          </cell>
          <cell r="KF182">
            <v>6.8390674999999996</v>
          </cell>
          <cell r="KG182">
            <v>6.8390674999999996</v>
          </cell>
          <cell r="KH182">
            <v>0</v>
          </cell>
          <cell r="KI182">
            <v>0</v>
          </cell>
          <cell r="KK182">
            <v>0.77021737600000018</v>
          </cell>
          <cell r="KL182">
            <v>0.77021737600000018</v>
          </cell>
          <cell r="KM182">
            <v>0.77021737600000018</v>
          </cell>
          <cell r="KN182">
            <v>0</v>
          </cell>
          <cell r="KO182">
            <v>0</v>
          </cell>
          <cell r="KQ182">
            <v>1.7112549860000001</v>
          </cell>
          <cell r="KR182">
            <v>1.1379230499999997</v>
          </cell>
          <cell r="KS182">
            <v>1.7112549860000001</v>
          </cell>
          <cell r="KT182">
            <v>0.33503594770534117</v>
          </cell>
          <cell r="KU182">
            <v>0.57333193600000043</v>
          </cell>
          <cell r="KW182">
            <v>2.4148776179999998</v>
          </cell>
          <cell r="KX182">
            <v>1.5708850520000002</v>
          </cell>
          <cell r="KY182">
            <v>2.4148776179999998</v>
          </cell>
          <cell r="KZ182">
            <v>0.34949703442901331</v>
          </cell>
          <cell r="LA182">
            <v>0.84399256599999961</v>
          </cell>
          <cell r="LC182">
            <v>1.3935257279999997</v>
          </cell>
          <cell r="LD182">
            <v>0.97790498999999997</v>
          </cell>
          <cell r="LE182">
            <v>1.3935257279999997</v>
          </cell>
          <cell r="LF182">
            <v>0.29825121248138148</v>
          </cell>
          <cell r="LG182">
            <v>0.41562073799999977</v>
          </cell>
          <cell r="LI182">
            <v>8.9503699999999978E-2</v>
          </cell>
          <cell r="LJ182">
            <v>4.7075599999999988E-2</v>
          </cell>
          <cell r="LK182">
            <v>8.9503699999999978E-2</v>
          </cell>
          <cell r="LL182">
            <v>0.47403738616392394</v>
          </cell>
          <cell r="LM182">
            <v>4.2428099999999989E-2</v>
          </cell>
          <cell r="LO182">
            <v>2.9463464608000005</v>
          </cell>
          <cell r="LP182">
            <v>1.3318956848000001</v>
          </cell>
          <cell r="LQ182">
            <v>2.9463464608000005</v>
          </cell>
          <cell r="LR182">
            <v>0.54795007901468584</v>
          </cell>
          <cell r="LS182">
            <v>1.6144507760000004</v>
          </cell>
          <cell r="LU182">
            <v>28.108448893999999</v>
          </cell>
          <cell r="LV182">
            <v>17.337314485</v>
          </cell>
          <cell r="LW182">
            <v>28.108448893999999</v>
          </cell>
          <cell r="LX182">
            <v>0.38319917436992385</v>
          </cell>
          <cell r="LY182">
            <v>10.771134408999998</v>
          </cell>
          <cell r="MA182">
            <v>6.8390674999999996</v>
          </cell>
          <cell r="MB182">
            <v>5.4297127500000011</v>
          </cell>
          <cell r="MC182">
            <v>6.8390674999999996</v>
          </cell>
          <cell r="MD182">
            <v>0.20607411024967931</v>
          </cell>
          <cell r="ME182">
            <v>1.4093547499999985</v>
          </cell>
          <cell r="MG182">
            <v>0.77021737600000018</v>
          </cell>
          <cell r="MH182">
            <v>0.61290948300000003</v>
          </cell>
          <cell r="MI182">
            <v>0.77021737600000018</v>
          </cell>
          <cell r="MJ182">
            <v>0.20423830713473817</v>
          </cell>
          <cell r="MK182">
            <v>0.15730789300000014</v>
          </cell>
          <cell r="MM182">
            <v>11.184200218499999</v>
          </cell>
          <cell r="MN182">
            <v>9.0260906299999988</v>
          </cell>
          <cell r="MO182">
            <v>11.741832737999999</v>
          </cell>
          <cell r="MP182">
            <v>0.18379665565459194</v>
          </cell>
          <cell r="MQ182">
            <v>2.1581095885000003</v>
          </cell>
          <cell r="MS182">
            <v>27.382089915000002</v>
          </cell>
          <cell r="MT182">
            <v>22.098323057000002</v>
          </cell>
          <cell r="MU182">
            <v>28.747263924000002</v>
          </cell>
          <cell r="MV182">
            <v>0.1838006869790757</v>
          </cell>
          <cell r="MW182">
            <v>5.2837668579999999</v>
          </cell>
          <cell r="MY182">
            <v>1.1379230499999997</v>
          </cell>
          <cell r="MZ182">
            <v>0.9454604940000001</v>
          </cell>
          <cell r="NA182">
            <v>1.7112549860000001</v>
          </cell>
          <cell r="NB182">
            <v>0.11246866047115178</v>
          </cell>
          <cell r="NC182">
            <v>0.19246255599999962</v>
          </cell>
          <cell r="NE182">
            <v>1.5708850520000002</v>
          </cell>
          <cell r="NF182">
            <v>1.2891603460000001</v>
          </cell>
          <cell r="NG182">
            <v>2.4148776179999998</v>
          </cell>
          <cell r="NH182">
            <v>0.11666210490340473</v>
          </cell>
          <cell r="NI182">
            <v>0.2817247060000001</v>
          </cell>
          <cell r="NK182">
            <v>0.97790498999999997</v>
          </cell>
          <cell r="NL182">
            <v>0.8111993799999998</v>
          </cell>
          <cell r="NM182">
            <v>1.3935257279999997</v>
          </cell>
          <cell r="NN182">
            <v>0.11962865604157701</v>
          </cell>
          <cell r="NO182">
            <v>0.16670561000000017</v>
          </cell>
          <cell r="NQ182">
            <v>4.7075599999999988E-2</v>
          </cell>
          <cell r="NR182">
            <v>4.1026699999999992E-2</v>
          </cell>
          <cell r="NS182">
            <v>8.9503699999999978E-2</v>
          </cell>
          <cell r="NT182">
            <v>6.7582680939447165E-2</v>
          </cell>
          <cell r="NU182">
            <v>6.0488999999999959E-3</v>
          </cell>
          <cell r="NW182">
            <v>1.3318956848000001</v>
          </cell>
          <cell r="NX182">
            <v>1.0148451182</v>
          </cell>
          <cell r="NY182">
            <v>2.9463464608000005</v>
          </cell>
          <cell r="NZ182">
            <v>0.10760803959012803</v>
          </cell>
          <cell r="OA182">
            <v>0.31705056660000008</v>
          </cell>
          <cell r="OC182">
            <v>17.337314485</v>
          </cell>
          <cell r="OD182">
            <v>14.895969037</v>
          </cell>
          <cell r="OE182">
            <v>28.108448893999999</v>
          </cell>
          <cell r="OF182">
            <v>8.6854506173804816E-2</v>
          </cell>
          <cell r="OG182">
            <v>2.4413454479999999</v>
          </cell>
          <cell r="OI182">
            <v>7.4736496823000005</v>
          </cell>
          <cell r="OJ182">
            <v>7.3074777467999992</v>
          </cell>
          <cell r="OK182">
            <v>10.440280433000002</v>
          </cell>
          <cell r="OL182">
            <v>1.5916424521965834E-2</v>
          </cell>
          <cell r="OM182">
            <v>0.16617193550000131</v>
          </cell>
          <cell r="OO182">
            <v>2.9315746484999994</v>
          </cell>
          <cell r="OP182">
            <v>2.8663758545999998</v>
          </cell>
          <cell r="OQ182">
            <v>3.8520170719999989</v>
          </cell>
          <cell r="OR182">
            <v>1.6925883941149789E-2</v>
          </cell>
          <cell r="OS182">
            <v>6.5198793899999608E-2</v>
          </cell>
          <cell r="OU182">
            <v>1.6104823320000001</v>
          </cell>
          <cell r="OV182">
            <v>1.4846447164000001</v>
          </cell>
          <cell r="OW182">
            <v>3.0540063000000002</v>
          </cell>
          <cell r="OX182">
            <v>4.1204111334020514E-2</v>
          </cell>
          <cell r="OY182">
            <v>0.12583761560000006</v>
          </cell>
          <cell r="PA182">
            <v>0.22301052200000002</v>
          </cell>
          <cell r="PB182">
            <v>0.19900128160000008</v>
          </cell>
          <cell r="PC182">
            <v>0.38189750000000006</v>
          </cell>
          <cell r="PD182">
            <v>6.2868283767241032E-2</v>
          </cell>
          <cell r="PE182">
            <v>2.4009240399999937E-2</v>
          </cell>
          <cell r="PG182">
            <v>0.14232764080000002</v>
          </cell>
          <cell r="PH182">
            <v>0.12803394000000001</v>
          </cell>
          <cell r="PI182">
            <v>0.24428860000000005</v>
          </cell>
          <cell r="PJ182">
            <v>5.8511534308191213E-2</v>
          </cell>
          <cell r="PK182">
            <v>1.4293700800000003E-2</v>
          </cell>
          <cell r="PM182">
            <v>0</v>
          </cell>
          <cell r="PN182">
            <v>0</v>
          </cell>
          <cell r="PO182">
            <v>0</v>
          </cell>
          <cell r="PP182">
            <v>0</v>
          </cell>
          <cell r="PQ182">
            <v>0</v>
          </cell>
          <cell r="PS182">
            <v>0.70326502569999993</v>
          </cell>
          <cell r="PT182">
            <v>0.6819856983</v>
          </cell>
          <cell r="PU182">
            <v>0.96915829899999995</v>
          </cell>
          <cell r="PV182">
            <v>2.195650331009541E-2</v>
          </cell>
          <cell r="PW182">
            <v>2.1279327399999937E-2</v>
          </cell>
          <cell r="PY182">
            <v>0.70453955999999962</v>
          </cell>
          <cell r="PZ182">
            <v>0</v>
          </cell>
          <cell r="QA182">
            <v>0.70453955999999962</v>
          </cell>
          <cell r="QB182">
            <v>1</v>
          </cell>
          <cell r="QC182">
            <v>0.70453955999999962</v>
          </cell>
          <cell r="QE182">
            <v>2.5051528200000002</v>
          </cell>
          <cell r="QF182">
            <v>5.1291399999999557E-2</v>
          </cell>
          <cell r="QG182">
            <v>2.5051528200000002</v>
          </cell>
          <cell r="QH182">
            <v>0.97952564027610911</v>
          </cell>
          <cell r="QI182">
            <v>2.4538614200000004</v>
          </cell>
          <cell r="QK182">
            <v>116.120548375</v>
          </cell>
          <cell r="QL182">
            <v>97.486145625000006</v>
          </cell>
          <cell r="QM182">
            <v>116.120548375</v>
          </cell>
          <cell r="QN182">
            <v>0.16047463614985699</v>
          </cell>
          <cell r="QO182">
            <v>18.634402749999992</v>
          </cell>
          <cell r="QQ182">
            <v>6.8390674999999996</v>
          </cell>
          <cell r="QR182">
            <v>5.9744876250000001</v>
          </cell>
          <cell r="QS182">
            <v>6.8390674999999996</v>
          </cell>
          <cell r="QT182">
            <v>0.12641780111104323</v>
          </cell>
          <cell r="QU182">
            <v>0.86457987499999955</v>
          </cell>
          <cell r="QW182">
            <v>0.77021737600000018</v>
          </cell>
          <cell r="QX182">
            <v>0.68678624349999984</v>
          </cell>
          <cell r="QY182">
            <v>0.77021737600000018</v>
          </cell>
          <cell r="QZ182">
            <v>0.10832154025566974</v>
          </cell>
          <cell r="RA182">
            <v>8.3431132500000338E-2</v>
          </cell>
          <cell r="RC182">
            <v>11.184200218499999</v>
          </cell>
          <cell r="RD182">
            <v>11.099166590500001</v>
          </cell>
          <cell r="RE182">
            <v>11.741832737999999</v>
          </cell>
          <cell r="RF182">
            <v>7.2419382814749413E-3</v>
          </cell>
          <cell r="RG182">
            <v>8.5033627999997918E-2</v>
          </cell>
          <cell r="RI182">
            <v>27.382089915000002</v>
          </cell>
          <cell r="RJ182">
            <v>27.173847837000004</v>
          </cell>
          <cell r="RK182">
            <v>28.747263924000002</v>
          </cell>
          <cell r="RL182">
            <v>7.2438920987588111E-3</v>
          </cell>
          <cell r="RM182">
            <v>0.20824207799999783</v>
          </cell>
          <cell r="RO182">
            <v>5.30782065</v>
          </cell>
          <cell r="RP182">
            <v>5.2490591499999999</v>
          </cell>
          <cell r="RQ182">
            <v>9.7059823900000008</v>
          </cell>
          <cell r="RR182">
            <v>6.0541527522800431E-3</v>
          </cell>
          <cell r="RS182">
            <v>5.8761500000000133E-2</v>
          </cell>
          <cell r="RU182">
            <v>0.82336613390000002</v>
          </cell>
          <cell r="RV182">
            <v>0.80256218470000007</v>
          </cell>
          <cell r="RW182">
            <v>1.4597895824000002</v>
          </cell>
          <cell r="RX182">
            <v>1.4251334199684275E-2</v>
          </cell>
          <cell r="RY182">
            <v>2.0803949199999949E-2</v>
          </cell>
          <cell r="SA182">
            <v>5.6003410644999981E-2</v>
          </cell>
          <cell r="SB182">
            <v>0</v>
          </cell>
          <cell r="SC182">
            <v>0.18233404000000003</v>
          </cell>
          <cell r="SD182">
            <v>0.30714731404514467</v>
          </cell>
          <cell r="SE182">
            <v>5.6003410644999981E-2</v>
          </cell>
          <cell r="SG182">
            <v>0</v>
          </cell>
          <cell r="SH182">
            <v>0</v>
          </cell>
          <cell r="SI182">
            <v>1.2519221</v>
          </cell>
          <cell r="SJ182">
            <v>0</v>
          </cell>
          <cell r="SK182">
            <v>0</v>
          </cell>
          <cell r="SM182">
            <v>0.70453955999999962</v>
          </cell>
          <cell r="SN182">
            <v>0</v>
          </cell>
          <cell r="SO182">
            <v>0.70453955999999962</v>
          </cell>
          <cell r="SP182">
            <v>1</v>
          </cell>
          <cell r="SQ182">
            <v>0.70453955999999962</v>
          </cell>
          <cell r="SS182">
            <v>2.5051528200000002</v>
          </cell>
          <cell r="ST182">
            <v>0</v>
          </cell>
          <cell r="SU182">
            <v>2.5051528200000002</v>
          </cell>
          <cell r="SV182">
            <v>1</v>
          </cell>
          <cell r="SW182">
            <v>2.5051528200000002</v>
          </cell>
          <cell r="SY182">
            <v>116.120548375</v>
          </cell>
          <cell r="SZ182">
            <v>108.89786099999999</v>
          </cell>
          <cell r="TA182">
            <v>116.120548375</v>
          </cell>
          <cell r="TB182">
            <v>6.2199907562226125E-2</v>
          </cell>
          <cell r="TC182">
            <v>7.2226873750000067</v>
          </cell>
          <cell r="TE182">
            <v>5.4297127500000011</v>
          </cell>
          <cell r="TF182">
            <v>5.0599538750000006</v>
          </cell>
          <cell r="TG182">
            <v>6.8390674999999996</v>
          </cell>
          <cell r="TH182">
            <v>5.4065685855564448E-2</v>
          </cell>
          <cell r="TI182">
            <v>0.36975887500000049</v>
          </cell>
          <cell r="TK182">
            <v>0.61290948300000003</v>
          </cell>
          <cell r="TL182">
            <v>0.59533911100000003</v>
          </cell>
          <cell r="TM182">
            <v>0.77021737600000018</v>
          </cell>
          <cell r="TN182">
            <v>2.2812224895845504E-2</v>
          </cell>
          <cell r="TO182">
            <v>1.7570372000000001E-2</v>
          </cell>
          <cell r="TQ182">
            <v>0.28866700000000001</v>
          </cell>
          <cell r="TR182">
            <v>4.6448249999999965E-3</v>
          </cell>
          <cell r="TS182">
            <v>0.28866700000000001</v>
          </cell>
          <cell r="TT182">
            <v>0.98390940079745859</v>
          </cell>
          <cell r="TU182">
            <v>0.28402217499999999</v>
          </cell>
          <cell r="TW182">
            <v>7.9670481250000007</v>
          </cell>
          <cell r="TX182">
            <v>3.1442580000000007</v>
          </cell>
          <cell r="TY182">
            <v>7.9670481250000007</v>
          </cell>
          <cell r="TZ182">
            <v>0.6053421605257342</v>
          </cell>
          <cell r="UA182">
            <v>4.822790125</v>
          </cell>
          <cell r="UC182">
            <v>0.47933175000000011</v>
          </cell>
          <cell r="UD182">
            <v>0.3425378750000001</v>
          </cell>
          <cell r="UE182">
            <v>0.47933175000000011</v>
          </cell>
          <cell r="UF182">
            <v>0.28538454838428706</v>
          </cell>
          <cell r="UG182">
            <v>0.13679387500000001</v>
          </cell>
          <cell r="UI182">
            <v>0.833411758</v>
          </cell>
          <cell r="UJ182">
            <v>0.81762646899999991</v>
          </cell>
          <cell r="UK182">
            <v>0.833411758</v>
          </cell>
          <cell r="UL182">
            <v>1.8940564311069021E-2</v>
          </cell>
          <cell r="UM182">
            <v>1.5785289000000091E-2</v>
          </cell>
          <cell r="UO182">
            <v>1.1379230499999997</v>
          </cell>
          <cell r="UP182">
            <v>1.1209524819999999</v>
          </cell>
          <cell r="UQ182">
            <v>1.7112549860000001</v>
          </cell>
          <cell r="UR182">
            <v>9.9170305646080099E-3</v>
          </cell>
          <cell r="US182">
            <v>1.6970567999999853E-2</v>
          </cell>
          <cell r="UU182">
            <v>1.5708850520000002</v>
          </cell>
          <cell r="UV182">
            <v>1.570215844</v>
          </cell>
          <cell r="UW182">
            <v>2.4148776179999998</v>
          </cell>
          <cell r="UX182">
            <v>2.7711880511542482E-4</v>
          </cell>
          <cell r="UY182">
            <v>6.6920800000014324E-4</v>
          </cell>
          <cell r="VA182">
            <v>0.97790498999999997</v>
          </cell>
          <cell r="VB182">
            <v>0.96506921999999995</v>
          </cell>
          <cell r="VC182">
            <v>1.3935257279999997</v>
          </cell>
          <cell r="VD182">
            <v>9.2110032431349746E-3</v>
          </cell>
          <cell r="VE182">
            <v>1.2835770000000024E-2</v>
          </cell>
          <cell r="VG182">
            <v>4.7075599999999988E-2</v>
          </cell>
          <cell r="VH182">
            <v>4.5931599999999996E-2</v>
          </cell>
          <cell r="VI182">
            <v>8.9503699999999978E-2</v>
          </cell>
          <cell r="VJ182">
            <v>1.278159450391428E-2</v>
          </cell>
          <cell r="VK182">
            <v>1.1439999999999922E-3</v>
          </cell>
          <cell r="VM182">
            <v>1.3318956848000001</v>
          </cell>
          <cell r="VN182">
            <v>1.2756442627999998</v>
          </cell>
          <cell r="VO182">
            <v>2.9463464608000005</v>
          </cell>
          <cell r="VP182">
            <v>1.9091923759952785E-2</v>
          </cell>
          <cell r="VQ182">
            <v>5.6251422000000328E-2</v>
          </cell>
          <cell r="VS182">
            <v>17.337314485</v>
          </cell>
          <cell r="VT182">
            <v>17.327546598999998</v>
          </cell>
          <cell r="VU182">
            <v>28.108448893999999</v>
          </cell>
          <cell r="VV182">
            <v>3.4750711563053834E-4</v>
          </cell>
          <cell r="VW182">
            <v>9.7678860000023349E-3</v>
          </cell>
          <cell r="VY182">
            <v>7.4736496823000005</v>
          </cell>
          <cell r="VZ182">
            <v>7.457730785799999</v>
          </cell>
          <cell r="WA182">
            <v>10.440280433000002</v>
          </cell>
          <cell r="WB182">
            <v>1.5247575582054715E-3</v>
          </cell>
          <cell r="WC182">
            <v>1.5918896500001445E-2</v>
          </cell>
          <cell r="WE182">
            <v>2.9315746484999994</v>
          </cell>
          <cell r="WF182">
            <v>2.9253206929999993</v>
          </cell>
          <cell r="WG182">
            <v>3.8520170719999989</v>
          </cell>
          <cell r="WH182">
            <v>1.6235534222990785E-3</v>
          </cell>
          <cell r="WI182">
            <v>6.2539555000000746E-3</v>
          </cell>
          <cell r="WK182">
            <v>1.6104823320000001</v>
          </cell>
          <cell r="WL182">
            <v>1.5191911320000002</v>
          </cell>
          <cell r="WM182">
            <v>3.0540063000000002</v>
          </cell>
          <cell r="WN182">
            <v>2.9892276253654062E-2</v>
          </cell>
          <cell r="WO182">
            <v>9.1291199999999906E-2</v>
          </cell>
          <cell r="WQ182">
            <v>0.22301052200000002</v>
          </cell>
          <cell r="WR182">
            <v>0.20896792199999997</v>
          </cell>
          <cell r="WS182">
            <v>0.38189750000000006</v>
          </cell>
          <cell r="WT182">
            <v>3.6770599440949576E-2</v>
          </cell>
          <cell r="WU182">
            <v>1.4042600000000044E-2</v>
          </cell>
          <cell r="WW182">
            <v>0.14232764080000002</v>
          </cell>
          <cell r="WX182">
            <v>0.1333043408</v>
          </cell>
          <cell r="WY182">
            <v>0.24428860000000005</v>
          </cell>
          <cell r="WZ182">
            <v>3.693704904772474E-2</v>
          </cell>
          <cell r="XA182">
            <v>9.0233000000000119E-3</v>
          </cell>
          <cell r="XC182">
            <v>0</v>
          </cell>
          <cell r="XD182">
            <v>0</v>
          </cell>
          <cell r="XE182">
            <v>0</v>
          </cell>
          <cell r="XF182">
            <v>0</v>
          </cell>
          <cell r="XG182">
            <v>0</v>
          </cell>
          <cell r="XI182">
            <v>0.70326502569999993</v>
          </cell>
          <cell r="XJ182">
            <v>0.70180064069999992</v>
          </cell>
          <cell r="XK182">
            <v>0.96915829899999995</v>
          </cell>
          <cell r="XL182">
            <v>1.5109863904699563E-3</v>
          </cell>
          <cell r="XM182">
            <v>1.4643850000000125E-3</v>
          </cell>
          <cell r="XO182">
            <v>5.6758458510000001</v>
          </cell>
          <cell r="XP182">
            <v>5.4235812510000008</v>
          </cell>
          <cell r="XQ182">
            <v>5.6758458510000001</v>
          </cell>
          <cell r="XR182">
            <v>4.4445287384884492E-2</v>
          </cell>
          <cell r="XS182">
            <v>0.25226459999999928</v>
          </cell>
          <cell r="XU182">
            <v>0.47701352000000002</v>
          </cell>
          <cell r="XV182">
            <v>0.47665718650000005</v>
          </cell>
          <cell r="XW182">
            <v>0.47701352000000002</v>
          </cell>
          <cell r="XX182">
            <v>7.4700922523112615E-4</v>
          </cell>
          <cell r="XY182">
            <v>3.5633349999997233E-4</v>
          </cell>
          <cell r="YA182">
            <v>0</v>
          </cell>
          <cell r="YB182">
            <v>0</v>
          </cell>
          <cell r="YC182">
            <v>2.0760005999999998E-2</v>
          </cell>
          <cell r="YD182">
            <v>0</v>
          </cell>
          <cell r="YE182">
            <v>0</v>
          </cell>
          <cell r="YG182">
            <v>1.3223971559999999</v>
          </cell>
          <cell r="YH182">
            <v>0.63195248799999981</v>
          </cell>
          <cell r="YI182">
            <v>1.43911762</v>
          </cell>
          <cell r="YJ182">
            <v>0.47976944928240128</v>
          </cell>
          <cell r="YK182">
            <v>0.69044466800000004</v>
          </cell>
          <cell r="YM182">
            <v>2.4101582000000001</v>
          </cell>
          <cell r="YN182">
            <v>2.2374024000000001</v>
          </cell>
          <cell r="YO182">
            <v>2.4101582000000001</v>
          </cell>
          <cell r="YP182">
            <v>7.1678199381268834E-2</v>
          </cell>
          <cell r="YQ182">
            <v>0.17275580000000001</v>
          </cell>
          <cell r="YS182">
            <v>2.4101582000000001</v>
          </cell>
          <cell r="YT182">
            <v>2.3874488</v>
          </cell>
          <cell r="YU182">
            <v>2.4101582000000001</v>
          </cell>
          <cell r="YV182">
            <v>9.4223690378499227E-3</v>
          </cell>
          <cell r="YW182">
            <v>2.2709400000000102E-2</v>
          </cell>
          <cell r="YY182">
            <v>2.4101582000000001</v>
          </cell>
          <cell r="YZ182">
            <v>1.5338142000000001</v>
          </cell>
          <cell r="ZA182">
            <v>2.4101582000000001</v>
          </cell>
          <cell r="ZB182">
            <v>0.3636043476316202</v>
          </cell>
          <cell r="ZC182">
            <v>0.87634400000000001</v>
          </cell>
        </row>
        <row r="183">
          <cell r="B183">
            <v>2024</v>
          </cell>
          <cell r="C183">
            <v>11.561710035999999</v>
          </cell>
          <cell r="D183">
            <v>11.423705160999999</v>
          </cell>
          <cell r="E183">
            <v>11.561710035999999</v>
          </cell>
          <cell r="F183">
            <v>1.1936372264162536E-2</v>
          </cell>
          <cell r="G183">
            <v>0.13800487500000003</v>
          </cell>
          <cell r="I183">
            <v>28.306447178000003</v>
          </cell>
          <cell r="J183">
            <v>27.968652225500001</v>
          </cell>
          <cell r="K183">
            <v>28.306447178000003</v>
          </cell>
          <cell r="L183">
            <v>1.193349876711261E-2</v>
          </cell>
          <cell r="M183">
            <v>0.33779495250000124</v>
          </cell>
          <cell r="O183">
            <v>11.561710035999999</v>
          </cell>
          <cell r="P183">
            <v>11.333613804999999</v>
          </cell>
          <cell r="Q183">
            <v>11.561710035999999</v>
          </cell>
          <cell r="R183">
            <v>1.9728589481120967E-2</v>
          </cell>
          <cell r="S183">
            <v>0.22809623100000032</v>
          </cell>
          <cell r="U183">
            <v>28.306447178000003</v>
          </cell>
          <cell r="V183">
            <v>27.747946495999997</v>
          </cell>
          <cell r="W183">
            <v>28.306447178000003</v>
          </cell>
          <cell r="X183">
            <v>1.9730511515202675E-2</v>
          </cell>
          <cell r="Y183">
            <v>0.55850068200000536</v>
          </cell>
          <cell r="AA183">
            <v>11.561710035999999</v>
          </cell>
          <cell r="AB183">
            <v>11.317535068</v>
          </cell>
          <cell r="AC183">
            <v>11.561710035999999</v>
          </cell>
          <cell r="AD183">
            <v>2.1119277964912232E-2</v>
          </cell>
          <cell r="AE183">
            <v>0.24417496799999938</v>
          </cell>
          <cell r="AG183">
            <v>28.306447178000003</v>
          </cell>
          <cell r="AH183">
            <v>27.708634110000002</v>
          </cell>
          <cell r="AI183">
            <v>28.306447178000003</v>
          </cell>
          <cell r="AJ183">
            <v>2.1119325369261664E-2</v>
          </cell>
          <cell r="AK183">
            <v>0.59781306800000067</v>
          </cell>
          <cell r="AM183">
            <v>10.052341682</v>
          </cell>
          <cell r="AN183">
            <v>7.6334796804999989</v>
          </cell>
          <cell r="AO183">
            <v>10.052341682</v>
          </cell>
          <cell r="AP183">
            <v>0.24062671942710442</v>
          </cell>
          <cell r="AQ183">
            <v>2.4188620015000009</v>
          </cell>
          <cell r="AS183">
            <v>1.4843161739999997</v>
          </cell>
          <cell r="AT183">
            <v>1.142277126</v>
          </cell>
          <cell r="AU183">
            <v>1.4843161739999997</v>
          </cell>
          <cell r="AV183">
            <v>0.23043543821142773</v>
          </cell>
          <cell r="AW183">
            <v>0.34203904799999973</v>
          </cell>
          <cell r="AY183">
            <v>10.052341682</v>
          </cell>
          <cell r="AZ183">
            <v>7.7112561579999994</v>
          </cell>
          <cell r="BA183">
            <v>10.052341682</v>
          </cell>
          <cell r="BB183">
            <v>0.23288956922266307</v>
          </cell>
          <cell r="BC183">
            <v>2.3410855240000004</v>
          </cell>
          <cell r="BE183">
            <v>1.4843161739999997</v>
          </cell>
          <cell r="BF183">
            <v>1.1503594559999999</v>
          </cell>
          <cell r="BG183">
            <v>1.4843161739999997</v>
          </cell>
          <cell r="BH183">
            <v>0.22499028431391321</v>
          </cell>
          <cell r="BI183">
            <v>0.33395671799999982</v>
          </cell>
          <cell r="BK183">
            <v>0.18720814400000002</v>
          </cell>
          <cell r="BL183">
            <v>0.154847244</v>
          </cell>
          <cell r="BM183">
            <v>0.18720814400000002</v>
          </cell>
          <cell r="BN183">
            <v>0.17286053538354626</v>
          </cell>
          <cell r="BO183">
            <v>3.2360900000000026E-2</v>
          </cell>
          <cell r="BQ183">
            <v>0.18720814400000002</v>
          </cell>
          <cell r="BR183">
            <v>0.15673289919999997</v>
          </cell>
          <cell r="BS183">
            <v>0.18720814400000002</v>
          </cell>
          <cell r="BT183">
            <v>0.1627880291361686</v>
          </cell>
          <cell r="BU183">
            <v>3.0475244800000051E-2</v>
          </cell>
          <cell r="BW183">
            <v>0.18720814400000002</v>
          </cell>
          <cell r="BX183">
            <v>0.18442320541499999</v>
          </cell>
          <cell r="BY183">
            <v>0.18720814400000002</v>
          </cell>
          <cell r="BZ183">
            <v>1.4876161503956981E-2</v>
          </cell>
          <cell r="CA183">
            <v>2.7849385850000352E-3</v>
          </cell>
          <cell r="CC183">
            <v>0.18720814400000002</v>
          </cell>
          <cell r="CD183">
            <v>0.11747919042500007</v>
          </cell>
          <cell r="CE183">
            <v>0.18720814400000002</v>
          </cell>
          <cell r="CF183">
            <v>0.3724675224332118</v>
          </cell>
          <cell r="CG183">
            <v>6.9728953574999947E-2</v>
          </cell>
          <cell r="CI183">
            <v>2.4201497999999999</v>
          </cell>
          <cell r="CJ183">
            <v>1.2100749</v>
          </cell>
          <cell r="CK183">
            <v>2.4201497999999999</v>
          </cell>
          <cell r="CL183">
            <v>0.5</v>
          </cell>
          <cell r="CM183">
            <v>1.2100749</v>
          </cell>
          <cell r="CO183">
            <v>2.4201497999999999</v>
          </cell>
          <cell r="CP183">
            <v>1.2100749</v>
          </cell>
          <cell r="CQ183">
            <v>2.4201497999999999</v>
          </cell>
          <cell r="CR183">
            <v>0.5</v>
          </cell>
          <cell r="CS183">
            <v>1.2100749</v>
          </cell>
          <cell r="CU183">
            <v>1.6454662</v>
          </cell>
          <cell r="CV183">
            <v>1.1486929999999999E-2</v>
          </cell>
          <cell r="CW183">
            <v>1.6454662</v>
          </cell>
          <cell r="CX183">
            <v>0.99301904226291615</v>
          </cell>
          <cell r="CY183">
            <v>1.63397927</v>
          </cell>
          <cell r="DA183">
            <v>1.6003382750000001</v>
          </cell>
          <cell r="DB183">
            <v>0.66304477500000003</v>
          </cell>
          <cell r="DC183">
            <v>1.6003382750000001</v>
          </cell>
          <cell r="DD183">
            <v>0.5856846109613919</v>
          </cell>
          <cell r="DE183">
            <v>0.93729350000000011</v>
          </cell>
          <cell r="DG183">
            <v>1.6003382750000001</v>
          </cell>
          <cell r="DH183">
            <v>0.94864403000000008</v>
          </cell>
          <cell r="DI183">
            <v>1.6003382750000001</v>
          </cell>
          <cell r="DJ183">
            <v>0.40722280731553456</v>
          </cell>
          <cell r="DK183">
            <v>0.65169424500000006</v>
          </cell>
          <cell r="DM183">
            <v>14.107093899999997</v>
          </cell>
          <cell r="DN183">
            <v>14.107093899999997</v>
          </cell>
          <cell r="DO183">
            <v>14.107093899999997</v>
          </cell>
          <cell r="DP183">
            <v>0</v>
          </cell>
          <cell r="DQ183">
            <v>0</v>
          </cell>
          <cell r="DS183">
            <v>0.27996905000000005</v>
          </cell>
          <cell r="DT183">
            <v>1.4664999999999999E-4</v>
          </cell>
          <cell r="DU183">
            <v>0.27996905000000005</v>
          </cell>
          <cell r="DV183">
            <v>0.99947619210051963</v>
          </cell>
          <cell r="DW183">
            <v>0.27982240000000003</v>
          </cell>
          <cell r="DY183">
            <v>1.85042796</v>
          </cell>
          <cell r="DZ183">
            <v>0</v>
          </cell>
          <cell r="EA183">
            <v>1.85042796</v>
          </cell>
          <cell r="EB183">
            <v>1</v>
          </cell>
          <cell r="EC183">
            <v>1.85042796</v>
          </cell>
          <cell r="EE183">
            <v>3.0908294000000001</v>
          </cell>
          <cell r="EF183">
            <v>2.0093337848000004</v>
          </cell>
          <cell r="EG183">
            <v>3.0908294000000001</v>
          </cell>
          <cell r="EH183">
            <v>0.34990466157724515</v>
          </cell>
          <cell r="EI183">
            <v>1.0814956151999997</v>
          </cell>
          <cell r="EK183">
            <v>3.0908294000000001</v>
          </cell>
          <cell r="EL183">
            <v>2.16589418</v>
          </cell>
          <cell r="EM183">
            <v>3.0908294000000001</v>
          </cell>
          <cell r="EN183">
            <v>0.29925146305389744</v>
          </cell>
          <cell r="EO183">
            <v>0.92493522000000006</v>
          </cell>
          <cell r="EQ183">
            <v>0.38603749999999998</v>
          </cell>
          <cell r="ER183">
            <v>0.23089966000000003</v>
          </cell>
          <cell r="ES183">
            <v>0.38603749999999998</v>
          </cell>
          <cell r="ET183">
            <v>0.40187246057701637</v>
          </cell>
          <cell r="EU183">
            <v>0.15513783999999994</v>
          </cell>
          <cell r="EW183">
            <v>0.38603749999999998</v>
          </cell>
          <cell r="EX183">
            <v>0.31406938000000001</v>
          </cell>
          <cell r="EY183">
            <v>0.38603749999999998</v>
          </cell>
          <cell r="EZ183">
            <v>0.18642779522714756</v>
          </cell>
          <cell r="FA183">
            <v>7.1968119999999969E-2</v>
          </cell>
          <cell r="FC183">
            <v>0.2468949</v>
          </cell>
          <cell r="FD183">
            <v>0.14725124159999997</v>
          </cell>
          <cell r="FE183">
            <v>0.2468949</v>
          </cell>
          <cell r="FF183">
            <v>0.4035873499209584</v>
          </cell>
          <cell r="FG183">
            <v>9.9643658400000029E-2</v>
          </cell>
          <cell r="FI183">
            <v>0.2468949</v>
          </cell>
          <cell r="FJ183">
            <v>0.20078836</v>
          </cell>
          <cell r="FK183">
            <v>0.2468949</v>
          </cell>
          <cell r="FL183">
            <v>0.18674561523952096</v>
          </cell>
          <cell r="FM183">
            <v>4.6106540000000001E-2</v>
          </cell>
          <cell r="FO183">
            <v>0</v>
          </cell>
          <cell r="FP183">
            <v>0</v>
          </cell>
          <cell r="FQ183">
            <v>0</v>
          </cell>
          <cell r="FR183">
            <v>0</v>
          </cell>
          <cell r="FS183">
            <v>0</v>
          </cell>
          <cell r="FU183">
            <v>10.517793597500001</v>
          </cell>
          <cell r="FV183">
            <v>3.2845822630000003</v>
          </cell>
          <cell r="FW183">
            <v>10.517793597500001</v>
          </cell>
          <cell r="FX183">
            <v>0.68771185395949197</v>
          </cell>
          <cell r="FY183">
            <v>7.2332113345</v>
          </cell>
          <cell r="GA183">
            <v>3.8644461619999997</v>
          </cell>
          <cell r="GB183">
            <v>2.0891170393</v>
          </cell>
          <cell r="GC183">
            <v>3.8644461619999997</v>
          </cell>
          <cell r="GD183">
            <v>0.45940066138253521</v>
          </cell>
          <cell r="GE183">
            <v>1.7753291226999997</v>
          </cell>
          <cell r="GG183">
            <v>0.97766717400000003</v>
          </cell>
          <cell r="GH183">
            <v>0.34027750899999998</v>
          </cell>
          <cell r="GI183">
            <v>0.97766717400000003</v>
          </cell>
          <cell r="GJ183">
            <v>0.65194954065216471</v>
          </cell>
          <cell r="GK183">
            <v>0.63738966500000005</v>
          </cell>
          <cell r="GM183">
            <v>1.2581855</v>
          </cell>
          <cell r="GN183">
            <v>0</v>
          </cell>
          <cell r="GO183">
            <v>1.2581855</v>
          </cell>
          <cell r="GP183">
            <v>1</v>
          </cell>
          <cell r="GQ183">
            <v>1.2581855</v>
          </cell>
          <cell r="GS183">
            <v>19.968223309999999</v>
          </cell>
          <cell r="GT183">
            <v>8.4302437699999988</v>
          </cell>
          <cell r="GU183">
            <v>19.968223309999999</v>
          </cell>
          <cell r="GV183">
            <v>0.57781703263613993</v>
          </cell>
          <cell r="GW183">
            <v>11.53797954</v>
          </cell>
          <cell r="GY183">
            <v>19.968223309999999</v>
          </cell>
          <cell r="GZ183">
            <v>15.016632679999997</v>
          </cell>
          <cell r="HA183">
            <v>19.968223309999999</v>
          </cell>
          <cell r="HB183">
            <v>0.24797352038427309</v>
          </cell>
          <cell r="HC183">
            <v>4.9515906300000019</v>
          </cell>
          <cell r="HE183">
            <v>9.1490860000000007E-2</v>
          </cell>
          <cell r="HF183">
            <v>5.2107000000000004E-3</v>
          </cell>
          <cell r="HG183">
            <v>9.1490860000000007E-2</v>
          </cell>
          <cell r="HH183">
            <v>0.94304676991778202</v>
          </cell>
          <cell r="HI183">
            <v>8.6280160000000009E-2</v>
          </cell>
          <cell r="HK183">
            <v>5.8109767019999987</v>
          </cell>
          <cell r="HL183">
            <v>5.8109767019999987</v>
          </cell>
          <cell r="HM183">
            <v>5.8109767019999987</v>
          </cell>
          <cell r="HN183">
            <v>0</v>
          </cell>
          <cell r="HO183">
            <v>0</v>
          </cell>
          <cell r="HQ183">
            <v>0.50183469399999991</v>
          </cell>
          <cell r="HR183">
            <v>0.52136373699999994</v>
          </cell>
          <cell r="HS183">
            <v>0.50183469399999991</v>
          </cell>
          <cell r="HT183">
            <v>0</v>
          </cell>
          <cell r="HU183">
            <v>0</v>
          </cell>
          <cell r="HW183">
            <v>2.1935337999999999E-2</v>
          </cell>
          <cell r="HX183">
            <v>0</v>
          </cell>
          <cell r="HY183">
            <v>2.1935337999999999E-2</v>
          </cell>
          <cell r="HZ183">
            <v>1</v>
          </cell>
          <cell r="IA183">
            <v>2.1935337999999999E-2</v>
          </cell>
          <cell r="IC183">
            <v>2.1935337999999999E-2</v>
          </cell>
          <cell r="ID183">
            <v>1.3941638000000003E-2</v>
          </cell>
          <cell r="IE183">
            <v>2.1935337999999999E-2</v>
          </cell>
          <cell r="IF183">
            <v>0.36442109987090221</v>
          </cell>
          <cell r="IG183">
            <v>7.9936999999999959E-3</v>
          </cell>
          <cell r="II183">
            <v>1.4719334559999997</v>
          </cell>
          <cell r="IJ183">
            <v>1.2297161439999997</v>
          </cell>
          <cell r="IK183">
            <v>1.4719334559999997</v>
          </cell>
          <cell r="IL183">
            <v>0.16455724340842756</v>
          </cell>
          <cell r="IM183">
            <v>0.24221731199999996</v>
          </cell>
          <cell r="IO183">
            <v>0.28939285000000003</v>
          </cell>
          <cell r="IP183">
            <v>0.22457924999999995</v>
          </cell>
          <cell r="IQ183">
            <v>0.28939285000000003</v>
          </cell>
          <cell r="IR183">
            <v>0.22396406822075968</v>
          </cell>
          <cell r="IS183">
            <v>6.4813600000000082E-2</v>
          </cell>
          <cell r="IU183">
            <v>8.0840525000000003</v>
          </cell>
          <cell r="IV183">
            <v>6.3282302499999981</v>
          </cell>
          <cell r="IW183">
            <v>8.0840525000000003</v>
          </cell>
          <cell r="IX183">
            <v>0.21719580000253613</v>
          </cell>
          <cell r="IY183">
            <v>1.7558222500000022</v>
          </cell>
          <cell r="JA183">
            <v>119.36560887500001</v>
          </cell>
          <cell r="JB183">
            <v>119.36560887500001</v>
          </cell>
          <cell r="JC183">
            <v>119.36560887500001</v>
          </cell>
          <cell r="JD183">
            <v>0</v>
          </cell>
          <cell r="JE183">
            <v>0</v>
          </cell>
          <cell r="JG183">
            <v>6.5120188749999999</v>
          </cell>
          <cell r="JH183">
            <v>6.5120188749999999</v>
          </cell>
          <cell r="JI183">
            <v>6.5120188749999999</v>
          </cell>
          <cell r="JJ183">
            <v>0</v>
          </cell>
          <cell r="JK183">
            <v>0</v>
          </cell>
          <cell r="JM183">
            <v>0.7091558094999999</v>
          </cell>
          <cell r="JN183">
            <v>0.7091558094999999</v>
          </cell>
          <cell r="JO183">
            <v>0.7091558094999999</v>
          </cell>
          <cell r="JP183">
            <v>0</v>
          </cell>
          <cell r="JQ183">
            <v>0</v>
          </cell>
          <cell r="JS183">
            <v>0.49133487499999984</v>
          </cell>
          <cell r="JT183">
            <v>0.49133487499999984</v>
          </cell>
          <cell r="JU183">
            <v>0.49133487499999984</v>
          </cell>
          <cell r="JV183">
            <v>0</v>
          </cell>
          <cell r="JW183">
            <v>0</v>
          </cell>
          <cell r="JY183">
            <v>0.84348630550000014</v>
          </cell>
          <cell r="JZ183">
            <v>0.84348630550000014</v>
          </cell>
          <cell r="KA183">
            <v>0.84348630550000014</v>
          </cell>
          <cell r="KB183">
            <v>0</v>
          </cell>
          <cell r="KC183">
            <v>0</v>
          </cell>
          <cell r="KE183">
            <v>6.5120188749999999</v>
          </cell>
          <cell r="KF183">
            <v>6.5120188749999999</v>
          </cell>
          <cell r="KG183">
            <v>6.5120188749999999</v>
          </cell>
          <cell r="KH183">
            <v>0</v>
          </cell>
          <cell r="KI183">
            <v>0</v>
          </cell>
          <cell r="KK183">
            <v>0.7091558094999999</v>
          </cell>
          <cell r="KL183">
            <v>0.7091558094999999</v>
          </cell>
          <cell r="KM183">
            <v>0.7091558094999999</v>
          </cell>
          <cell r="KN183">
            <v>0</v>
          </cell>
          <cell r="KO183">
            <v>0</v>
          </cell>
          <cell r="KQ183">
            <v>1.7414946019999999</v>
          </cell>
          <cell r="KR183">
            <v>0.97503026800000014</v>
          </cell>
          <cell r="KS183">
            <v>1.7414946019999999</v>
          </cell>
          <cell r="KT183">
            <v>0.44011869638858625</v>
          </cell>
          <cell r="KU183">
            <v>0.7664643339999998</v>
          </cell>
          <cell r="KW183">
            <v>2.5456401740000003</v>
          </cell>
          <cell r="KX183">
            <v>1.4209469560000001</v>
          </cell>
          <cell r="KY183">
            <v>2.5456401740000003</v>
          </cell>
          <cell r="KZ183">
            <v>0.44181154488646912</v>
          </cell>
          <cell r="LA183">
            <v>1.1246932180000002</v>
          </cell>
          <cell r="LC183">
            <v>1.41687338</v>
          </cell>
          <cell r="LD183">
            <v>0.86368416199999998</v>
          </cell>
          <cell r="LE183">
            <v>1.41687338</v>
          </cell>
          <cell r="LF183">
            <v>0.39042953718277917</v>
          </cell>
          <cell r="LG183">
            <v>0.55318921799999998</v>
          </cell>
          <cell r="LI183">
            <v>9.1462799999999983E-2</v>
          </cell>
          <cell r="LJ183">
            <v>3.6007399999999995E-2</v>
          </cell>
          <cell r="LK183">
            <v>9.1462799999999983E-2</v>
          </cell>
          <cell r="LL183">
            <v>0.60631644777986238</v>
          </cell>
          <cell r="LM183">
            <v>5.5455399999999988E-2</v>
          </cell>
          <cell r="LO183">
            <v>2.9771549477999995</v>
          </cell>
          <cell r="LP183">
            <v>0.87705387980000016</v>
          </cell>
          <cell r="LQ183">
            <v>2.9771549477999995</v>
          </cell>
          <cell r="LR183">
            <v>0.70540536345005878</v>
          </cell>
          <cell r="LS183">
            <v>2.1001010679999994</v>
          </cell>
          <cell r="LU183">
            <v>29.527245410999999</v>
          </cell>
          <cell r="LV183">
            <v>15.277071389</v>
          </cell>
          <cell r="LW183">
            <v>29.527245410999999</v>
          </cell>
          <cell r="LX183">
            <v>0.48261101987831478</v>
          </cell>
          <cell r="LY183">
            <v>14.250174021999999</v>
          </cell>
          <cell r="MA183">
            <v>6.5120188749999999</v>
          </cell>
          <cell r="MB183">
            <v>5.109385875000001</v>
          </cell>
          <cell r="MC183">
            <v>6.5120188749999999</v>
          </cell>
          <cell r="MD183">
            <v>0.21539142114356954</v>
          </cell>
          <cell r="ME183">
            <v>1.4026329999999989</v>
          </cell>
          <cell r="MG183">
            <v>0.7091558094999999</v>
          </cell>
          <cell r="MH183">
            <v>0.68368548799999995</v>
          </cell>
          <cell r="MI183">
            <v>0.7091558094999999</v>
          </cell>
          <cell r="MJ183">
            <v>3.591639687469831E-2</v>
          </cell>
          <cell r="MK183">
            <v>2.5470321499999948E-2</v>
          </cell>
          <cell r="MM183">
            <v>10.951473177999999</v>
          </cell>
          <cell r="MN183">
            <v>8.2422510620000011</v>
          </cell>
          <cell r="MO183">
            <v>11.561710035999999</v>
          </cell>
          <cell r="MP183">
            <v>0.23432711143630328</v>
          </cell>
          <cell r="MQ183">
            <v>2.7092221159999976</v>
          </cell>
          <cell r="MS183">
            <v>26.812318917000002</v>
          </cell>
          <cell r="MT183">
            <v>20.179450493499999</v>
          </cell>
          <cell r="MU183">
            <v>28.306447178000003</v>
          </cell>
          <cell r="MV183">
            <v>0.2343235935541611</v>
          </cell>
          <cell r="MW183">
            <v>6.6328684235000033</v>
          </cell>
          <cell r="MY183">
            <v>0.97503026800000014</v>
          </cell>
          <cell r="MZ183">
            <v>0.74083074199999976</v>
          </cell>
          <cell r="NA183">
            <v>1.7414946019999999</v>
          </cell>
          <cell r="NB183">
            <v>0.13448191325487691</v>
          </cell>
          <cell r="NC183">
            <v>0.23419952600000038</v>
          </cell>
          <cell r="NE183">
            <v>1.4209469560000001</v>
          </cell>
          <cell r="NF183">
            <v>1.0642139859999999</v>
          </cell>
          <cell r="NG183">
            <v>2.5456401740000003</v>
          </cell>
          <cell r="NH183">
            <v>0.14013487595124671</v>
          </cell>
          <cell r="NI183">
            <v>0.35673297000000015</v>
          </cell>
          <cell r="NK183">
            <v>0.86368416199999998</v>
          </cell>
          <cell r="NL183">
            <v>0.66004622200000007</v>
          </cell>
          <cell r="NM183">
            <v>1.41687338</v>
          </cell>
          <cell r="NN183">
            <v>0.1437234567848257</v>
          </cell>
          <cell r="NO183">
            <v>0.20363793999999991</v>
          </cell>
          <cell r="NQ183">
            <v>3.6007399999999995E-2</v>
          </cell>
          <cell r="NR183">
            <v>2.8542799999999993E-2</v>
          </cell>
          <cell r="NS183">
            <v>9.1462799999999983E-2</v>
          </cell>
          <cell r="NT183">
            <v>8.1613508442776775E-2</v>
          </cell>
          <cell r="NU183">
            <v>7.4646000000000018E-3</v>
          </cell>
          <cell r="NW183">
            <v>0.87705387980000016</v>
          </cell>
          <cell r="NX183">
            <v>0.49009615680000013</v>
          </cell>
          <cell r="NY183">
            <v>2.9771549477999995</v>
          </cell>
          <cell r="NZ183">
            <v>0.12997567469101554</v>
          </cell>
          <cell r="OA183">
            <v>0.38695772300000003</v>
          </cell>
          <cell r="OC183">
            <v>15.277071389</v>
          </cell>
          <cell r="OD183">
            <v>12.185531961000001</v>
          </cell>
          <cell r="OE183">
            <v>29.527245410999999</v>
          </cell>
          <cell r="OF183">
            <v>0.10470124744004347</v>
          </cell>
          <cell r="OG183">
            <v>3.091539427999999</v>
          </cell>
          <cell r="OI183">
            <v>5.9977320541000001</v>
          </cell>
          <cell r="OJ183">
            <v>5.7822210584000011</v>
          </cell>
          <cell r="OK183">
            <v>10.517793597500001</v>
          </cell>
          <cell r="OL183">
            <v>2.0490133572427616E-2</v>
          </cell>
          <cell r="OM183">
            <v>0.21551099569999899</v>
          </cell>
          <cell r="OO183">
            <v>2.3526382568999993</v>
          </cell>
          <cell r="OP183">
            <v>2.2681106225000001</v>
          </cell>
          <cell r="OQ183">
            <v>3.8644461619999997</v>
          </cell>
          <cell r="OR183">
            <v>2.1873156166898937E-2</v>
          </cell>
          <cell r="OS183">
            <v>8.4527634399999219E-2</v>
          </cell>
          <cell r="OU183">
            <v>1.0843985648000003</v>
          </cell>
          <cell r="OV183">
            <v>0.92684896800000005</v>
          </cell>
          <cell r="OW183">
            <v>3.0908294000000001</v>
          </cell>
          <cell r="OX183">
            <v>5.0973242586601589E-2</v>
          </cell>
          <cell r="OY183">
            <v>0.15754959680000025</v>
          </cell>
          <cell r="PA183">
            <v>0.15893154000000004</v>
          </cell>
          <cell r="PB183">
            <v>0.12904571160000003</v>
          </cell>
          <cell r="PC183">
            <v>0.38603749999999998</v>
          </cell>
          <cell r="PD183">
            <v>7.7416904834374925E-2</v>
          </cell>
          <cell r="PE183">
            <v>2.9885828400000009E-2</v>
          </cell>
          <cell r="PG183">
            <v>0.10114470159999998</v>
          </cell>
          <cell r="PH183">
            <v>8.3254190799999989E-2</v>
          </cell>
          <cell r="PI183">
            <v>0.2468949</v>
          </cell>
          <cell r="PJ183">
            <v>7.246205085645753E-2</v>
          </cell>
          <cell r="PK183">
            <v>1.7890510799999995E-2</v>
          </cell>
          <cell r="PM183">
            <v>0</v>
          </cell>
          <cell r="PN183">
            <v>0</v>
          </cell>
          <cell r="PO183">
            <v>0</v>
          </cell>
          <cell r="PP183">
            <v>0</v>
          </cell>
          <cell r="PQ183">
            <v>0</v>
          </cell>
          <cell r="PS183">
            <v>0.57489459000000009</v>
          </cell>
          <cell r="PT183">
            <v>0.5472804615000002</v>
          </cell>
          <cell r="PU183">
            <v>0.97766717400000003</v>
          </cell>
          <cell r="PV183">
            <v>2.8244917323980736E-2</v>
          </cell>
          <cell r="PW183">
            <v>2.761412849999989E-2</v>
          </cell>
          <cell r="PY183">
            <v>0.70414226000000024</v>
          </cell>
          <cell r="PZ183">
            <v>0</v>
          </cell>
          <cell r="QA183">
            <v>0.70414226000000024</v>
          </cell>
          <cell r="QB183">
            <v>1</v>
          </cell>
          <cell r="QC183">
            <v>0.70414226000000024</v>
          </cell>
          <cell r="QE183">
            <v>3.1401132600000006</v>
          </cell>
          <cell r="QF183">
            <v>0.83977263999999996</v>
          </cell>
          <cell r="QG183">
            <v>3.1401132600000006</v>
          </cell>
          <cell r="QH183">
            <v>0.73256613043314245</v>
          </cell>
          <cell r="QI183">
            <v>2.3003406200000005</v>
          </cell>
          <cell r="QK183">
            <v>119.36560887500001</v>
          </cell>
          <cell r="QL183">
            <v>99.887125499999982</v>
          </cell>
          <cell r="QM183">
            <v>119.36560887500001</v>
          </cell>
          <cell r="QN183">
            <v>0.16318337885242931</v>
          </cell>
          <cell r="QO183">
            <v>19.478483375000025</v>
          </cell>
          <cell r="QQ183">
            <v>6.5120188749999999</v>
          </cell>
          <cell r="QR183">
            <v>5.6177965000000007</v>
          </cell>
          <cell r="QS183">
            <v>6.5120188749999999</v>
          </cell>
          <cell r="QT183">
            <v>0.13731876276233906</v>
          </cell>
          <cell r="QU183">
            <v>0.89422237499999913</v>
          </cell>
          <cell r="QW183">
            <v>0.7091558094999999</v>
          </cell>
          <cell r="QX183">
            <v>0.62238889399999997</v>
          </cell>
          <cell r="QY183">
            <v>0.7091558094999999</v>
          </cell>
          <cell r="QZ183">
            <v>0.12235240032959209</v>
          </cell>
          <cell r="RA183">
            <v>8.676691549999993E-2</v>
          </cell>
          <cell r="RC183">
            <v>10.951473177999999</v>
          </cell>
          <cell r="RD183">
            <v>10.84526009</v>
          </cell>
          <cell r="RE183">
            <v>11.561710035999999</v>
          </cell>
          <cell r="RF183">
            <v>9.1866244413049847E-3</v>
          </cell>
          <cell r="RG183">
            <v>0.10621308799999873</v>
          </cell>
          <cell r="RI183">
            <v>26.812318917000002</v>
          </cell>
          <cell r="RJ183">
            <v>26.552204937000003</v>
          </cell>
          <cell r="RK183">
            <v>28.306447178000003</v>
          </cell>
          <cell r="RL183">
            <v>9.1892132687765391E-3</v>
          </cell>
          <cell r="RM183">
            <v>0.26011397999999986</v>
          </cell>
          <cell r="RO183">
            <v>5.2923157244999999</v>
          </cell>
          <cell r="RP183">
            <v>5.2271201884999998</v>
          </cell>
          <cell r="RQ183">
            <v>10.052341682</v>
          </cell>
          <cell r="RR183">
            <v>6.4856068429051689E-3</v>
          </cell>
          <cell r="RS183">
            <v>6.5195536000000054E-2</v>
          </cell>
          <cell r="RU183">
            <v>0.80832040800000005</v>
          </cell>
          <cell r="RV183">
            <v>0.78527110440000003</v>
          </cell>
          <cell r="RW183">
            <v>1.4843161739999997</v>
          </cell>
          <cell r="RX183">
            <v>1.5528567298357837E-2</v>
          </cell>
          <cell r="RY183">
            <v>2.3049303600000015E-2</v>
          </cell>
          <cell r="SA183">
            <v>5.2984513749999983E-2</v>
          </cell>
          <cell r="SB183">
            <v>0</v>
          </cell>
          <cell r="SC183">
            <v>0.18720814400000002</v>
          </cell>
          <cell r="SD183">
            <v>0.28302461964475206</v>
          </cell>
          <cell r="SE183">
            <v>5.2984513749999983E-2</v>
          </cell>
          <cell r="SG183">
            <v>0</v>
          </cell>
          <cell r="SH183">
            <v>0</v>
          </cell>
          <cell r="SI183">
            <v>1.2581855</v>
          </cell>
          <cell r="SJ183">
            <v>0</v>
          </cell>
          <cell r="SK183">
            <v>0</v>
          </cell>
          <cell r="SM183">
            <v>0.70414226000000024</v>
          </cell>
          <cell r="SN183">
            <v>0</v>
          </cell>
          <cell r="SO183">
            <v>0.70414226000000024</v>
          </cell>
          <cell r="SP183">
            <v>1</v>
          </cell>
          <cell r="SQ183">
            <v>0.70414226000000024</v>
          </cell>
          <cell r="SS183">
            <v>3.1401132600000006</v>
          </cell>
          <cell r="ST183">
            <v>0.32480076000000008</v>
          </cell>
          <cell r="SU183">
            <v>3.1401132600000006</v>
          </cell>
          <cell r="SV183">
            <v>0.89656399845908741</v>
          </cell>
          <cell r="SW183">
            <v>2.8153125000000006</v>
          </cell>
          <cell r="SY183">
            <v>119.36560887500001</v>
          </cell>
          <cell r="SZ183">
            <v>112.08660074999999</v>
          </cell>
          <cell r="TA183">
            <v>119.36560887500001</v>
          </cell>
          <cell r="TB183">
            <v>6.0980781597006019E-2</v>
          </cell>
          <cell r="TC183">
            <v>7.2790081250000185</v>
          </cell>
          <cell r="TE183">
            <v>5.109385875000001</v>
          </cell>
          <cell r="TF183">
            <v>4.4561445000000006</v>
          </cell>
          <cell r="TG183">
            <v>6.5120188749999999</v>
          </cell>
          <cell r="TH183">
            <v>0.10031318820463345</v>
          </cell>
          <cell r="TI183">
            <v>0.65324137500000035</v>
          </cell>
          <cell r="TK183">
            <v>0.68368548799999995</v>
          </cell>
          <cell r="TL183">
            <v>0.62859169550000005</v>
          </cell>
          <cell r="TM183">
            <v>0.7091558094999999</v>
          </cell>
          <cell r="TN183">
            <v>7.7689263434004077E-2</v>
          </cell>
          <cell r="TO183">
            <v>5.5093792499999905E-2</v>
          </cell>
          <cell r="TQ183">
            <v>0.28939285000000003</v>
          </cell>
          <cell r="TR183">
            <v>0</v>
          </cell>
          <cell r="TS183">
            <v>0.28939285000000003</v>
          </cell>
          <cell r="TT183">
            <v>1</v>
          </cell>
          <cell r="TU183">
            <v>0.28939285000000003</v>
          </cell>
          <cell r="TW183">
            <v>8.0840525000000003</v>
          </cell>
          <cell r="TX183">
            <v>2.7630516249999983</v>
          </cell>
          <cell r="TY183">
            <v>8.0840525000000003</v>
          </cell>
          <cell r="TZ183">
            <v>0.65820958918809613</v>
          </cell>
          <cell r="UA183">
            <v>5.321000875000002</v>
          </cell>
          <cell r="UC183">
            <v>0.49133487499999984</v>
          </cell>
          <cell r="UD183">
            <v>0.35113837499999995</v>
          </cell>
          <cell r="UE183">
            <v>0.49133487499999984</v>
          </cell>
          <cell r="UF183">
            <v>0.28533797850193299</v>
          </cell>
          <cell r="UG183">
            <v>0.14019649999999989</v>
          </cell>
          <cell r="UI183">
            <v>0.84348630550000014</v>
          </cell>
          <cell r="UJ183">
            <v>0.82204778649999999</v>
          </cell>
          <cell r="UK183">
            <v>0.84348630550000014</v>
          </cell>
          <cell r="UL183">
            <v>2.5416558467172591E-2</v>
          </cell>
          <cell r="UM183">
            <v>2.1438519000000156E-2</v>
          </cell>
          <cell r="UO183">
            <v>0.97503026800000014</v>
          </cell>
          <cell r="UP183">
            <v>0.95660300200000004</v>
          </cell>
          <cell r="UQ183">
            <v>1.7414946019999999</v>
          </cell>
          <cell r="UR183">
            <v>1.0581293779973548E-2</v>
          </cell>
          <cell r="US183">
            <v>1.8427266000000109E-2</v>
          </cell>
          <cell r="UU183">
            <v>1.4209469560000001</v>
          </cell>
          <cell r="UV183">
            <v>1.420001968</v>
          </cell>
          <cell r="UW183">
            <v>2.5456401740000003</v>
          </cell>
          <cell r="UX183">
            <v>3.7121821444042422E-4</v>
          </cell>
          <cell r="UY183">
            <v>9.4498800000009098E-4</v>
          </cell>
          <cell r="VA183">
            <v>0.86368416199999998</v>
          </cell>
          <cell r="VB183">
            <v>0.85025761600000005</v>
          </cell>
          <cell r="VC183">
            <v>1.41687338</v>
          </cell>
          <cell r="VD183">
            <v>9.4761791628832272E-3</v>
          </cell>
          <cell r="VE183">
            <v>1.3426545999999928E-2</v>
          </cell>
          <cell r="VG183">
            <v>3.6007399999999995E-2</v>
          </cell>
          <cell r="VH183">
            <v>3.4777599999999992E-2</v>
          </cell>
          <cell r="VI183">
            <v>9.1462799999999983E-2</v>
          </cell>
          <cell r="VJ183">
            <v>1.3445903689806166E-2</v>
          </cell>
          <cell r="VK183">
            <v>1.2298000000000031E-3</v>
          </cell>
          <cell r="VM183">
            <v>0.87705387980000016</v>
          </cell>
          <cell r="VN183">
            <v>0.81696246240000003</v>
          </cell>
          <cell r="VO183">
            <v>2.9771549477999995</v>
          </cell>
          <cell r="VP183">
            <v>2.0184175312878937E-2</v>
          </cell>
          <cell r="VQ183">
            <v>6.0091417400000124E-2</v>
          </cell>
          <cell r="VS183">
            <v>15.277071389</v>
          </cell>
          <cell r="VT183">
            <v>15.263896835000001</v>
          </cell>
          <cell r="VU183">
            <v>29.527245410999999</v>
          </cell>
          <cell r="VV183">
            <v>4.4618296819150607E-4</v>
          </cell>
          <cell r="VW183">
            <v>1.3174553999999006E-2</v>
          </cell>
          <cell r="VY183">
            <v>5.9977320541000001</v>
          </cell>
          <cell r="VZ183">
            <v>5.9777592180999992</v>
          </cell>
          <cell r="WA183">
            <v>10.517793597500001</v>
          </cell>
          <cell r="WB183">
            <v>1.8989568310931937E-3</v>
          </cell>
          <cell r="WC183">
            <v>1.9972836000000882E-2</v>
          </cell>
          <cell r="WE183">
            <v>2.3526382568999993</v>
          </cell>
          <cell r="WF183">
            <v>2.3447877778999997</v>
          </cell>
          <cell r="WG183">
            <v>3.8644461619999997</v>
          </cell>
          <cell r="WH183">
            <v>2.0314628981495894E-3</v>
          </cell>
          <cell r="WI183">
            <v>7.8504789999995772E-3</v>
          </cell>
          <cell r="WK183">
            <v>1.0843985648000003</v>
          </cell>
          <cell r="WL183">
            <v>0.99263546479999998</v>
          </cell>
          <cell r="WM183">
            <v>3.0908294000000001</v>
          </cell>
          <cell r="WN183">
            <v>2.9688827212527587E-2</v>
          </cell>
          <cell r="WO183">
            <v>9.1763100000000319E-2</v>
          </cell>
          <cell r="WQ183">
            <v>0.15893154000000004</v>
          </cell>
          <cell r="WR183">
            <v>0.14481744000000002</v>
          </cell>
          <cell r="WS183">
            <v>0.38603749999999998</v>
          </cell>
          <cell r="WT183">
            <v>3.6561473950069666E-2</v>
          </cell>
          <cell r="WU183">
            <v>1.4114100000000018E-2</v>
          </cell>
          <cell r="WW183">
            <v>0.10114470159999998</v>
          </cell>
          <cell r="WX183">
            <v>9.2092801599999982E-2</v>
          </cell>
          <cell r="WY183">
            <v>0.2468949</v>
          </cell>
          <cell r="WZ183">
            <v>3.6662968736899795E-2</v>
          </cell>
          <cell r="XA183">
            <v>9.0519000000000016E-3</v>
          </cell>
          <cell r="XC183">
            <v>0</v>
          </cell>
          <cell r="XD183">
            <v>0</v>
          </cell>
          <cell r="XE183">
            <v>0</v>
          </cell>
          <cell r="XF183">
            <v>0</v>
          </cell>
          <cell r="XG183">
            <v>0</v>
          </cell>
          <cell r="XI183">
            <v>0.57489459000000009</v>
          </cell>
          <cell r="XJ183">
            <v>0.57306582800000005</v>
          </cell>
          <cell r="XK183">
            <v>0.97766717400000003</v>
          </cell>
          <cell r="XL183">
            <v>1.8705363631243686E-3</v>
          </cell>
          <cell r="XM183">
            <v>1.8287620000000393E-3</v>
          </cell>
          <cell r="XO183">
            <v>5.8109767019999987</v>
          </cell>
          <cell r="XP183">
            <v>5.4877490589999995</v>
          </cell>
          <cell r="XQ183">
            <v>5.8109767019999987</v>
          </cell>
          <cell r="XR183">
            <v>5.562363430036675E-2</v>
          </cell>
          <cell r="XS183">
            <v>0.32322764299999918</v>
          </cell>
          <cell r="XU183">
            <v>0.50183469399999991</v>
          </cell>
          <cell r="XV183">
            <v>0.50281256099999994</v>
          </cell>
          <cell r="XW183">
            <v>0.50183469399999991</v>
          </cell>
          <cell r="XX183">
            <v>0</v>
          </cell>
          <cell r="XY183">
            <v>0</v>
          </cell>
          <cell r="YA183">
            <v>0</v>
          </cell>
          <cell r="YB183">
            <v>0</v>
          </cell>
          <cell r="YC183">
            <v>2.1935337999999999E-2</v>
          </cell>
          <cell r="YD183">
            <v>0</v>
          </cell>
          <cell r="YE183">
            <v>0</v>
          </cell>
          <cell r="YG183">
            <v>1.2297161439999997</v>
          </cell>
          <cell r="YH183">
            <v>0.52356966400000005</v>
          </cell>
          <cell r="YI183">
            <v>1.4719334559999997</v>
          </cell>
          <cell r="YJ183">
            <v>0.47974076349821065</v>
          </cell>
          <cell r="YK183">
            <v>0.70614647999999969</v>
          </cell>
          <cell r="YM183">
            <v>2.4040952</v>
          </cell>
          <cell r="YN183">
            <v>2.1660462000000003</v>
          </cell>
          <cell r="YO183">
            <v>2.4040952</v>
          </cell>
          <cell r="YP183">
            <v>9.9018125405349891E-2</v>
          </cell>
          <cell r="YQ183">
            <v>0.23804899999999973</v>
          </cell>
          <cell r="YS183">
            <v>2.4040952</v>
          </cell>
          <cell r="YT183">
            <v>2.3728205999999994</v>
          </cell>
          <cell r="YU183">
            <v>2.4040952</v>
          </cell>
          <cell r="YV183">
            <v>1.3008885837799017E-2</v>
          </cell>
          <cell r="YW183">
            <v>3.1274600000000596E-2</v>
          </cell>
          <cell r="YY183">
            <v>2.4040952</v>
          </cell>
          <cell r="YZ183">
            <v>1.4915989999999999</v>
          </cell>
          <cell r="ZA183">
            <v>2.4040952</v>
          </cell>
          <cell r="ZB183">
            <v>0.37955909566310025</v>
          </cell>
          <cell r="ZC183">
            <v>0.91249620000000009</v>
          </cell>
        </row>
        <row r="184">
          <cell r="B184">
            <v>2025</v>
          </cell>
          <cell r="C184">
            <v>11.295387975999999</v>
          </cell>
          <cell r="D184">
            <v>11.145824126499999</v>
          </cell>
          <cell r="E184">
            <v>11.295387975999999</v>
          </cell>
          <cell r="F184">
            <v>1.3241143183198951E-2</v>
          </cell>
          <cell r="G184">
            <v>0.14956384949999979</v>
          </cell>
          <cell r="I184">
            <v>27.654339210000003</v>
          </cell>
          <cell r="J184">
            <v>27.288145414500001</v>
          </cell>
          <cell r="K184">
            <v>27.654339210000003</v>
          </cell>
          <cell r="L184">
            <v>1.3241820486803911E-2</v>
          </cell>
          <cell r="M184">
            <v>0.36619379550000275</v>
          </cell>
          <cell r="O184">
            <v>11.295387975999999</v>
          </cell>
          <cell r="P184">
            <v>11.048104076499998</v>
          </cell>
          <cell r="Q184">
            <v>11.295387975999999</v>
          </cell>
          <cell r="R184">
            <v>2.1892466201729438E-2</v>
          </cell>
          <cell r="S184">
            <v>0.24728389950000107</v>
          </cell>
          <cell r="U184">
            <v>27.654339210000003</v>
          </cell>
          <cell r="V184">
            <v>27.048878748000003</v>
          </cell>
          <cell r="W184">
            <v>27.654339210000003</v>
          </cell>
          <cell r="X184">
            <v>2.1893868351085428E-2</v>
          </cell>
          <cell r="Y184">
            <v>0.60546046199999992</v>
          </cell>
          <cell r="AA184">
            <v>11.295387975999999</v>
          </cell>
          <cell r="AB184">
            <v>11.028630361999999</v>
          </cell>
          <cell r="AC184">
            <v>11.295387975999999</v>
          </cell>
          <cell r="AD184">
            <v>2.3616507424693657E-2</v>
          </cell>
          <cell r="AE184">
            <v>0.26675761399999942</v>
          </cell>
          <cell r="AG184">
            <v>27.654339210000003</v>
          </cell>
          <cell r="AH184">
            <v>27.001206456000002</v>
          </cell>
          <cell r="AI184">
            <v>27.654339210000003</v>
          </cell>
          <cell r="AJ184">
            <v>2.3617731345532349E-2</v>
          </cell>
          <cell r="AK184">
            <v>0.65313275400000137</v>
          </cell>
          <cell r="AM184">
            <v>10.395896723999998</v>
          </cell>
          <cell r="AN184">
            <v>7.7914185674999992</v>
          </cell>
          <cell r="AO184">
            <v>10.395896723999998</v>
          </cell>
          <cell r="AP184">
            <v>0.25052943730070854</v>
          </cell>
          <cell r="AQ184">
            <v>2.604478156499999</v>
          </cell>
          <cell r="AS184">
            <v>1.5078445975999997</v>
          </cell>
          <cell r="AT184">
            <v>1.1455429436</v>
          </cell>
          <cell r="AU184">
            <v>1.5078445975999997</v>
          </cell>
          <cell r="AV184">
            <v>0.24027784731706875</v>
          </cell>
          <cell r="AW184">
            <v>0.3623016539999997</v>
          </cell>
          <cell r="AY184">
            <v>10.395896723999998</v>
          </cell>
          <cell r="AZ184">
            <v>7.8722383220000003</v>
          </cell>
          <cell r="BA184">
            <v>10.395896723999998</v>
          </cell>
          <cell r="BB184">
            <v>0.24275523978358429</v>
          </cell>
          <cell r="BC184">
            <v>2.5236584019999979</v>
          </cell>
          <cell r="BE184">
            <v>1.5078445975999997</v>
          </cell>
          <cell r="BF184">
            <v>1.1539320356000002</v>
          </cell>
          <cell r="BG184">
            <v>1.5078445975999997</v>
          </cell>
          <cell r="BH184">
            <v>0.23471421561831612</v>
          </cell>
          <cell r="BI184">
            <v>0.35391256199999943</v>
          </cell>
          <cell r="BK184">
            <v>0.19239639199999997</v>
          </cell>
          <cell r="BL184">
            <v>0.162209092</v>
          </cell>
          <cell r="BM184">
            <v>0.19239639199999997</v>
          </cell>
          <cell r="BN184">
            <v>0.15690159096122747</v>
          </cell>
          <cell r="BO184">
            <v>3.0187299999999972E-2</v>
          </cell>
          <cell r="BQ184">
            <v>0.19239639199999997</v>
          </cell>
          <cell r="BR184">
            <v>0.15337638239999998</v>
          </cell>
          <cell r="BS184">
            <v>0.19239639199999997</v>
          </cell>
          <cell r="BT184">
            <v>0.20281050592674313</v>
          </cell>
          <cell r="BU184">
            <v>3.9020009599999989E-2</v>
          </cell>
          <cell r="BW184">
            <v>0.19239639199999997</v>
          </cell>
          <cell r="BX184">
            <v>0.18957319662499997</v>
          </cell>
          <cell r="BY184">
            <v>0.19239639199999997</v>
          </cell>
          <cell r="BZ184">
            <v>1.4673847807915256E-2</v>
          </cell>
          <cell r="CA184">
            <v>2.8231953750000038E-3</v>
          </cell>
          <cell r="CC184">
            <v>0.19239639199999997</v>
          </cell>
          <cell r="CD184">
            <v>0.12058951918999992</v>
          </cell>
          <cell r="CE184">
            <v>0.19239639199999997</v>
          </cell>
          <cell r="CF184">
            <v>0.37322359355886497</v>
          </cell>
          <cell r="CG184">
            <v>7.1806872810000047E-2</v>
          </cell>
          <cell r="CI184">
            <v>1.9458039</v>
          </cell>
          <cell r="CJ184">
            <v>0.9728967999999999</v>
          </cell>
          <cell r="CK184">
            <v>1.9458039</v>
          </cell>
          <cell r="CL184">
            <v>0.50000264672097749</v>
          </cell>
          <cell r="CM184">
            <v>0.97290710000000014</v>
          </cell>
          <cell r="CO184">
            <v>1.9458039</v>
          </cell>
          <cell r="CP184">
            <v>0.9728967999999999</v>
          </cell>
          <cell r="CQ184">
            <v>1.9458039</v>
          </cell>
          <cell r="CR184">
            <v>0.50000264672097749</v>
          </cell>
          <cell r="CS184">
            <v>0.97290710000000014</v>
          </cell>
          <cell r="CU184">
            <v>1.7441917</v>
          </cell>
          <cell r="CV184">
            <v>1.2176149999999998E-2</v>
          </cell>
          <cell r="CW184">
            <v>1.7441917</v>
          </cell>
          <cell r="CX184">
            <v>0.99301902996098423</v>
          </cell>
          <cell r="CY184">
            <v>1.7320155500000001</v>
          </cell>
          <cell r="DA184">
            <v>1.6963631749999997</v>
          </cell>
          <cell r="DB184">
            <v>0.70282777500000004</v>
          </cell>
          <cell r="DC184">
            <v>1.6963631749999997</v>
          </cell>
          <cell r="DD184">
            <v>0.58568555050129512</v>
          </cell>
          <cell r="DE184">
            <v>0.99353539999999962</v>
          </cell>
          <cell r="DG184">
            <v>1.6963631749999997</v>
          </cell>
          <cell r="DH184">
            <v>1.0055669799999998</v>
          </cell>
          <cell r="DI184">
            <v>1.6963631749999997</v>
          </cell>
          <cell r="DJ184">
            <v>0.40722187629426704</v>
          </cell>
          <cell r="DK184">
            <v>0.69079619499999989</v>
          </cell>
          <cell r="DM184">
            <v>14.459771279999998</v>
          </cell>
          <cell r="DN184">
            <v>14.459771279999998</v>
          </cell>
          <cell r="DO184">
            <v>14.459771279999998</v>
          </cell>
          <cell r="DP184">
            <v>0</v>
          </cell>
          <cell r="DQ184">
            <v>0</v>
          </cell>
          <cell r="DS184">
            <v>0.28557758</v>
          </cell>
          <cell r="DT184">
            <v>1.4958000000000001E-4</v>
          </cell>
          <cell r="DU184">
            <v>0.28557758</v>
          </cell>
          <cell r="DV184">
            <v>0.99947621938668996</v>
          </cell>
          <cell r="DW184">
            <v>0.28542800000000002</v>
          </cell>
          <cell r="DY184">
            <v>1.9614547499999997</v>
          </cell>
          <cell r="DZ184">
            <v>0</v>
          </cell>
          <cell r="EA184">
            <v>1.9614547499999997</v>
          </cell>
          <cell r="EB184">
            <v>1</v>
          </cell>
          <cell r="EC184">
            <v>1.9614547499999997</v>
          </cell>
          <cell r="EE184">
            <v>3.0750760000000006</v>
          </cell>
          <cell r="EF184">
            <v>1.6123392960000003</v>
          </cell>
          <cell r="EG184">
            <v>3.0750760000000006</v>
          </cell>
          <cell r="EH184">
            <v>0.47567497648838597</v>
          </cell>
          <cell r="EI184">
            <v>1.4627367040000003</v>
          </cell>
          <cell r="EK184">
            <v>3.0750760000000006</v>
          </cell>
          <cell r="EL184">
            <v>2.1368417800000006</v>
          </cell>
          <cell r="EM184">
            <v>3.0750760000000006</v>
          </cell>
          <cell r="EN184">
            <v>0.30510927859994347</v>
          </cell>
          <cell r="EO184">
            <v>0.93823422000000001</v>
          </cell>
          <cell r="EQ184">
            <v>0.39017749999999995</v>
          </cell>
          <cell r="ER184">
            <v>0.18025407199999999</v>
          </cell>
          <cell r="ES184">
            <v>0.39017749999999995</v>
          </cell>
          <cell r="ET184">
            <v>0.53802033177207809</v>
          </cell>
          <cell r="EU184">
            <v>0.20992342799999997</v>
          </cell>
          <cell r="EW184">
            <v>0.39017749999999995</v>
          </cell>
          <cell r="EX184">
            <v>0.31709430999999999</v>
          </cell>
          <cell r="EY184">
            <v>0.39017749999999995</v>
          </cell>
          <cell r="EZ184">
            <v>0.18730754592461116</v>
          </cell>
          <cell r="FA184">
            <v>7.3083189999999965E-2</v>
          </cell>
          <cell r="FC184">
            <v>0.24954009999999999</v>
          </cell>
          <cell r="FD184">
            <v>0.11472450479999999</v>
          </cell>
          <cell r="FE184">
            <v>0.24954009999999999</v>
          </cell>
          <cell r="FF184">
            <v>0.5402562361720622</v>
          </cell>
          <cell r="FG184">
            <v>0.1348155952</v>
          </cell>
          <cell r="FI184">
            <v>0.24954009999999999</v>
          </cell>
          <cell r="FJ184">
            <v>0.20273785</v>
          </cell>
          <cell r="FK184">
            <v>0.24954009999999999</v>
          </cell>
          <cell r="FL184">
            <v>0.18755402438325541</v>
          </cell>
          <cell r="FM184">
            <v>4.680224999999999E-2</v>
          </cell>
          <cell r="FO184">
            <v>0</v>
          </cell>
          <cell r="FP184">
            <v>0</v>
          </cell>
          <cell r="FQ184">
            <v>0</v>
          </cell>
          <cell r="FR184">
            <v>0</v>
          </cell>
          <cell r="FS184">
            <v>0</v>
          </cell>
          <cell r="FU184">
            <v>10.594820341499998</v>
          </cell>
          <cell r="FV184">
            <v>0.85531932449999992</v>
          </cell>
          <cell r="FW184">
            <v>10.594820341499998</v>
          </cell>
          <cell r="FX184">
            <v>0.91927004923814448</v>
          </cell>
          <cell r="FY184">
            <v>9.7395010169999985</v>
          </cell>
          <cell r="GA184">
            <v>3.8767745945000001</v>
          </cell>
          <cell r="GB184">
            <v>1.4919460081999998</v>
          </cell>
          <cell r="GC184">
            <v>3.8767745945000001</v>
          </cell>
          <cell r="GD184">
            <v>0.61515791753365512</v>
          </cell>
          <cell r="GE184">
            <v>2.3848285863000003</v>
          </cell>
          <cell r="GG184">
            <v>0.9860407739999999</v>
          </cell>
          <cell r="GH184">
            <v>0.12794237899999997</v>
          </cell>
          <cell r="GI184">
            <v>0.9860407739999999</v>
          </cell>
          <cell r="GJ184">
            <v>0.87024636062362271</v>
          </cell>
          <cell r="GK184">
            <v>0.85809839499999996</v>
          </cell>
          <cell r="GM184">
            <v>1.2644775000000001</v>
          </cell>
          <cell r="GN184">
            <v>0</v>
          </cell>
          <cell r="GO184">
            <v>1.2644775000000001</v>
          </cell>
          <cell r="GP184">
            <v>1</v>
          </cell>
          <cell r="GQ184">
            <v>1.2644775000000001</v>
          </cell>
          <cell r="GS184">
            <v>21.16632186</v>
          </cell>
          <cell r="GT184">
            <v>6.4900019699999998</v>
          </cell>
          <cell r="GU184">
            <v>21.16632186</v>
          </cell>
          <cell r="GV184">
            <v>0.69338073884887996</v>
          </cell>
          <cell r="GW184">
            <v>14.67631989</v>
          </cell>
          <cell r="GY184">
            <v>21.16632186</v>
          </cell>
          <cell r="GZ184">
            <v>14.86788651</v>
          </cell>
          <cell r="HA184">
            <v>21.16632186</v>
          </cell>
          <cell r="HB184">
            <v>0.29756872222106517</v>
          </cell>
          <cell r="HC184">
            <v>6.2984353500000001</v>
          </cell>
          <cell r="HE184">
            <v>9.5160439999999999E-2</v>
          </cell>
          <cell r="HF184">
            <v>5.4199599999999988E-3</v>
          </cell>
          <cell r="HG184">
            <v>9.5160439999999999E-2</v>
          </cell>
          <cell r="HH184">
            <v>0.94304397919975991</v>
          </cell>
          <cell r="HI184">
            <v>8.9740479999999997E-2</v>
          </cell>
          <cell r="HK184">
            <v>5.9494872000000001</v>
          </cell>
          <cell r="HL184">
            <v>5.9494872000000001</v>
          </cell>
          <cell r="HM184">
            <v>5.9494872000000001</v>
          </cell>
          <cell r="HN184">
            <v>0</v>
          </cell>
          <cell r="HO184">
            <v>0</v>
          </cell>
          <cell r="HQ184">
            <v>0.51108154799999994</v>
          </cell>
          <cell r="HR184">
            <v>0.53836937399999996</v>
          </cell>
          <cell r="HS184">
            <v>0.51108154799999994</v>
          </cell>
          <cell r="HT184">
            <v>0</v>
          </cell>
          <cell r="HU184">
            <v>0</v>
          </cell>
          <cell r="HW184">
            <v>3.2337823999999994E-2</v>
          </cell>
          <cell r="HX184">
            <v>4.1053872000000003E-3</v>
          </cell>
          <cell r="HY184">
            <v>3.2337823999999994E-2</v>
          </cell>
          <cell r="HZ184">
            <v>0.87304689394066826</v>
          </cell>
          <cell r="IA184">
            <v>2.8232436799999993E-2</v>
          </cell>
          <cell r="IC184">
            <v>3.2337823999999994E-2</v>
          </cell>
          <cell r="ID184">
            <v>2.2885524000000001E-2</v>
          </cell>
          <cell r="IE184">
            <v>3.2337823999999994E-2</v>
          </cell>
          <cell r="IF184">
            <v>0.29229857890252586</v>
          </cell>
          <cell r="IG184">
            <v>9.4522999999999933E-3</v>
          </cell>
          <cell r="II184">
            <v>1.5054090319999998</v>
          </cell>
          <cell r="IJ184">
            <v>1.1286831920000002</v>
          </cell>
          <cell r="IK184">
            <v>1.5054090319999998</v>
          </cell>
          <cell r="IL184">
            <v>0.25024815979714382</v>
          </cell>
          <cell r="IM184">
            <v>0.37672583999999953</v>
          </cell>
          <cell r="IO184">
            <v>0.29011212500000005</v>
          </cell>
          <cell r="IP184">
            <v>0.21194734999999998</v>
          </cell>
          <cell r="IQ184">
            <v>0.29011212500000005</v>
          </cell>
          <cell r="IR184">
            <v>0.2694295352184955</v>
          </cell>
          <cell r="IS184">
            <v>7.8164775000000075E-2</v>
          </cell>
          <cell r="IU184">
            <v>8.1767374999999998</v>
          </cell>
          <cell r="IV184">
            <v>6.0222014999999995</v>
          </cell>
          <cell r="IW184">
            <v>8.1767374999999998</v>
          </cell>
          <cell r="IX184">
            <v>0.26349580135108902</v>
          </cell>
          <cell r="IY184">
            <v>2.1545360000000002</v>
          </cell>
          <cell r="JA184">
            <v>105.858982875</v>
          </cell>
          <cell r="JB184">
            <v>105.858982875</v>
          </cell>
          <cell r="JC184">
            <v>105.858982875</v>
          </cell>
          <cell r="JD184">
            <v>0</v>
          </cell>
          <cell r="JE184">
            <v>0</v>
          </cell>
          <cell r="JG184">
            <v>5.9820443750000001</v>
          </cell>
          <cell r="JH184">
            <v>5.9820443750000001</v>
          </cell>
          <cell r="JI184">
            <v>5.9820443750000001</v>
          </cell>
          <cell r="JJ184">
            <v>0</v>
          </cell>
          <cell r="JK184">
            <v>0</v>
          </cell>
          <cell r="JM184">
            <v>0.65755981749999992</v>
          </cell>
          <cell r="JN184">
            <v>0.65755981749999992</v>
          </cell>
          <cell r="JO184">
            <v>0.65755981749999992</v>
          </cell>
          <cell r="JP184">
            <v>0</v>
          </cell>
          <cell r="JQ184">
            <v>0</v>
          </cell>
          <cell r="JS184">
            <v>0.50358849999999999</v>
          </cell>
          <cell r="JT184">
            <v>0.50358849999999999</v>
          </cell>
          <cell r="JU184">
            <v>0.50358849999999999</v>
          </cell>
          <cell r="JV184">
            <v>0</v>
          </cell>
          <cell r="JW184">
            <v>0</v>
          </cell>
          <cell r="JY184">
            <v>0.85194064300000005</v>
          </cell>
          <cell r="JZ184">
            <v>0.85194064300000005</v>
          </cell>
          <cell r="KA184">
            <v>0.85194064300000005</v>
          </cell>
          <cell r="KB184">
            <v>0</v>
          </cell>
          <cell r="KC184">
            <v>0</v>
          </cell>
          <cell r="KE184">
            <v>5.9820443750000001</v>
          </cell>
          <cell r="KF184">
            <v>5.9820443750000001</v>
          </cell>
          <cell r="KG184">
            <v>5.9820443750000001</v>
          </cell>
          <cell r="KH184">
            <v>0</v>
          </cell>
          <cell r="KI184">
            <v>0</v>
          </cell>
          <cell r="KK184">
            <v>0.65755981749999992</v>
          </cell>
          <cell r="KL184">
            <v>0.65755981749999992</v>
          </cell>
          <cell r="KM184">
            <v>0.65755981749999992</v>
          </cell>
          <cell r="KN184">
            <v>0</v>
          </cell>
          <cell r="KO184">
            <v>0</v>
          </cell>
          <cell r="KQ184">
            <v>1.7693723819999998</v>
          </cell>
          <cell r="KR184">
            <v>0.7880409260000002</v>
          </cell>
          <cell r="KS184">
            <v>1.7693723819999998</v>
          </cell>
          <cell r="KT184">
            <v>0.55462121257412034</v>
          </cell>
          <cell r="KU184">
            <v>0.9813314559999996</v>
          </cell>
          <cell r="KW184">
            <v>2.6790409799999995</v>
          </cell>
          <cell r="KX184">
            <v>1.24317093</v>
          </cell>
          <cell r="KY184">
            <v>2.6790409799999995</v>
          </cell>
          <cell r="KZ184">
            <v>0.53596419790487859</v>
          </cell>
          <cell r="LA184">
            <v>1.4358700499999995</v>
          </cell>
          <cell r="LC184">
            <v>1.4401818159999999</v>
          </cell>
          <cell r="LD184">
            <v>0.73454023999999996</v>
          </cell>
          <cell r="LE184">
            <v>1.4401818159999999</v>
          </cell>
          <cell r="LF184">
            <v>0.48996700844332841</v>
          </cell>
          <cell r="LG184">
            <v>0.70564157599999999</v>
          </cell>
          <cell r="LI184">
            <v>9.3450499999999978E-2</v>
          </cell>
          <cell r="LJ184">
            <v>2.3881000000000003E-2</v>
          </cell>
          <cell r="LK184">
            <v>9.3450499999999978E-2</v>
          </cell>
          <cell r="LL184">
            <v>0.74445294567712317</v>
          </cell>
          <cell r="LM184">
            <v>6.9569499999999979E-2</v>
          </cell>
          <cell r="LO184">
            <v>3.0060321660000002</v>
          </cell>
          <cell r="LP184">
            <v>0.38472459000000014</v>
          </cell>
          <cell r="LQ184">
            <v>3.0060321660000002</v>
          </cell>
          <cell r="LR184">
            <v>0.87201581062522793</v>
          </cell>
          <cell r="LS184">
            <v>2.621307576</v>
          </cell>
          <cell r="LU184">
            <v>30.973764667999998</v>
          </cell>
          <cell r="LV184">
            <v>12.902021855999999</v>
          </cell>
          <cell r="LW184">
            <v>30.973764667999998</v>
          </cell>
          <cell r="LX184">
            <v>0.58345322261295862</v>
          </cell>
          <cell r="LY184">
            <v>18.071742811999997</v>
          </cell>
          <cell r="MA184">
            <v>5.9820443750000001</v>
          </cell>
          <cell r="MB184">
            <v>4.5878866249999994</v>
          </cell>
          <cell r="MC184">
            <v>5.9820443750000001</v>
          </cell>
          <cell r="MD184">
            <v>0.23305707256643354</v>
          </cell>
          <cell r="ME184">
            <v>1.3941577500000006</v>
          </cell>
          <cell r="MG184">
            <v>0.65755981749999992</v>
          </cell>
          <cell r="MH184">
            <v>0.61758363699999985</v>
          </cell>
          <cell r="MI184">
            <v>0.65755981749999992</v>
          </cell>
          <cell r="MJ184">
            <v>6.0794743590000574E-2</v>
          </cell>
          <cell r="MK184">
            <v>3.9976180500000069E-2</v>
          </cell>
          <cell r="MM184">
            <v>10.6317237395</v>
          </cell>
          <cell r="MN184">
            <v>7.3916813564999995</v>
          </cell>
          <cell r="MO184">
            <v>11.295387975999999</v>
          </cell>
          <cell r="MP184">
            <v>0.2868464890169613</v>
          </cell>
          <cell r="MQ184">
            <v>3.2400423830000005</v>
          </cell>
          <cell r="MS184">
            <v>26.029493325000004</v>
          </cell>
          <cell r="MT184">
            <v>18.097031725499999</v>
          </cell>
          <cell r="MU184">
            <v>27.654339210000003</v>
          </cell>
          <cell r="MV184">
            <v>0.28684328847140095</v>
          </cell>
          <cell r="MW184">
            <v>7.9324615995000052</v>
          </cell>
          <cell r="MY184">
            <v>0.7880409260000002</v>
          </cell>
          <cell r="MZ184">
            <v>0.51903434200000009</v>
          </cell>
          <cell r="NA184">
            <v>1.7693723819999998</v>
          </cell>
          <cell r="NB184">
            <v>0.15203503046426556</v>
          </cell>
          <cell r="NC184">
            <v>0.2690065840000001</v>
          </cell>
          <cell r="NE184">
            <v>1.24317093</v>
          </cell>
          <cell r="NF184">
            <v>0.81607556999999986</v>
          </cell>
          <cell r="NG184">
            <v>2.6790409799999995</v>
          </cell>
          <cell r="NH184">
            <v>0.15942098802833551</v>
          </cell>
          <cell r="NI184">
            <v>0.42709536000000015</v>
          </cell>
          <cell r="NK184">
            <v>0.73454023999999996</v>
          </cell>
          <cell r="NL184">
            <v>0.49865632799999998</v>
          </cell>
          <cell r="NM184">
            <v>1.4401818159999999</v>
          </cell>
          <cell r="NN184">
            <v>0.16378759221884245</v>
          </cell>
          <cell r="NO184">
            <v>0.23588391199999997</v>
          </cell>
          <cell r="NQ184">
            <v>2.3881000000000003E-2</v>
          </cell>
          <cell r="NR184">
            <v>1.5129399999999999E-2</v>
          </cell>
          <cell r="NS184">
            <v>9.3450499999999978E-2</v>
          </cell>
          <cell r="NT184">
            <v>9.3649579188982465E-2</v>
          </cell>
          <cell r="NU184">
            <v>8.7516000000000035E-3</v>
          </cell>
          <cell r="NW184">
            <v>0.38472459000000014</v>
          </cell>
          <cell r="NX184">
            <v>0</v>
          </cell>
          <cell r="NY184">
            <v>3.0060321660000002</v>
          </cell>
          <cell r="NZ184">
            <v>0.12798418937477202</v>
          </cell>
          <cell r="OA184">
            <v>0.38472459000000014</v>
          </cell>
          <cell r="OC184">
            <v>12.902021855999999</v>
          </cell>
          <cell r="OD184">
            <v>9.2010455100000001</v>
          </cell>
          <cell r="OE184">
            <v>30.973764667999998</v>
          </cell>
          <cell r="OF184">
            <v>0.11948745609937425</v>
          </cell>
          <cell r="OG184">
            <v>3.7009763459999991</v>
          </cell>
          <cell r="OI184">
            <v>4.4910433237000005</v>
          </cell>
          <cell r="OJ184">
            <v>4.2261708646000011</v>
          </cell>
          <cell r="OK184">
            <v>10.594820341499998</v>
          </cell>
          <cell r="OL184">
            <v>2.5000184105292634E-2</v>
          </cell>
          <cell r="OM184">
            <v>0.26487245909999935</v>
          </cell>
          <cell r="OO184">
            <v>1.7615874658000001</v>
          </cell>
          <cell r="OP184">
            <v>1.6577028549000001</v>
          </cell>
          <cell r="OQ184">
            <v>3.8767745945000001</v>
          </cell>
          <cell r="OR184">
            <v>2.6796660050182344E-2</v>
          </cell>
          <cell r="OS184">
            <v>0.10388461090000001</v>
          </cell>
          <cell r="OU184">
            <v>0.67410507600000036</v>
          </cell>
          <cell r="OV184">
            <v>0.48626910440000015</v>
          </cell>
          <cell r="OW184">
            <v>3.0750760000000006</v>
          </cell>
          <cell r="OX184">
            <v>6.1083359110474071E-2</v>
          </cell>
          <cell r="OY184">
            <v>0.18783597160000021</v>
          </cell>
          <cell r="PA184">
            <v>0.10717088199999997</v>
          </cell>
          <cell r="PB184">
            <v>7.1683317599999963E-2</v>
          </cell>
          <cell r="PC184">
            <v>0.39017749999999995</v>
          </cell>
          <cell r="PD184">
            <v>9.0952359887487122E-2</v>
          </cell>
          <cell r="PE184">
            <v>3.5487564400000005E-2</v>
          </cell>
          <cell r="PG184">
            <v>6.7922254800000012E-2</v>
          </cell>
          <cell r="PH184">
            <v>4.660259319999998E-2</v>
          </cell>
          <cell r="PI184">
            <v>0.24954009999999999</v>
          </cell>
          <cell r="PJ184">
            <v>8.5435814123662024E-2</v>
          </cell>
          <cell r="PK184">
            <v>2.1319661600000032E-2</v>
          </cell>
          <cell r="PM184">
            <v>0</v>
          </cell>
          <cell r="PN184">
            <v>0</v>
          </cell>
          <cell r="PO184">
            <v>0</v>
          </cell>
          <cell r="PP184">
            <v>0</v>
          </cell>
          <cell r="PQ184">
            <v>0</v>
          </cell>
          <cell r="PS184">
            <v>0.44382046019999999</v>
          </cell>
          <cell r="PT184">
            <v>0.40986158110000004</v>
          </cell>
          <cell r="PU184">
            <v>0.9860407739999999</v>
          </cell>
          <cell r="PV184">
            <v>3.4439629673975278E-2</v>
          </cell>
          <cell r="PW184">
            <v>3.395887909999995E-2</v>
          </cell>
          <cell r="PY184">
            <v>1.0542029000000004</v>
          </cell>
          <cell r="PZ184">
            <v>0</v>
          </cell>
          <cell r="QA184">
            <v>1.0542029000000004</v>
          </cell>
          <cell r="QB184">
            <v>1</v>
          </cell>
          <cell r="QC184">
            <v>1.0542029000000004</v>
          </cell>
          <cell r="QE184">
            <v>3.5098528999999994</v>
          </cell>
          <cell r="QF184">
            <v>1.3289540599999998</v>
          </cell>
          <cell r="QG184">
            <v>3.5098528999999994</v>
          </cell>
          <cell r="QH184">
            <v>0.62136474152520738</v>
          </cell>
          <cell r="QI184">
            <v>2.1808988399999993</v>
          </cell>
          <cell r="QK184">
            <v>105.858982875</v>
          </cell>
          <cell r="QL184">
            <v>86.166468125000009</v>
          </cell>
          <cell r="QM184">
            <v>105.858982875</v>
          </cell>
          <cell r="QN184">
            <v>0.18602592066516668</v>
          </cell>
          <cell r="QO184">
            <v>19.692514749999987</v>
          </cell>
          <cell r="QQ184">
            <v>5.9820443750000001</v>
          </cell>
          <cell r="QR184">
            <v>5.0761737499999997</v>
          </cell>
          <cell r="QS184">
            <v>5.9820443750000001</v>
          </cell>
          <cell r="QT184">
            <v>0.151431612374156</v>
          </cell>
          <cell r="QU184">
            <v>0.90587062500000037</v>
          </cell>
          <cell r="QW184">
            <v>0.60112056000000014</v>
          </cell>
          <cell r="QX184">
            <v>0.51333228099999995</v>
          </cell>
          <cell r="QY184">
            <v>0.65755981749999992</v>
          </cell>
          <cell r="QZ184">
            <v>0.13350614904323926</v>
          </cell>
          <cell r="RA184">
            <v>8.7788279000000191E-2</v>
          </cell>
          <cell r="RC184">
            <v>10.6317237395</v>
          </cell>
          <cell r="RD184">
            <v>10.503734179500002</v>
          </cell>
          <cell r="RE184">
            <v>11.295387975999999</v>
          </cell>
          <cell r="RF184">
            <v>1.1331134465849697E-2</v>
          </cell>
          <cell r="RG184">
            <v>0.12798955999999784</v>
          </cell>
          <cell r="RI184">
            <v>26.029493325000004</v>
          </cell>
          <cell r="RJ184">
            <v>25.716180161000004</v>
          </cell>
          <cell r="RK184">
            <v>27.654339210000003</v>
          </cell>
          <cell r="RL184">
            <v>1.1329620339896025E-2</v>
          </cell>
          <cell r="RM184">
            <v>0.3133131640000002</v>
          </cell>
          <cell r="RO184">
            <v>5.2677607995000004</v>
          </cell>
          <cell r="RP184">
            <v>5.1959913115000003</v>
          </cell>
          <cell r="RQ184">
            <v>10.395896723999998</v>
          </cell>
          <cell r="RR184">
            <v>6.9036361081110881E-3</v>
          </cell>
          <cell r="RS184">
            <v>7.1769488000000159E-2</v>
          </cell>
          <cell r="RU184">
            <v>0.7916303816000001</v>
          </cell>
          <cell r="RV184">
            <v>0.76637510079999993</v>
          </cell>
          <cell r="RW184">
            <v>1.5078445975999997</v>
          </cell>
          <cell r="RX184">
            <v>1.6749259731538912E-2</v>
          </cell>
          <cell r="RY184">
            <v>2.5255280800000168E-2</v>
          </cell>
          <cell r="SA184">
            <v>4.9959663465000019E-2</v>
          </cell>
          <cell r="SB184">
            <v>0</v>
          </cell>
          <cell r="SC184">
            <v>0.19239639199999997</v>
          </cell>
          <cell r="SD184">
            <v>0.25967048002126791</v>
          </cell>
          <cell r="SE184">
            <v>4.9959663465000019E-2</v>
          </cell>
          <cell r="SG184">
            <v>0</v>
          </cell>
          <cell r="SH184">
            <v>0</v>
          </cell>
          <cell r="SI184">
            <v>1.2644775000000001</v>
          </cell>
          <cell r="SJ184">
            <v>0</v>
          </cell>
          <cell r="SK184">
            <v>0</v>
          </cell>
          <cell r="SM184">
            <v>1.0542029000000004</v>
          </cell>
          <cell r="SN184">
            <v>0</v>
          </cell>
          <cell r="SO184">
            <v>1.0542029000000004</v>
          </cell>
          <cell r="SP184">
            <v>1</v>
          </cell>
          <cell r="SQ184">
            <v>1.0542029000000004</v>
          </cell>
          <cell r="SS184">
            <v>3.5098528999999994</v>
          </cell>
          <cell r="ST184">
            <v>1.3180346999999997</v>
          </cell>
          <cell r="SU184">
            <v>3.5098528999999994</v>
          </cell>
          <cell r="SV184">
            <v>0.62447580068099151</v>
          </cell>
          <cell r="SW184">
            <v>2.1918181999999997</v>
          </cell>
          <cell r="SY184">
            <v>105.858982875</v>
          </cell>
          <cell r="SZ184">
            <v>89.586147999999994</v>
          </cell>
          <cell r="TA184">
            <v>105.858982875</v>
          </cell>
          <cell r="TB184">
            <v>0.15372181399301019</v>
          </cell>
          <cell r="TC184">
            <v>16.272834875000001</v>
          </cell>
          <cell r="TE184">
            <v>4.5878866249999994</v>
          </cell>
          <cell r="TF184">
            <v>3.565804875</v>
          </cell>
          <cell r="TG184">
            <v>5.9820443750000001</v>
          </cell>
          <cell r="TH184">
            <v>0.17085826950255606</v>
          </cell>
          <cell r="TI184">
            <v>1.0220817499999995</v>
          </cell>
          <cell r="TK184">
            <v>0.56328713699999999</v>
          </cell>
          <cell r="TL184">
            <v>0.47774958049999988</v>
          </cell>
          <cell r="TM184">
            <v>0.65755981749999992</v>
          </cell>
          <cell r="TN184">
            <v>0.13008330835239962</v>
          </cell>
          <cell r="TO184">
            <v>8.5537556500000111E-2</v>
          </cell>
          <cell r="TQ184">
            <v>0.29011212500000005</v>
          </cell>
          <cell r="TR184">
            <v>0</v>
          </cell>
          <cell r="TS184">
            <v>0.29011212500000005</v>
          </cell>
          <cell r="TT184">
            <v>1</v>
          </cell>
          <cell r="TU184">
            <v>0.29011212500000005</v>
          </cell>
          <cell r="TW184">
            <v>8.1767374999999998</v>
          </cell>
          <cell r="TX184">
            <v>2.3144257499999998</v>
          </cell>
          <cell r="TY184">
            <v>8.1767374999999998</v>
          </cell>
          <cell r="TZ184">
            <v>0.71694997546393047</v>
          </cell>
          <cell r="UA184">
            <v>5.8623117499999999</v>
          </cell>
          <cell r="UC184">
            <v>0.50358849999999999</v>
          </cell>
          <cell r="UD184">
            <v>0.35986412499999998</v>
          </cell>
          <cell r="UE184">
            <v>0.50358849999999999</v>
          </cell>
          <cell r="UF184">
            <v>0.28540043110595259</v>
          </cell>
          <cell r="UG184">
            <v>0.14372437500000002</v>
          </cell>
          <cell r="UI184">
            <v>0.85194064300000005</v>
          </cell>
          <cell r="UJ184">
            <v>0.82203642799999999</v>
          </cell>
          <cell r="UK184">
            <v>0.85194064300000005</v>
          </cell>
          <cell r="UL184">
            <v>3.5101289327735555E-2</v>
          </cell>
          <cell r="UM184">
            <v>2.9904215000000067E-2</v>
          </cell>
          <cell r="UO184">
            <v>0.7880409260000002</v>
          </cell>
          <cell r="UP184">
            <v>0.76803868000000008</v>
          </cell>
          <cell r="UQ184">
            <v>1.7693723819999998</v>
          </cell>
          <cell r="UR184">
            <v>1.1304712452553763E-2</v>
          </cell>
          <cell r="US184">
            <v>2.0002246000000112E-2</v>
          </cell>
          <cell r="UU184">
            <v>1.24317093</v>
          </cell>
          <cell r="UV184">
            <v>1.241990012</v>
          </cell>
          <cell r="UW184">
            <v>2.6790409799999995</v>
          </cell>
          <cell r="UX184">
            <v>4.4079878165953831E-4</v>
          </cell>
          <cell r="UY184">
            <v>1.1809179999999753E-3</v>
          </cell>
          <cell r="VA184">
            <v>0.73454023999999996</v>
          </cell>
          <cell r="VB184">
            <v>0.720483702</v>
          </cell>
          <cell r="VC184">
            <v>1.4401818159999999</v>
          </cell>
          <cell r="VD184">
            <v>9.7602523819117232E-3</v>
          </cell>
          <cell r="VE184">
            <v>1.4056537999999952E-2</v>
          </cell>
          <cell r="VG184">
            <v>2.3881000000000003E-2</v>
          </cell>
          <cell r="VH184">
            <v>2.2551100000000001E-2</v>
          </cell>
          <cell r="VI184">
            <v>9.3450499999999978E-2</v>
          </cell>
          <cell r="VJ184">
            <v>1.4231063504208134E-2</v>
          </cell>
          <cell r="VK184">
            <v>1.3299000000000019E-3</v>
          </cell>
          <cell r="VM184">
            <v>0.38472459000000014</v>
          </cell>
          <cell r="VN184">
            <v>0.32066817199999997</v>
          </cell>
          <cell r="VO184">
            <v>3.0060321660000002</v>
          </cell>
          <cell r="VP184">
            <v>2.1309292270560543E-2</v>
          </cell>
          <cell r="VQ184">
            <v>6.405641800000017E-2</v>
          </cell>
          <cell r="VS184">
            <v>12.902021855999999</v>
          </cell>
          <cell r="VT184">
            <v>12.885355626999999</v>
          </cell>
          <cell r="VU184">
            <v>30.973764667999998</v>
          </cell>
          <cell r="VV184">
            <v>5.3807566431272609E-4</v>
          </cell>
          <cell r="VW184">
            <v>1.6666229000000143E-2</v>
          </cell>
          <cell r="VY184">
            <v>4.4910433237000005</v>
          </cell>
          <cell r="VZ184">
            <v>4.4669238711999997</v>
          </cell>
          <cell r="WA184">
            <v>10.594820341499998</v>
          </cell>
          <cell r="WB184">
            <v>2.2765324679952063E-3</v>
          </cell>
          <cell r="WC184">
            <v>2.4119452500000804E-2</v>
          </cell>
          <cell r="WE184">
            <v>1.7615874658000001</v>
          </cell>
          <cell r="WF184">
            <v>1.7521439018</v>
          </cell>
          <cell r="WG184">
            <v>3.8767745945000001</v>
          </cell>
          <cell r="WH184">
            <v>2.4359332145329673E-3</v>
          </cell>
          <cell r="WI184">
            <v>9.4435640000001264E-3</v>
          </cell>
          <cell r="WK184">
            <v>0.67410507600000036</v>
          </cell>
          <cell r="WL184">
            <v>0.57845237600000032</v>
          </cell>
          <cell r="WM184">
            <v>3.0750760000000006</v>
          </cell>
          <cell r="WN184">
            <v>3.1105800311927254E-2</v>
          </cell>
          <cell r="WO184">
            <v>9.5652700000000035E-2</v>
          </cell>
          <cell r="WQ184">
            <v>0.10717088199999997</v>
          </cell>
          <cell r="WR184">
            <v>9.299958199999997E-2</v>
          </cell>
          <cell r="WS184">
            <v>0.39017749999999995</v>
          </cell>
          <cell r="WT184">
            <v>3.6320136348200499E-2</v>
          </cell>
          <cell r="WU184">
            <v>1.4171299999999998E-2</v>
          </cell>
          <cell r="WW184">
            <v>6.7922254800000012E-2</v>
          </cell>
          <cell r="WX184">
            <v>5.8813154799999989E-2</v>
          </cell>
          <cell r="WY184">
            <v>0.24954009999999999</v>
          </cell>
          <cell r="WZ184">
            <v>3.650355193413813E-2</v>
          </cell>
          <cell r="XA184">
            <v>9.1091000000000227E-3</v>
          </cell>
          <cell r="XC184">
            <v>0</v>
          </cell>
          <cell r="XD184">
            <v>0</v>
          </cell>
          <cell r="XE184">
            <v>0</v>
          </cell>
          <cell r="XF184">
            <v>0</v>
          </cell>
          <cell r="XG184">
            <v>0</v>
          </cell>
          <cell r="XI184">
            <v>0.44382046019999999</v>
          </cell>
          <cell r="XJ184">
            <v>0.4416095827</v>
          </cell>
          <cell r="XK184">
            <v>0.9860407739999999</v>
          </cell>
          <cell r="XL184">
            <v>2.2421765491819168E-3</v>
          </cell>
          <cell r="XM184">
            <v>2.2108774999999858E-3</v>
          </cell>
          <cell r="XO184">
            <v>5.9494872000000001</v>
          </cell>
          <cell r="XP184">
            <v>5.6181959959999999</v>
          </cell>
          <cell r="XQ184">
            <v>5.9494872000000001</v>
          </cell>
          <cell r="XR184">
            <v>5.56839930675034E-2</v>
          </cell>
          <cell r="XS184">
            <v>0.33129120400000023</v>
          </cell>
          <cell r="XU184">
            <v>0.51108154799999994</v>
          </cell>
          <cell r="XV184">
            <v>0.51259194599999991</v>
          </cell>
          <cell r="XW184">
            <v>0.51108154799999994</v>
          </cell>
          <cell r="XX184">
            <v>0</v>
          </cell>
          <cell r="XY184">
            <v>0</v>
          </cell>
          <cell r="YA184">
            <v>0</v>
          </cell>
          <cell r="YB184">
            <v>0</v>
          </cell>
          <cell r="YC184">
            <v>3.2337823999999994E-2</v>
          </cell>
          <cell r="YD184">
            <v>0</v>
          </cell>
          <cell r="YE184">
            <v>0</v>
          </cell>
          <cell r="YG184">
            <v>1.1286831920000002</v>
          </cell>
          <cell r="YH184">
            <v>0.40649257200000005</v>
          </cell>
          <cell r="YI184">
            <v>1.5054090319999998</v>
          </cell>
          <cell r="YJ184">
            <v>0.47973049493434966</v>
          </cell>
          <cell r="YK184">
            <v>0.72219062000000012</v>
          </cell>
          <cell r="YM184">
            <v>2.3952149999999999</v>
          </cell>
          <cell r="YN184">
            <v>2.0876994</v>
          </cell>
          <cell r="YO184">
            <v>2.3952149999999999</v>
          </cell>
          <cell r="YP184">
            <v>0.12838747252334337</v>
          </cell>
          <cell r="YQ184">
            <v>0.30751559999999989</v>
          </cell>
          <cell r="YS184">
            <v>2.3952149999999999</v>
          </cell>
          <cell r="YT184">
            <v>2.3547438000000001</v>
          </cell>
          <cell r="YU184">
            <v>2.3952149999999999</v>
          </cell>
          <cell r="YV184">
            <v>1.6896687771243844E-2</v>
          </cell>
          <cell r="YW184">
            <v>4.0471199999999818E-2</v>
          </cell>
          <cell r="YY184">
            <v>2.3952149999999999</v>
          </cell>
          <cell r="YZ184">
            <v>1.4456901999999998</v>
          </cell>
          <cell r="ZA184">
            <v>2.3952149999999999</v>
          </cell>
          <cell r="ZB184">
            <v>0.39642570708683778</v>
          </cell>
          <cell r="ZC184">
            <v>0.94952480000000006</v>
          </cell>
        </row>
        <row r="185">
          <cell r="B185">
            <v>2026</v>
          </cell>
          <cell r="C185">
            <v>10.940565960000001</v>
          </cell>
          <cell r="D185">
            <v>10.779247452000002</v>
          </cell>
          <cell r="E185">
            <v>10.940565960000001</v>
          </cell>
          <cell r="F185">
            <v>1.4744987470465286E-2</v>
          </cell>
          <cell r="G185">
            <v>0.16131850799999903</v>
          </cell>
          <cell r="I185">
            <v>26.785556651999997</v>
          </cell>
          <cell r="J185">
            <v>26.390533528499997</v>
          </cell>
          <cell r="K185">
            <v>26.785556651999997</v>
          </cell>
          <cell r="L185">
            <v>1.4747616733606486E-2</v>
          </cell>
          <cell r="M185">
            <v>0.39502312349999968</v>
          </cell>
          <cell r="O185">
            <v>10.940565960000001</v>
          </cell>
          <cell r="P185">
            <v>10.673819979000001</v>
          </cell>
          <cell r="Q185">
            <v>10.940565960000001</v>
          </cell>
          <cell r="R185">
            <v>2.4381369480816116E-2</v>
          </cell>
          <cell r="S185">
            <v>0.26674598099999969</v>
          </cell>
          <cell r="U185">
            <v>26.785556651999997</v>
          </cell>
          <cell r="V185">
            <v>26.132528809500002</v>
          </cell>
          <cell r="W185">
            <v>26.785556651999997</v>
          </cell>
          <cell r="X185">
            <v>2.4379849595219643E-2</v>
          </cell>
          <cell r="Y185">
            <v>0.6530278424999949</v>
          </cell>
          <cell r="AA185">
            <v>10.940565960000001</v>
          </cell>
          <cell r="AB185">
            <v>10.650912031999999</v>
          </cell>
          <cell r="AC185">
            <v>10.940565960000001</v>
          </cell>
          <cell r="AD185">
            <v>2.6475223407912404E-2</v>
          </cell>
          <cell r="AE185">
            <v>0.28965392800000167</v>
          </cell>
          <cell r="AG185">
            <v>26.785556651999997</v>
          </cell>
          <cell r="AH185">
            <v>26.076398514000001</v>
          </cell>
          <cell r="AI185">
            <v>26.785556651999997</v>
          </cell>
          <cell r="AJ185">
            <v>2.647539295947561E-2</v>
          </cell>
          <cell r="AK185">
            <v>0.70915813799999583</v>
          </cell>
          <cell r="AM185">
            <v>10.752033614</v>
          </cell>
          <cell r="AN185">
            <v>7.9588446249999993</v>
          </cell>
          <cell r="AO185">
            <v>10.752033614</v>
          </cell>
          <cell r="AP185">
            <v>0.25978238994370773</v>
          </cell>
          <cell r="AQ185">
            <v>2.7931889890000008</v>
          </cell>
          <cell r="AS185">
            <v>1.542847576</v>
          </cell>
          <cell r="AT185">
            <v>1.1599508215000001</v>
          </cell>
          <cell r="AU185">
            <v>1.542847576</v>
          </cell>
          <cell r="AV185">
            <v>0.24817536123218431</v>
          </cell>
          <cell r="AW185">
            <v>0.38289675449999994</v>
          </cell>
          <cell r="AY185">
            <v>10.752033614</v>
          </cell>
          <cell r="AZ185">
            <v>8.0427720600000008</v>
          </cell>
          <cell r="BA185">
            <v>10.752033614</v>
          </cell>
          <cell r="BB185">
            <v>0.2519766633237015</v>
          </cell>
          <cell r="BC185">
            <v>2.7092615539999994</v>
          </cell>
          <cell r="BE185">
            <v>1.542847576</v>
          </cell>
          <cell r="BF185">
            <v>1.16858711</v>
          </cell>
          <cell r="BG185">
            <v>1.542847576</v>
          </cell>
          <cell r="BH185">
            <v>0.24257773212458933</v>
          </cell>
          <cell r="BI185">
            <v>0.37426046599999996</v>
          </cell>
          <cell r="BK185">
            <v>0.27720315200000001</v>
          </cell>
          <cell r="BL185">
            <v>0.24930385200000002</v>
          </cell>
          <cell r="BM185">
            <v>0.27720315200000001</v>
          </cell>
          <cell r="BN185">
            <v>0.10064568096974592</v>
          </cell>
          <cell r="BO185">
            <v>2.7899299999999988E-2</v>
          </cell>
          <cell r="BQ185">
            <v>0.27720315200000001</v>
          </cell>
          <cell r="BR185">
            <v>0.23704600639999998</v>
          </cell>
          <cell r="BS185">
            <v>0.27720315200000001</v>
          </cell>
          <cell r="BT185">
            <v>0.14486540037611126</v>
          </cell>
          <cell r="BU185">
            <v>4.0157145600000027E-2</v>
          </cell>
          <cell r="BW185">
            <v>0.27720315200000001</v>
          </cell>
          <cell r="BX185">
            <v>0.27425511190500007</v>
          </cell>
          <cell r="BY185">
            <v>0.27720315200000001</v>
          </cell>
          <cell r="BZ185">
            <v>1.0634944349406018E-2</v>
          </cell>
          <cell r="CA185">
            <v>2.9480400949999375E-3</v>
          </cell>
          <cell r="CC185">
            <v>0.27720315200000001</v>
          </cell>
          <cell r="CD185">
            <v>0.20332086205999997</v>
          </cell>
          <cell r="CE185">
            <v>0.27720315200000001</v>
          </cell>
          <cell r="CF185">
            <v>0.2665275968434877</v>
          </cell>
          <cell r="CG185">
            <v>7.388228994000004E-2</v>
          </cell>
          <cell r="CI185">
            <v>1.4666479000000001</v>
          </cell>
          <cell r="CJ185">
            <v>0.73331880000000005</v>
          </cell>
          <cell r="CK185">
            <v>1.4666479000000001</v>
          </cell>
          <cell r="CL185">
            <v>0.50000351140856647</v>
          </cell>
          <cell r="CM185">
            <v>0.73332910000000007</v>
          </cell>
          <cell r="CO185">
            <v>1.4666479000000001</v>
          </cell>
          <cell r="CP185">
            <v>0.73331880000000005</v>
          </cell>
          <cell r="CQ185">
            <v>1.4666479000000001</v>
          </cell>
          <cell r="CR185">
            <v>0.50000351140856647</v>
          </cell>
          <cell r="CS185">
            <v>0.73332910000000007</v>
          </cell>
          <cell r="CU185">
            <v>1.8488499999999999</v>
          </cell>
          <cell r="CV185">
            <v>1.290667E-2</v>
          </cell>
          <cell r="CW185">
            <v>1.8488499999999999</v>
          </cell>
          <cell r="CX185">
            <v>0.99301908213213619</v>
          </cell>
          <cell r="CY185">
            <v>1.8359433299999999</v>
          </cell>
          <cell r="DA185">
            <v>1.7981500500000003</v>
          </cell>
          <cell r="DB185">
            <v>0.74499794999999991</v>
          </cell>
          <cell r="DC185">
            <v>1.7981500500000003</v>
          </cell>
          <cell r="DD185">
            <v>0.58568643923792685</v>
          </cell>
          <cell r="DE185">
            <v>1.0531521000000004</v>
          </cell>
          <cell r="DG185">
            <v>1.7981500500000003</v>
          </cell>
          <cell r="DH185">
            <v>1.0659056</v>
          </cell>
          <cell r="DI185">
            <v>1.7981500500000003</v>
          </cell>
          <cell r="DJ185">
            <v>0.40722099359839303</v>
          </cell>
          <cell r="DK185">
            <v>0.73224445000000027</v>
          </cell>
          <cell r="DM185">
            <v>14.821264520000001</v>
          </cell>
          <cell r="DN185">
            <v>12.472302787000002</v>
          </cell>
          <cell r="DO185">
            <v>14.821264520000001</v>
          </cell>
          <cell r="DP185">
            <v>0.15848591932424394</v>
          </cell>
          <cell r="DQ185">
            <v>2.3489617329999994</v>
          </cell>
          <cell r="DS185">
            <v>0.29128628000000001</v>
          </cell>
          <cell r="DT185">
            <v>1.5258000000000001E-4</v>
          </cell>
          <cell r="DU185">
            <v>0.29128628000000001</v>
          </cell>
          <cell r="DV185">
            <v>0.99947618542143479</v>
          </cell>
          <cell r="DW185">
            <v>0.2911337</v>
          </cell>
          <cell r="DY185">
            <v>2.0791404899999995</v>
          </cell>
          <cell r="DZ185">
            <v>0</v>
          </cell>
          <cell r="EA185">
            <v>2.0791404899999995</v>
          </cell>
          <cell r="EB185">
            <v>1</v>
          </cell>
          <cell r="EC185">
            <v>2.0791404899999995</v>
          </cell>
          <cell r="EE185">
            <v>3.0578359999999996</v>
          </cell>
          <cell r="EF185">
            <v>1.5606076959999993</v>
          </cell>
          <cell r="EG185">
            <v>3.0578359999999996</v>
          </cell>
          <cell r="EH185">
            <v>0.48963656128059208</v>
          </cell>
          <cell r="EI185">
            <v>1.4972283040000003</v>
          </cell>
          <cell r="EK185">
            <v>3.0578359999999996</v>
          </cell>
          <cell r="EL185">
            <v>2.1062311699999992</v>
          </cell>
          <cell r="EM185">
            <v>3.0578359999999996</v>
          </cell>
          <cell r="EN185">
            <v>0.31120204942318702</v>
          </cell>
          <cell r="EO185">
            <v>0.9516048300000004</v>
          </cell>
          <cell r="EQ185">
            <v>0.3943564</v>
          </cell>
          <cell r="ER185">
            <v>0.17927524800000005</v>
          </cell>
          <cell r="ES185">
            <v>0.3943564</v>
          </cell>
          <cell r="ET185">
            <v>0.54539789895637536</v>
          </cell>
          <cell r="EU185">
            <v>0.21508115199999994</v>
          </cell>
          <cell r="EW185">
            <v>0.3943564</v>
          </cell>
          <cell r="EX185">
            <v>0.32014798</v>
          </cell>
          <cell r="EY185">
            <v>0.3943564</v>
          </cell>
          <cell r="EZ185">
            <v>0.18817602554440602</v>
          </cell>
          <cell r="FA185">
            <v>7.4208419999999997E-2</v>
          </cell>
          <cell r="FC185">
            <v>0.25217499999999998</v>
          </cell>
          <cell r="FD185">
            <v>0.11406983280000001</v>
          </cell>
          <cell r="FE185">
            <v>0.25217499999999998</v>
          </cell>
          <cell r="FF185">
            <v>0.54765606106870224</v>
          </cell>
          <cell r="FG185">
            <v>0.13810516719999999</v>
          </cell>
          <cell r="FI185">
            <v>0.25217499999999998</v>
          </cell>
          <cell r="FJ185">
            <v>0.20468733999999997</v>
          </cell>
          <cell r="FK185">
            <v>0.25217499999999998</v>
          </cell>
          <cell r="FL185">
            <v>0.18831232279171217</v>
          </cell>
          <cell r="FM185">
            <v>4.7487660000000015E-2</v>
          </cell>
          <cell r="FO185">
            <v>0</v>
          </cell>
          <cell r="FP185">
            <v>0</v>
          </cell>
          <cell r="FQ185">
            <v>0</v>
          </cell>
          <cell r="FR185">
            <v>0</v>
          </cell>
          <cell r="FS185">
            <v>0</v>
          </cell>
          <cell r="FU185">
            <v>10.671211937999999</v>
          </cell>
          <cell r="FV185">
            <v>0.7886781315000001</v>
          </cell>
          <cell r="FW185">
            <v>10.671211937999999</v>
          </cell>
          <cell r="FX185">
            <v>0.92609291839743801</v>
          </cell>
          <cell r="FY185">
            <v>9.8825338064999997</v>
          </cell>
          <cell r="GA185">
            <v>3.8888227539999995</v>
          </cell>
          <cell r="GB185">
            <v>1.48041567</v>
          </cell>
          <cell r="GC185">
            <v>3.8888227539999995</v>
          </cell>
          <cell r="GD185">
            <v>0.61931521088811226</v>
          </cell>
          <cell r="GE185">
            <v>2.4084070839999994</v>
          </cell>
          <cell r="GG185">
            <v>0.99433858749999982</v>
          </cell>
          <cell r="GH185">
            <v>0.121702585</v>
          </cell>
          <cell r="GI185">
            <v>0.99433858749999982</v>
          </cell>
          <cell r="GJ185">
            <v>0.87760448349290276</v>
          </cell>
          <cell r="GK185">
            <v>0.87263600249999984</v>
          </cell>
          <cell r="GM185">
            <v>1.2707980999999997</v>
          </cell>
          <cell r="GN185">
            <v>0</v>
          </cell>
          <cell r="GO185">
            <v>1.2707980999999997</v>
          </cell>
          <cell r="GP185">
            <v>1</v>
          </cell>
          <cell r="GQ185">
            <v>1.2707980999999997</v>
          </cell>
          <cell r="GS185">
            <v>22.436295404999999</v>
          </cell>
          <cell r="GT185">
            <v>6.8794010549999989</v>
          </cell>
          <cell r="GU185">
            <v>22.436295404999999</v>
          </cell>
          <cell r="GV185">
            <v>0.69338070609166147</v>
          </cell>
          <cell r="GW185">
            <v>15.55689435</v>
          </cell>
          <cell r="GY185">
            <v>22.436295404999999</v>
          </cell>
          <cell r="GZ185">
            <v>15.759960705000001</v>
          </cell>
          <cell r="HA185">
            <v>22.436295404999999</v>
          </cell>
          <cell r="HB185">
            <v>0.29756849691469811</v>
          </cell>
          <cell r="HC185">
            <v>6.6763346999999982</v>
          </cell>
          <cell r="HE185">
            <v>9.8964920000000012E-2</v>
          </cell>
          <cell r="HF185">
            <v>5.6359599999999998E-3</v>
          </cell>
          <cell r="HG185">
            <v>9.8964920000000012E-2</v>
          </cell>
          <cell r="HH185">
            <v>0.94305093158262554</v>
          </cell>
          <cell r="HI185">
            <v>9.3328960000000016E-2</v>
          </cell>
          <cell r="HK185">
            <v>6.0913604910000014</v>
          </cell>
          <cell r="HL185">
            <v>6.0062653400000006</v>
          </cell>
          <cell r="HM185">
            <v>6.0913604910000014</v>
          </cell>
          <cell r="HN185">
            <v>1.3969810377456586E-2</v>
          </cell>
          <cell r="HO185">
            <v>8.5095151000000868E-2</v>
          </cell>
          <cell r="HQ185">
            <v>0.5352990339999999</v>
          </cell>
          <cell r="HR185">
            <v>0.57153111799999989</v>
          </cell>
          <cell r="HS185">
            <v>0.5352990339999999</v>
          </cell>
          <cell r="HT185">
            <v>0</v>
          </cell>
          <cell r="HU185">
            <v>0</v>
          </cell>
          <cell r="HW185">
            <v>3.4042185999999995E-2</v>
          </cell>
          <cell r="HX185">
            <v>5.2423299999999999E-3</v>
          </cell>
          <cell r="HY185">
            <v>3.4042185999999995E-2</v>
          </cell>
          <cell r="HZ185">
            <v>0.84600489522030109</v>
          </cell>
          <cell r="IA185">
            <v>2.8799855999999995E-2</v>
          </cell>
          <cell r="IC185">
            <v>3.4042185999999995E-2</v>
          </cell>
          <cell r="ID185">
            <v>2.4389685999999997E-2</v>
          </cell>
          <cell r="IE185">
            <v>3.4042185999999995E-2</v>
          </cell>
          <cell r="IF185">
            <v>0.28354524588990848</v>
          </cell>
          <cell r="IG185">
            <v>9.6524999999999979E-3</v>
          </cell>
          <cell r="II185">
            <v>1.5397012119999998</v>
          </cell>
          <cell r="IJ185">
            <v>1.0190487039999996</v>
          </cell>
          <cell r="IK185">
            <v>1.5397012119999998</v>
          </cell>
          <cell r="IL185">
            <v>0.33815165172449074</v>
          </cell>
          <cell r="IM185">
            <v>0.52065250800000018</v>
          </cell>
          <cell r="IO185">
            <v>0.29083797499999997</v>
          </cell>
          <cell r="IP185">
            <v>0.19918807499999999</v>
          </cell>
          <cell r="IQ185">
            <v>0.29083797499999997</v>
          </cell>
          <cell r="IR185">
            <v>0.31512356665253216</v>
          </cell>
          <cell r="IS185">
            <v>9.1649899999999979E-2</v>
          </cell>
          <cell r="IU185">
            <v>8.2673976249999992</v>
          </cell>
          <cell r="IV185">
            <v>5.6971069999999981</v>
          </cell>
          <cell r="IW185">
            <v>8.2673976249999992</v>
          </cell>
          <cell r="IX185">
            <v>0.31089476296962326</v>
          </cell>
          <cell r="IY185">
            <v>2.5702906250000011</v>
          </cell>
          <cell r="JA185">
            <v>111.0926585</v>
          </cell>
          <cell r="JB185">
            <v>101.15568745967001</v>
          </cell>
          <cell r="JC185">
            <v>111.0926585</v>
          </cell>
          <cell r="JD185">
            <v>8.944759423801163E-2</v>
          </cell>
          <cell r="JE185">
            <v>9.9369710403299933</v>
          </cell>
          <cell r="JG185">
            <v>6.244818875</v>
          </cell>
          <cell r="JH185">
            <v>5.7453379999999994</v>
          </cell>
          <cell r="JI185">
            <v>6.244818875</v>
          </cell>
          <cell r="JJ185">
            <v>7.9983244510034024E-2</v>
          </cell>
          <cell r="JK185">
            <v>0.4994808750000006</v>
          </cell>
          <cell r="JM185">
            <v>0.65855868099999992</v>
          </cell>
          <cell r="JN185">
            <v>0.60424805599999998</v>
          </cell>
          <cell r="JO185">
            <v>0.65855868099999992</v>
          </cell>
          <cell r="JP185">
            <v>8.2468922765593228E-2</v>
          </cell>
          <cell r="JQ185">
            <v>5.4310624999999946E-2</v>
          </cell>
          <cell r="JS185">
            <v>0.51619699999999991</v>
          </cell>
          <cell r="JT185">
            <v>0.44153142850000004</v>
          </cell>
          <cell r="JU185">
            <v>0.51619699999999991</v>
          </cell>
          <cell r="JV185">
            <v>0.14464549677739288</v>
          </cell>
          <cell r="JW185">
            <v>7.4665571499999861E-2</v>
          </cell>
          <cell r="JY185">
            <v>0.86515638099999992</v>
          </cell>
          <cell r="JZ185">
            <v>0.82184194439999991</v>
          </cell>
          <cell r="KA185">
            <v>0.86515638099999992</v>
          </cell>
          <cell r="KB185">
            <v>5.0065441983950423E-2</v>
          </cell>
          <cell r="KC185">
            <v>4.3314436600000006E-2</v>
          </cell>
          <cell r="KE185">
            <v>6.244818875</v>
          </cell>
          <cell r="KF185">
            <v>6.244818875</v>
          </cell>
          <cell r="KG185">
            <v>6.244818875</v>
          </cell>
          <cell r="KH185">
            <v>0</v>
          </cell>
          <cell r="KI185">
            <v>0</v>
          </cell>
          <cell r="KK185">
            <v>0.65855868099999992</v>
          </cell>
          <cell r="KL185">
            <v>0.65855868099999992</v>
          </cell>
          <cell r="KM185">
            <v>0.65855868099999992</v>
          </cell>
          <cell r="KN185">
            <v>0</v>
          </cell>
          <cell r="KO185">
            <v>0</v>
          </cell>
          <cell r="KQ185">
            <v>1.7946106440000003</v>
          </cell>
          <cell r="KR185">
            <v>0.70941020799999999</v>
          </cell>
          <cell r="KS185">
            <v>1.7946106440000003</v>
          </cell>
          <cell r="KT185">
            <v>0.60469965428333883</v>
          </cell>
          <cell r="KU185">
            <v>1.0852004360000003</v>
          </cell>
          <cell r="KW185">
            <v>2.8151584679999999</v>
          </cell>
          <cell r="KX185">
            <v>1.2353358800000001</v>
          </cell>
          <cell r="KY185">
            <v>2.8151584679999999</v>
          </cell>
          <cell r="KZ185">
            <v>0.56118424804780831</v>
          </cell>
          <cell r="LA185">
            <v>1.5798225879999999</v>
          </cell>
          <cell r="LC185">
            <v>1.4630569740000003</v>
          </cell>
          <cell r="LD185">
            <v>0.68823709599999994</v>
          </cell>
          <cell r="LE185">
            <v>1.4630569740000003</v>
          </cell>
          <cell r="LF185">
            <v>0.52958968226756165</v>
          </cell>
          <cell r="LG185">
            <v>0.77481987800000041</v>
          </cell>
          <cell r="LI185">
            <v>9.5366699999999999E-2</v>
          </cell>
          <cell r="LJ185">
            <v>2.1249800000000003E-2</v>
          </cell>
          <cell r="LK185">
            <v>9.5366699999999999E-2</v>
          </cell>
          <cell r="LL185">
            <v>0.77717798770430346</v>
          </cell>
          <cell r="LM185">
            <v>7.4116899999999999E-2</v>
          </cell>
          <cell r="LO185">
            <v>3.0537387580000002</v>
          </cell>
          <cell r="LP185">
            <v>0.28832688199999995</v>
          </cell>
          <cell r="LQ185">
            <v>3.0537387580000002</v>
          </cell>
          <cell r="LR185">
            <v>0.90558233534395882</v>
          </cell>
          <cell r="LS185">
            <v>2.7654118760000004</v>
          </cell>
          <cell r="LU185">
            <v>32.448507518</v>
          </cell>
          <cell r="LV185">
            <v>12.804653141999998</v>
          </cell>
          <cell r="LW185">
            <v>32.448507518</v>
          </cell>
          <cell r="LX185">
            <v>0.6053854515528353</v>
          </cell>
          <cell r="LY185">
            <v>19.643854376</v>
          </cell>
          <cell r="MA185">
            <v>6.244818875</v>
          </cell>
          <cell r="MB185">
            <v>5.0084761249999996</v>
          </cell>
          <cell r="MC185">
            <v>6.244818875</v>
          </cell>
          <cell r="MD185">
            <v>0.19797896059875722</v>
          </cell>
          <cell r="ME185">
            <v>1.2363427500000004</v>
          </cell>
          <cell r="MG185">
            <v>0.65855868099999992</v>
          </cell>
          <cell r="MH185">
            <v>0.61858250049999997</v>
          </cell>
          <cell r="MI185">
            <v>0.65855868099999992</v>
          </cell>
          <cell r="MJ185">
            <v>6.0702533659259386E-2</v>
          </cell>
          <cell r="MK185">
            <v>3.9976180499999958E-2</v>
          </cell>
          <cell r="MM185">
            <v>10.222808327000001</v>
          </cell>
          <cell r="MN185">
            <v>7.0192078365000006</v>
          </cell>
          <cell r="MO185">
            <v>10.940565960000001</v>
          </cell>
          <cell r="MP185">
            <v>0.29281853445358691</v>
          </cell>
          <cell r="MQ185">
            <v>3.2036004905000004</v>
          </cell>
          <cell r="MS185">
            <v>25.028367106500003</v>
          </cell>
          <cell r="MT185">
            <v>17.1851222425</v>
          </cell>
          <cell r="MU185">
            <v>26.785556651999997</v>
          </cell>
          <cell r="MV185">
            <v>0.29281619814365034</v>
          </cell>
          <cell r="MW185">
            <v>7.8432448640000025</v>
          </cell>
          <cell r="MY185">
            <v>0.70941020799999999</v>
          </cell>
          <cell r="MZ185">
            <v>0.45339752599999994</v>
          </cell>
          <cell r="NA185">
            <v>1.7946106440000003</v>
          </cell>
          <cell r="NB185">
            <v>0.14265639338312094</v>
          </cell>
          <cell r="NC185">
            <v>0.25601268200000005</v>
          </cell>
          <cell r="NE185">
            <v>1.2353358800000001</v>
          </cell>
          <cell r="NF185">
            <v>0.80946128799999995</v>
          </cell>
          <cell r="NG185">
            <v>2.8151584679999999</v>
          </cell>
          <cell r="NH185">
            <v>0.15127908316385411</v>
          </cell>
          <cell r="NI185">
            <v>0.42587459200000011</v>
          </cell>
          <cell r="NK185">
            <v>0.68823709599999994</v>
          </cell>
          <cell r="NL185">
            <v>0.46113322200000006</v>
          </cell>
          <cell r="NM185">
            <v>1.4630569740000003</v>
          </cell>
          <cell r="NN185">
            <v>0.15522558453694218</v>
          </cell>
          <cell r="NO185">
            <v>0.22710387399999987</v>
          </cell>
          <cell r="NQ185">
            <v>2.1249800000000003E-2</v>
          </cell>
          <cell r="NR185">
            <v>1.2741300000000002E-2</v>
          </cell>
          <cell r="NS185">
            <v>9.5366699999999999E-2</v>
          </cell>
          <cell r="NT185">
            <v>8.921877342929975E-2</v>
          </cell>
          <cell r="NU185">
            <v>8.5085000000000004E-3</v>
          </cell>
          <cell r="NW185">
            <v>0.28832688199999995</v>
          </cell>
          <cell r="NX185">
            <v>0</v>
          </cell>
          <cell r="NY185">
            <v>3.0537387580000002</v>
          </cell>
          <cell r="NZ185">
            <v>9.4417664656041261E-2</v>
          </cell>
          <cell r="OA185">
            <v>0.28832688199999995</v>
          </cell>
          <cell r="OC185">
            <v>12.804653141999998</v>
          </cell>
          <cell r="OD185">
            <v>9.1145817979999997</v>
          </cell>
          <cell r="OE185">
            <v>32.448507518</v>
          </cell>
          <cell r="OF185">
            <v>0.11372083421565762</v>
          </cell>
          <cell r="OG185">
            <v>3.6900713439999979</v>
          </cell>
          <cell r="OI185">
            <v>4.4770438622999995</v>
          </cell>
          <cell r="OJ185">
            <v>4.2060126077999991</v>
          </cell>
          <cell r="OK185">
            <v>10.671211937999999</v>
          </cell>
          <cell r="OL185">
            <v>2.5398357381963606E-2</v>
          </cell>
          <cell r="OM185">
            <v>0.27103125450000043</v>
          </cell>
          <cell r="OO185">
            <v>1.7561048649999997</v>
          </cell>
          <cell r="OP185">
            <v>1.6498231753999997</v>
          </cell>
          <cell r="OQ185">
            <v>3.8888227539999995</v>
          </cell>
          <cell r="OR185">
            <v>2.733004210353375E-2</v>
          </cell>
          <cell r="OS185">
            <v>0.10628168960000006</v>
          </cell>
          <cell r="OU185">
            <v>0.60900286599999942</v>
          </cell>
          <cell r="OV185">
            <v>0.42267108959999949</v>
          </cell>
          <cell r="OW185">
            <v>3.0578359999999996</v>
          </cell>
          <cell r="OX185">
            <v>6.0935830567760974E-2</v>
          </cell>
          <cell r="OY185">
            <v>0.18633177639999993</v>
          </cell>
          <cell r="PA185">
            <v>0.10506682800000001</v>
          </cell>
          <cell r="PB185">
            <v>6.9942717599999982E-2</v>
          </cell>
          <cell r="PC185">
            <v>0.3943564</v>
          </cell>
          <cell r="PD185">
            <v>8.9066921191085099E-2</v>
          </cell>
          <cell r="PE185">
            <v>3.5124110400000033E-2</v>
          </cell>
          <cell r="PG185">
            <v>6.658217280000002E-2</v>
          </cell>
          <cell r="PH185">
            <v>4.5405752000000008E-2</v>
          </cell>
          <cell r="PI185">
            <v>0.25217499999999998</v>
          </cell>
          <cell r="PJ185">
            <v>8.3975099831466296E-2</v>
          </cell>
          <cell r="PK185">
            <v>2.1176420800000012E-2</v>
          </cell>
          <cell r="PM185">
            <v>0</v>
          </cell>
          <cell r="PN185">
            <v>0</v>
          </cell>
          <cell r="PO185">
            <v>0</v>
          </cell>
          <cell r="PP185">
            <v>0</v>
          </cell>
          <cell r="PQ185">
            <v>0</v>
          </cell>
          <cell r="PS185">
            <v>0.44291129920000005</v>
          </cell>
          <cell r="PT185">
            <v>0.40816281580000002</v>
          </cell>
          <cell r="PU185">
            <v>0.99433858749999982</v>
          </cell>
          <cell r="PV185">
            <v>3.494632898373768E-2</v>
          </cell>
          <cell r="PW185">
            <v>3.474848340000003E-2</v>
          </cell>
          <cell r="PY185">
            <v>0.64744667999999972</v>
          </cell>
          <cell r="PZ185">
            <v>0</v>
          </cell>
          <cell r="QA185">
            <v>0.64744667999999972</v>
          </cell>
          <cell r="QB185">
            <v>1</v>
          </cell>
          <cell r="QC185">
            <v>0.64744667999999972</v>
          </cell>
          <cell r="QE185">
            <v>2.3001483999999994</v>
          </cell>
          <cell r="QF185">
            <v>0.2602856999999999</v>
          </cell>
          <cell r="QG185">
            <v>2.3001483999999994</v>
          </cell>
          <cell r="QH185">
            <v>0.88683960565327002</v>
          </cell>
          <cell r="QI185">
            <v>2.0398626999999996</v>
          </cell>
          <cell r="QK185">
            <v>101.95782693969998</v>
          </cell>
          <cell r="QL185">
            <v>82.12396022839998</v>
          </cell>
          <cell r="QM185">
            <v>111.0926585</v>
          </cell>
          <cell r="QN185">
            <v>0.17853445024272244</v>
          </cell>
          <cell r="QO185">
            <v>19.833866711300004</v>
          </cell>
          <cell r="QQ185">
            <v>5.7453379999999994</v>
          </cell>
          <cell r="QR185">
            <v>4.8306848750000002</v>
          </cell>
          <cell r="QS185">
            <v>6.244818875</v>
          </cell>
          <cell r="QT185">
            <v>0.14646591731613659</v>
          </cell>
          <cell r="QU185">
            <v>0.91465312499999918</v>
          </cell>
          <cell r="QW185">
            <v>0.5415284749999999</v>
          </cell>
          <cell r="QX185">
            <v>0.45367479799999999</v>
          </cell>
          <cell r="QY185">
            <v>0.65855868099999992</v>
          </cell>
          <cell r="QZ185">
            <v>0.13340295942435526</v>
          </cell>
          <cell r="RA185">
            <v>8.7853676999999908E-2</v>
          </cell>
          <cell r="RC185">
            <v>10.222808327000001</v>
          </cell>
          <cell r="RD185">
            <v>10.072546053</v>
          </cell>
          <cell r="RE185">
            <v>10.940565960000001</v>
          </cell>
          <cell r="RF185">
            <v>1.3734415070424841E-2</v>
          </cell>
          <cell r="RG185">
            <v>0.15026227400000103</v>
          </cell>
          <cell r="RI185">
            <v>25.028367106500003</v>
          </cell>
          <cell r="RJ185">
            <v>24.660482412499999</v>
          </cell>
          <cell r="RK185">
            <v>26.785556651999997</v>
          </cell>
          <cell r="RL185">
            <v>1.3734442736419121E-2</v>
          </cell>
          <cell r="RM185">
            <v>0.36788469400000423</v>
          </cell>
          <cell r="RO185">
            <v>5.2495040049999995</v>
          </cell>
          <cell r="RP185">
            <v>5.1810714410000003</v>
          </cell>
          <cell r="RQ185">
            <v>10.752033614</v>
          </cell>
          <cell r="RR185">
            <v>6.3646158909784816E-3</v>
          </cell>
          <cell r="RS185">
            <v>6.8432563999999196E-2</v>
          </cell>
          <cell r="RU185">
            <v>0.78569035549999999</v>
          </cell>
          <cell r="RV185">
            <v>0.76138648349999993</v>
          </cell>
          <cell r="RW185">
            <v>1.542847576</v>
          </cell>
          <cell r="RX185">
            <v>1.5752607307463574E-2</v>
          </cell>
          <cell r="RY185">
            <v>2.430387200000006E-2</v>
          </cell>
          <cell r="SA185">
            <v>0.13379239018999997</v>
          </cell>
          <cell r="SB185">
            <v>0</v>
          </cell>
          <cell r="SC185">
            <v>0.27720315200000001</v>
          </cell>
          <cell r="SD185">
            <v>0.48265104211369131</v>
          </cell>
          <cell r="SE185">
            <v>0.13379239018999997</v>
          </cell>
          <cell r="SG185">
            <v>0</v>
          </cell>
          <cell r="SH185">
            <v>0</v>
          </cell>
          <cell r="SI185">
            <v>1.2707980999999997</v>
          </cell>
          <cell r="SJ185">
            <v>0</v>
          </cell>
          <cell r="SK185">
            <v>0</v>
          </cell>
          <cell r="SM185">
            <v>0.64744667999999972</v>
          </cell>
          <cell r="SN185">
            <v>0</v>
          </cell>
          <cell r="SO185">
            <v>0.64744667999999972</v>
          </cell>
          <cell r="SP185">
            <v>1</v>
          </cell>
          <cell r="SQ185">
            <v>0.64744667999999972</v>
          </cell>
          <cell r="SS185">
            <v>2.3001483999999994</v>
          </cell>
          <cell r="ST185">
            <v>0</v>
          </cell>
          <cell r="SU185">
            <v>2.3001483999999994</v>
          </cell>
          <cell r="SV185">
            <v>1</v>
          </cell>
          <cell r="SW185">
            <v>2.3001483999999994</v>
          </cell>
          <cell r="SY185">
            <v>101.95782693969998</v>
          </cell>
          <cell r="SZ185">
            <v>87.973142564699984</v>
          </cell>
          <cell r="TA185">
            <v>111.0926585</v>
          </cell>
          <cell r="TB185">
            <v>0.12588306521623119</v>
          </cell>
          <cell r="TC185">
            <v>13.984684375000001</v>
          </cell>
          <cell r="TE185">
            <v>4.5090370000000002</v>
          </cell>
          <cell r="TF185">
            <v>3.5992001249999999</v>
          </cell>
          <cell r="TG185">
            <v>6.244818875</v>
          </cell>
          <cell r="TH185">
            <v>0.14569467797414706</v>
          </cell>
          <cell r="TI185">
            <v>0.90983687500000032</v>
          </cell>
          <cell r="TK185">
            <v>0.50602037550000001</v>
          </cell>
          <cell r="TL185">
            <v>0.41679216099999999</v>
          </cell>
          <cell r="TM185">
            <v>0.65855868099999992</v>
          </cell>
          <cell r="TN185">
            <v>0.13549015004176981</v>
          </cell>
          <cell r="TO185">
            <v>8.9228214500000014E-2</v>
          </cell>
          <cell r="TQ185">
            <v>0.29083797499999997</v>
          </cell>
          <cell r="TR185">
            <v>0</v>
          </cell>
          <cell r="TS185">
            <v>0.29083797499999997</v>
          </cell>
          <cell r="TT185">
            <v>1</v>
          </cell>
          <cell r="TU185">
            <v>0.29083797499999997</v>
          </cell>
          <cell r="TW185">
            <v>8.2673976249999992</v>
          </cell>
          <cell r="TX185">
            <v>1.8410352499999987</v>
          </cell>
          <cell r="TY185">
            <v>8.2673976249999992</v>
          </cell>
          <cell r="TZ185">
            <v>0.77731381342626549</v>
          </cell>
          <cell r="UA185">
            <v>6.4263623750000001</v>
          </cell>
          <cell r="UC185">
            <v>0.44153142850000004</v>
          </cell>
          <cell r="UD185">
            <v>0.29421655350000003</v>
          </cell>
          <cell r="UE185">
            <v>0.51619699999999991</v>
          </cell>
          <cell r="UF185">
            <v>0.28538498867680367</v>
          </cell>
          <cell r="UG185">
            <v>0.14731487500000001</v>
          </cell>
          <cell r="UI185">
            <v>0.82184194439999991</v>
          </cell>
          <cell r="UJ185">
            <v>0.78852348890000001</v>
          </cell>
          <cell r="UK185">
            <v>0.86515638099999992</v>
          </cell>
          <cell r="UL185">
            <v>3.8511483278304462E-2</v>
          </cell>
          <cell r="UM185">
            <v>3.3318455499999899E-2</v>
          </cell>
          <cell r="UO185">
            <v>0.70941020799999999</v>
          </cell>
          <cell r="UP185">
            <v>0.68779376600000008</v>
          </cell>
          <cell r="UQ185">
            <v>1.7946106440000003</v>
          </cell>
          <cell r="UR185">
            <v>1.2045198813609567E-2</v>
          </cell>
          <cell r="US185">
            <v>2.1616441999999902E-2</v>
          </cell>
          <cell r="UU185">
            <v>1.2353358800000001</v>
          </cell>
          <cell r="UV185">
            <v>1.2338001159999998</v>
          </cell>
          <cell r="UW185">
            <v>2.8151584679999999</v>
          </cell>
          <cell r="UX185">
            <v>5.4553376566800682E-4</v>
          </cell>
          <cell r="UY185">
            <v>1.5357640000002171E-3</v>
          </cell>
          <cell r="VA185">
            <v>0.68823709599999994</v>
          </cell>
          <cell r="VB185">
            <v>0.67355056599999985</v>
          </cell>
          <cell r="VC185">
            <v>1.4630569740000003</v>
          </cell>
          <cell r="VD185">
            <v>1.0038248859063285E-2</v>
          </cell>
          <cell r="VE185">
            <v>1.4686530000000086E-2</v>
          </cell>
          <cell r="VG185">
            <v>2.1249800000000003E-2</v>
          </cell>
          <cell r="VH185">
            <v>1.98341E-2</v>
          </cell>
          <cell r="VI185">
            <v>9.5366699999999999E-2</v>
          </cell>
          <cell r="VJ185">
            <v>1.4844804318488555E-2</v>
          </cell>
          <cell r="VK185">
            <v>1.4157000000000024E-3</v>
          </cell>
          <cell r="VM185">
            <v>0.28832688199999995</v>
          </cell>
          <cell r="VN185">
            <v>0.22145871900000008</v>
          </cell>
          <cell r="VO185">
            <v>3.0537387580000002</v>
          </cell>
          <cell r="VP185">
            <v>2.1897145859259472E-2</v>
          </cell>
          <cell r="VQ185">
            <v>6.6868162999999869E-2</v>
          </cell>
          <cell r="VS185">
            <v>12.804653141999998</v>
          </cell>
          <cell r="VT185">
            <v>12.784267389999998</v>
          </cell>
          <cell r="VU185">
            <v>32.448507518</v>
          </cell>
          <cell r="VV185">
            <v>6.2824929586332342E-4</v>
          </cell>
          <cell r="VW185">
            <v>2.0385751999999258E-2</v>
          </cell>
          <cell r="VY185">
            <v>4.4770438622999995</v>
          </cell>
          <cell r="VZ185">
            <v>4.4487812318</v>
          </cell>
          <cell r="WA185">
            <v>10.671211937999999</v>
          </cell>
          <cell r="WB185">
            <v>2.6484930356744972E-3</v>
          </cell>
          <cell r="WC185">
            <v>2.8262630499999553E-2</v>
          </cell>
          <cell r="WE185">
            <v>1.7561048649999997</v>
          </cell>
          <cell r="WF185">
            <v>1.7450361774999998</v>
          </cell>
          <cell r="WG185">
            <v>3.8888227539999995</v>
          </cell>
          <cell r="WH185">
            <v>2.846282332774043E-3</v>
          </cell>
          <cell r="WI185">
            <v>1.1068687499999896E-2</v>
          </cell>
          <cell r="WK185">
            <v>0.60900286599999942</v>
          </cell>
          <cell r="WL185">
            <v>0.5094176659999996</v>
          </cell>
          <cell r="WM185">
            <v>3.0578359999999996</v>
          </cell>
          <cell r="WN185">
            <v>3.2567214199845852E-2</v>
          </cell>
          <cell r="WO185">
            <v>9.9585199999999818E-2</v>
          </cell>
          <cell r="WQ185">
            <v>0.10506682800000001</v>
          </cell>
          <cell r="WR185">
            <v>9.080972800000002E-2</v>
          </cell>
          <cell r="WS185">
            <v>0.3943564</v>
          </cell>
          <cell r="WT185">
            <v>3.6152830282455146E-2</v>
          </cell>
          <cell r="WU185">
            <v>1.4257099999999995E-2</v>
          </cell>
          <cell r="WW185">
            <v>6.658217280000002E-2</v>
          </cell>
          <cell r="WX185">
            <v>5.7430172800000033E-2</v>
          </cell>
          <cell r="WY185">
            <v>0.25217499999999998</v>
          </cell>
          <cell r="WZ185">
            <v>3.6292257360959597E-2</v>
          </cell>
          <cell r="XA185">
            <v>9.1519999999999865E-3</v>
          </cell>
          <cell r="XC185">
            <v>0</v>
          </cell>
          <cell r="XD185">
            <v>0</v>
          </cell>
          <cell r="XE185">
            <v>0</v>
          </cell>
          <cell r="XF185">
            <v>0</v>
          </cell>
          <cell r="XG185">
            <v>0</v>
          </cell>
          <cell r="XI185">
            <v>0.44291129920000005</v>
          </cell>
          <cell r="XJ185">
            <v>0.44031830620000001</v>
          </cell>
          <cell r="XK185">
            <v>0.99433858749999982</v>
          </cell>
          <cell r="XL185">
            <v>2.6077565857314613E-3</v>
          </cell>
          <cell r="XM185">
            <v>2.5929930000000434E-3</v>
          </cell>
          <cell r="XO185">
            <v>6.0913604910000014</v>
          </cell>
          <cell r="XP185">
            <v>5.666640103999999</v>
          </cell>
          <cell r="XQ185">
            <v>6.0913604910000014</v>
          </cell>
          <cell r="XR185">
            <v>6.9725045435667085E-2</v>
          </cell>
          <cell r="XS185">
            <v>0.42472038700000248</v>
          </cell>
          <cell r="XU185">
            <v>0.5352990339999999</v>
          </cell>
          <cell r="XV185">
            <v>0.54446712599999991</v>
          </cell>
          <cell r="XW185">
            <v>0.5352990339999999</v>
          </cell>
          <cell r="XX185">
            <v>0</v>
          </cell>
          <cell r="XY185">
            <v>0</v>
          </cell>
          <cell r="YA185">
            <v>0</v>
          </cell>
          <cell r="YB185">
            <v>0</v>
          </cell>
          <cell r="YC185">
            <v>3.4042185999999995E-2</v>
          </cell>
          <cell r="YD185">
            <v>0</v>
          </cell>
          <cell r="YE185">
            <v>0</v>
          </cell>
          <cell r="YG185">
            <v>1.0190487039999996</v>
          </cell>
          <cell r="YH185">
            <v>0.28035028399999967</v>
          </cell>
          <cell r="YI185">
            <v>1.5397012119999998</v>
          </cell>
          <cell r="YJ185">
            <v>0.47976738229650762</v>
          </cell>
          <cell r="YK185">
            <v>0.73869841999999997</v>
          </cell>
          <cell r="YM185">
            <v>2.3830629999999999</v>
          </cell>
          <cell r="YN185">
            <v>2.0018934000000002</v>
          </cell>
          <cell r="YO185">
            <v>2.3830629999999999</v>
          </cell>
          <cell r="YP185">
            <v>0.15994944321656615</v>
          </cell>
          <cell r="YQ185">
            <v>0.38116959999999978</v>
          </cell>
          <cell r="YS185">
            <v>2.3830629999999999</v>
          </cell>
          <cell r="YT185">
            <v>2.3328925999999996</v>
          </cell>
          <cell r="YU185">
            <v>2.3830629999999999</v>
          </cell>
          <cell r="YV185">
            <v>2.1052905441442497E-2</v>
          </cell>
          <cell r="YW185">
            <v>5.0170400000000281E-2</v>
          </cell>
          <cell r="YY185">
            <v>2.3830629999999999</v>
          </cell>
          <cell r="YZ185">
            <v>1.3958292000000001</v>
          </cell>
          <cell r="ZA185">
            <v>2.3830629999999999</v>
          </cell>
          <cell r="ZB185">
            <v>0.4142709613635896</v>
          </cell>
          <cell r="ZC185">
            <v>0.98723379999999983</v>
          </cell>
        </row>
        <row r="186">
          <cell r="B186">
            <v>2027</v>
          </cell>
          <cell r="C186">
            <v>10.494989722</v>
          </cell>
          <cell r="D186">
            <v>10.3217208715</v>
          </cell>
          <cell r="E186">
            <v>10.494989722</v>
          </cell>
          <cell r="F186">
            <v>1.6509673195466472E-2</v>
          </cell>
          <cell r="G186">
            <v>0.17326885049999952</v>
          </cell>
          <cell r="I186">
            <v>25.694511284000001</v>
          </cell>
          <cell r="J186">
            <v>25.270365652999995</v>
          </cell>
          <cell r="K186">
            <v>25.694511284000001</v>
          </cell>
          <cell r="L186">
            <v>1.6507246482018956E-2</v>
          </cell>
          <cell r="M186">
            <v>0.42414563100000535</v>
          </cell>
          <cell r="O186">
            <v>10.494989722</v>
          </cell>
          <cell r="P186">
            <v>10.208546462500001</v>
          </cell>
          <cell r="Q186">
            <v>10.494989722</v>
          </cell>
          <cell r="R186">
            <v>2.7293333970546466E-2</v>
          </cell>
          <cell r="S186">
            <v>0.2864432594999986</v>
          </cell>
          <cell r="U186">
            <v>25.694511284000001</v>
          </cell>
          <cell r="V186">
            <v>24.993210371</v>
          </cell>
          <cell r="W186">
            <v>25.694511284000001</v>
          </cell>
          <cell r="X186">
            <v>2.7293802370808334E-2</v>
          </cell>
          <cell r="Y186">
            <v>0.70130091300000075</v>
          </cell>
          <cell r="AA186">
            <v>10.494989722</v>
          </cell>
          <cell r="AB186">
            <v>10.182125822</v>
          </cell>
          <cell r="AC186">
            <v>10.494989722</v>
          </cell>
          <cell r="AD186">
            <v>2.981078669797672E-2</v>
          </cell>
          <cell r="AE186">
            <v>0.31286389999999997</v>
          </cell>
          <cell r="AG186">
            <v>25.694511284000001</v>
          </cell>
          <cell r="AH186">
            <v>24.928582857999999</v>
          </cell>
          <cell r="AI186">
            <v>25.694511284000001</v>
          </cell>
          <cell r="AJ186">
            <v>2.9809028766269882E-2</v>
          </cell>
          <cell r="AK186">
            <v>0.7659284260000021</v>
          </cell>
          <cell r="AM186">
            <v>11.162552467999998</v>
          </cell>
          <cell r="AN186">
            <v>8.1773197009999983</v>
          </cell>
          <cell r="AO186">
            <v>11.162552467999998</v>
          </cell>
          <cell r="AP186">
            <v>0.26743280943653791</v>
          </cell>
          <cell r="AQ186">
            <v>2.9852327669999994</v>
          </cell>
          <cell r="AS186">
            <v>1.5881403999999999</v>
          </cell>
          <cell r="AT186">
            <v>1.1842964919999999</v>
          </cell>
          <cell r="AU186">
            <v>1.5881403999999999</v>
          </cell>
          <cell r="AV186">
            <v>0.25428728341650403</v>
          </cell>
          <cell r="AW186">
            <v>0.40384390800000003</v>
          </cell>
          <cell r="AY186">
            <v>11.162552467999998</v>
          </cell>
          <cell r="AZ186">
            <v>8.2644595560000003</v>
          </cell>
          <cell r="BA186">
            <v>11.162552467999998</v>
          </cell>
          <cell r="BB186">
            <v>0.2596263641589181</v>
          </cell>
          <cell r="BC186">
            <v>2.8980929119999974</v>
          </cell>
          <cell r="BE186">
            <v>1.5881403999999999</v>
          </cell>
          <cell r="BF186">
            <v>1.1931791560000002</v>
          </cell>
          <cell r="BG186">
            <v>1.5881403999999999</v>
          </cell>
          <cell r="BH186">
            <v>0.24869416079334022</v>
          </cell>
          <cell r="BI186">
            <v>0.39496124399999966</v>
          </cell>
          <cell r="BK186">
            <v>0.28256854400000003</v>
          </cell>
          <cell r="BL186">
            <v>0.25710024400000003</v>
          </cell>
          <cell r="BM186">
            <v>0.28256854400000003</v>
          </cell>
          <cell r="BN186">
            <v>9.0131405426359126E-2</v>
          </cell>
          <cell r="BO186">
            <v>2.5468299999999999E-2</v>
          </cell>
          <cell r="BQ186">
            <v>0.28256854400000003</v>
          </cell>
          <cell r="BR186">
            <v>0.24127231760000004</v>
          </cell>
          <cell r="BS186">
            <v>0.28256854400000003</v>
          </cell>
          <cell r="BT186">
            <v>0.14614587248607541</v>
          </cell>
          <cell r="BU186">
            <v>4.1296226399999997E-2</v>
          </cell>
          <cell r="BW186">
            <v>0.28256854400000003</v>
          </cell>
          <cell r="BX186">
            <v>0.27953658935999998</v>
          </cell>
          <cell r="BY186">
            <v>0.28256854400000003</v>
          </cell>
          <cell r="BZ186">
            <v>1.0729979342640687E-2</v>
          </cell>
          <cell r="CA186">
            <v>3.0319546400000563E-3</v>
          </cell>
          <cell r="CC186">
            <v>0.28256854400000003</v>
          </cell>
          <cell r="CD186">
            <v>0.20671708099999997</v>
          </cell>
          <cell r="CE186">
            <v>0.28256854400000003</v>
          </cell>
          <cell r="CF186">
            <v>0.26843562247325042</v>
          </cell>
          <cell r="CG186">
            <v>7.5851463000000063E-2</v>
          </cell>
          <cell r="CI186">
            <v>0.98265089999999999</v>
          </cell>
          <cell r="CJ186">
            <v>0.49133059999999995</v>
          </cell>
          <cell r="CK186">
            <v>0.98265089999999999</v>
          </cell>
          <cell r="CL186">
            <v>0.49999475907466229</v>
          </cell>
          <cell r="CM186">
            <v>0.49132030000000004</v>
          </cell>
          <cell r="CO186">
            <v>0.98265089999999999</v>
          </cell>
          <cell r="CP186">
            <v>0.49133059999999995</v>
          </cell>
          <cell r="CQ186">
            <v>0.98265089999999999</v>
          </cell>
          <cell r="CR186">
            <v>0.49999475907466229</v>
          </cell>
          <cell r="CS186">
            <v>0.49132030000000004</v>
          </cell>
          <cell r="CU186">
            <v>1.959781</v>
          </cell>
          <cell r="CV186">
            <v>1.368108E-2</v>
          </cell>
          <cell r="CW186">
            <v>1.959781</v>
          </cell>
          <cell r="CX186">
            <v>0.99301907713157744</v>
          </cell>
          <cell r="CY186">
            <v>1.94609992</v>
          </cell>
          <cell r="DA186">
            <v>1.9060434900000001</v>
          </cell>
          <cell r="DB186">
            <v>0.78969969000000007</v>
          </cell>
          <cell r="DC186">
            <v>1.9060434900000001</v>
          </cell>
          <cell r="DD186">
            <v>0.58568642628400891</v>
          </cell>
          <cell r="DE186">
            <v>1.1163438000000001</v>
          </cell>
          <cell r="DG186">
            <v>1.9060434900000001</v>
          </cell>
          <cell r="DH186">
            <v>1.1298625199999999</v>
          </cell>
          <cell r="DI186">
            <v>1.9060434900000001</v>
          </cell>
          <cell r="DJ186">
            <v>0.40722101781633541</v>
          </cell>
          <cell r="DK186">
            <v>0.77618097000000019</v>
          </cell>
          <cell r="DM186">
            <v>15.191804909999998</v>
          </cell>
          <cell r="DN186">
            <v>10.376405482000001</v>
          </cell>
          <cell r="DO186">
            <v>15.191804909999998</v>
          </cell>
          <cell r="DP186">
            <v>0.31697349041325978</v>
          </cell>
          <cell r="DQ186">
            <v>4.8153994279999974</v>
          </cell>
          <cell r="DS186">
            <v>0.29710942999999995</v>
          </cell>
          <cell r="DT186">
            <v>1.5563E-4</v>
          </cell>
          <cell r="DU186">
            <v>0.29710942999999995</v>
          </cell>
          <cell r="DV186">
            <v>0.99947618626578083</v>
          </cell>
          <cell r="DW186">
            <v>0.29695379999999993</v>
          </cell>
          <cell r="DY186">
            <v>2.2038899700000001</v>
          </cell>
          <cell r="DZ186">
            <v>0</v>
          </cell>
          <cell r="EA186">
            <v>2.2038899700000001</v>
          </cell>
          <cell r="EB186">
            <v>1</v>
          </cell>
          <cell r="EC186">
            <v>2.2038899700000001</v>
          </cell>
          <cell r="EE186">
            <v>3.0390991000000001</v>
          </cell>
          <cell r="EF186">
            <v>1.5071819704</v>
          </cell>
          <cell r="EG186">
            <v>3.0390991000000001</v>
          </cell>
          <cell r="EH186">
            <v>0.5040694887507946</v>
          </cell>
          <cell r="EI186">
            <v>1.5319171296</v>
          </cell>
          <cell r="EK186">
            <v>3.0390991000000001</v>
          </cell>
          <cell r="EL186">
            <v>2.0740622800000001</v>
          </cell>
          <cell r="EM186">
            <v>3.0390991000000001</v>
          </cell>
          <cell r="EN186">
            <v>0.3175404250555699</v>
          </cell>
          <cell r="EO186">
            <v>0.96503681999999991</v>
          </cell>
          <cell r="EQ186">
            <v>0.39254759999999994</v>
          </cell>
          <cell r="ER186">
            <v>0.17229247919999996</v>
          </cell>
          <cell r="ES186">
            <v>0.39254759999999994</v>
          </cell>
          <cell r="ET186">
            <v>0.56109149769352817</v>
          </cell>
          <cell r="EU186">
            <v>0.22025512079999998</v>
          </cell>
          <cell r="EW186">
            <v>0.39254759999999994</v>
          </cell>
          <cell r="EX186">
            <v>0.31722410999999989</v>
          </cell>
          <cell r="EY186">
            <v>0.39254759999999994</v>
          </cell>
          <cell r="EZ186">
            <v>0.1918837104086232</v>
          </cell>
          <cell r="FA186">
            <v>7.5323490000000048E-2</v>
          </cell>
          <cell r="FC186">
            <v>0.25097749999999996</v>
          </cell>
          <cell r="FD186">
            <v>0.10957463840000001</v>
          </cell>
          <cell r="FE186">
            <v>0.25097749999999996</v>
          </cell>
          <cell r="FF186">
            <v>0.56340851909035661</v>
          </cell>
          <cell r="FG186">
            <v>0.14140286159999996</v>
          </cell>
          <cell r="FI186">
            <v>0.25097749999999996</v>
          </cell>
          <cell r="FJ186">
            <v>0.20280443000000001</v>
          </cell>
          <cell r="FK186">
            <v>0.25097749999999996</v>
          </cell>
          <cell r="FL186">
            <v>0.19194178761044303</v>
          </cell>
          <cell r="FM186">
            <v>4.8173069999999957E-2</v>
          </cell>
          <cell r="FO186">
            <v>0</v>
          </cell>
          <cell r="FP186">
            <v>0</v>
          </cell>
          <cell r="FQ186">
            <v>0</v>
          </cell>
          <cell r="FR186">
            <v>0</v>
          </cell>
          <cell r="FS186">
            <v>0</v>
          </cell>
          <cell r="FU186">
            <v>10.746976111999999</v>
          </cell>
          <cell r="FV186">
            <v>0.72073551199999986</v>
          </cell>
          <cell r="FW186">
            <v>10.746976111999999</v>
          </cell>
          <cell r="FX186">
            <v>0.93293597152456398</v>
          </cell>
          <cell r="FY186">
            <v>10.0262406</v>
          </cell>
          <cell r="GA186">
            <v>3.9007539694999998</v>
          </cell>
          <cell r="GB186">
            <v>1.4686089624000003</v>
          </cell>
          <cell r="GC186">
            <v>3.9007539694999998</v>
          </cell>
          <cell r="GD186">
            <v>0.62350638520576906</v>
          </cell>
          <cell r="GE186">
            <v>2.4321450070999995</v>
          </cell>
          <cell r="GG186">
            <v>1.002522001</v>
          </cell>
          <cell r="GH186">
            <v>0.11536636950000001</v>
          </cell>
          <cell r="GI186">
            <v>1.002522001</v>
          </cell>
          <cell r="GJ186">
            <v>0.88492385265867102</v>
          </cell>
          <cell r="GK186">
            <v>0.88715563149999999</v>
          </cell>
          <cell r="GM186">
            <v>1.2771472999999998</v>
          </cell>
          <cell r="GN186">
            <v>0</v>
          </cell>
          <cell r="GO186">
            <v>1.2771472999999998</v>
          </cell>
          <cell r="GP186">
            <v>1</v>
          </cell>
          <cell r="GQ186">
            <v>1.2771472999999998</v>
          </cell>
          <cell r="GS186">
            <v>23.782476729999999</v>
          </cell>
          <cell r="GT186">
            <v>7.2921688899999983</v>
          </cell>
          <cell r="GU186">
            <v>23.782476729999999</v>
          </cell>
          <cell r="GV186">
            <v>0.69338059392269191</v>
          </cell>
          <cell r="GW186">
            <v>16.49030784</v>
          </cell>
          <cell r="GY186">
            <v>23.782476729999999</v>
          </cell>
          <cell r="GZ186">
            <v>16.705568785000001</v>
          </cell>
          <cell r="HA186">
            <v>23.782476729999999</v>
          </cell>
          <cell r="HB186">
            <v>0.29756816438184314</v>
          </cell>
          <cell r="HC186">
            <v>7.0769079449999985</v>
          </cell>
          <cell r="HE186">
            <v>0.10292107999999998</v>
          </cell>
          <cell r="HF186">
            <v>5.8612399999999993E-3</v>
          </cell>
          <cell r="HG186">
            <v>0.10292107999999998</v>
          </cell>
          <cell r="HH186">
            <v>0.94305112227737986</v>
          </cell>
          <cell r="HI186">
            <v>9.7059839999999981E-2</v>
          </cell>
          <cell r="HK186">
            <v>6.2368120530000004</v>
          </cell>
          <cell r="HL186">
            <v>6.0410761194999996</v>
          </cell>
          <cell r="HM186">
            <v>6.2368120530000004</v>
          </cell>
          <cell r="HN186">
            <v>3.1383971785048245E-2</v>
          </cell>
          <cell r="HO186">
            <v>0.19573593350000085</v>
          </cell>
          <cell r="HQ186">
            <v>0.56066752199999992</v>
          </cell>
          <cell r="HR186">
            <v>0.60728916799999988</v>
          </cell>
          <cell r="HS186">
            <v>0.56066752199999992</v>
          </cell>
          <cell r="HT186">
            <v>0</v>
          </cell>
          <cell r="HU186">
            <v>0</v>
          </cell>
          <cell r="HW186">
            <v>3.5871524000000002E-2</v>
          </cell>
          <cell r="HX186">
            <v>6.4793328000000002E-3</v>
          </cell>
          <cell r="HY186">
            <v>3.5871524000000002E-2</v>
          </cell>
          <cell r="HZ186">
            <v>0.81937391898933531</v>
          </cell>
          <cell r="IA186">
            <v>2.9392191200000001E-2</v>
          </cell>
          <cell r="IC186">
            <v>3.5871524000000002E-2</v>
          </cell>
          <cell r="ID186">
            <v>2.6047424E-2</v>
          </cell>
          <cell r="IE186">
            <v>3.5871524000000002E-2</v>
          </cell>
          <cell r="IF186">
            <v>0.273869044426437</v>
          </cell>
          <cell r="IG186">
            <v>9.8241000000000023E-3</v>
          </cell>
          <cell r="II186">
            <v>1.57479938</v>
          </cell>
          <cell r="IJ186">
            <v>0.90041315199999994</v>
          </cell>
          <cell r="IK186">
            <v>1.57479938</v>
          </cell>
          <cell r="IL186">
            <v>0.42823627984918311</v>
          </cell>
          <cell r="IM186">
            <v>0.67438622800000003</v>
          </cell>
          <cell r="IO186">
            <v>0.29155725000000005</v>
          </cell>
          <cell r="IP186">
            <v>0.18632984999999999</v>
          </cell>
          <cell r="IQ186">
            <v>0.29155725000000005</v>
          </cell>
          <cell r="IR186">
            <v>0.36091505184659284</v>
          </cell>
          <cell r="IS186">
            <v>0.10522740000000005</v>
          </cell>
          <cell r="IU186">
            <v>8.3557614999999998</v>
          </cell>
          <cell r="IV186">
            <v>5.3522356249999996</v>
          </cell>
          <cell r="IW186">
            <v>8.3557614999999998</v>
          </cell>
          <cell r="IX186">
            <v>0.35945567319028915</v>
          </cell>
          <cell r="IY186">
            <v>3.0035258750000002</v>
          </cell>
          <cell r="JA186">
            <v>103.91771224999998</v>
          </cell>
          <cell r="JB186">
            <v>83.232344588989989</v>
          </cell>
          <cell r="JC186">
            <v>103.91771224999998</v>
          </cell>
          <cell r="JD186">
            <v>0.19905526414251865</v>
          </cell>
          <cell r="JE186">
            <v>20.685367661009991</v>
          </cell>
          <cell r="JG186">
            <v>5.77506875</v>
          </cell>
          <cell r="JH186">
            <v>4.7434843749999995</v>
          </cell>
          <cell r="JI186">
            <v>5.77506875</v>
          </cell>
          <cell r="JJ186">
            <v>0.17862720249001374</v>
          </cell>
          <cell r="JK186">
            <v>1.0315843750000004</v>
          </cell>
          <cell r="JM186">
            <v>0.60021487149999986</v>
          </cell>
          <cell r="JN186">
            <v>0.48836637150000006</v>
          </cell>
          <cell r="JO186">
            <v>0.60021487149999986</v>
          </cell>
          <cell r="JP186">
            <v>0.18634743207957954</v>
          </cell>
          <cell r="JQ186">
            <v>0.1118484999999998</v>
          </cell>
          <cell r="JS186">
            <v>0.52909774999999992</v>
          </cell>
          <cell r="JT186">
            <v>0.37323862269999986</v>
          </cell>
          <cell r="JU186">
            <v>0.52909774999999992</v>
          </cell>
          <cell r="JV186">
            <v>0.29457529785375214</v>
          </cell>
          <cell r="JW186">
            <v>0.15585912730000007</v>
          </cell>
          <cell r="JY186">
            <v>0.87715043850000007</v>
          </cell>
          <cell r="JZ186">
            <v>0.78944318259999979</v>
          </cell>
          <cell r="KA186">
            <v>0.87715043850000007</v>
          </cell>
          <cell r="KB186">
            <v>9.9991121306382699E-2</v>
          </cell>
          <cell r="KC186">
            <v>8.770725590000028E-2</v>
          </cell>
          <cell r="KE186">
            <v>5.77506875</v>
          </cell>
          <cell r="KF186">
            <v>5.77506875</v>
          </cell>
          <cell r="KG186">
            <v>5.77506875</v>
          </cell>
          <cell r="KH186">
            <v>0</v>
          </cell>
          <cell r="KI186">
            <v>0</v>
          </cell>
          <cell r="KK186">
            <v>0.60021487149999986</v>
          </cell>
          <cell r="KL186">
            <v>0.60021487149999986</v>
          </cell>
          <cell r="KM186">
            <v>0.60021487149999986</v>
          </cell>
          <cell r="KN186">
            <v>0</v>
          </cell>
          <cell r="KO186">
            <v>0</v>
          </cell>
          <cell r="KQ186">
            <v>1.8172511399999998</v>
          </cell>
          <cell r="KR186">
            <v>0.62554284000000004</v>
          </cell>
          <cell r="KS186">
            <v>1.8172511399999998</v>
          </cell>
          <cell r="KT186">
            <v>0.65577523863872766</v>
          </cell>
          <cell r="KU186">
            <v>1.1917082999999997</v>
          </cell>
          <cell r="KW186">
            <v>2.9538749900000001</v>
          </cell>
          <cell r="KX186">
            <v>1.2264369260000001</v>
          </cell>
          <cell r="KY186">
            <v>2.9538749900000001</v>
          </cell>
          <cell r="KZ186">
            <v>0.58480405225273258</v>
          </cell>
          <cell r="LA186">
            <v>1.727438064</v>
          </cell>
          <cell r="LC186">
            <v>1.485735418</v>
          </cell>
          <cell r="LD186">
            <v>0.63988711199999992</v>
          </cell>
          <cell r="LE186">
            <v>1.485735418</v>
          </cell>
          <cell r="LF186">
            <v>0.56931287748300829</v>
          </cell>
          <cell r="LG186">
            <v>0.84584830600000005</v>
          </cell>
          <cell r="LI186">
            <v>9.7282900000000005E-2</v>
          </cell>
          <cell r="LJ186">
            <v>1.85185E-2</v>
          </cell>
          <cell r="LK186">
            <v>9.7282900000000005E-2</v>
          </cell>
          <cell r="LL186">
            <v>0.80964280464500959</v>
          </cell>
          <cell r="LM186">
            <v>7.8764400000000012E-2</v>
          </cell>
          <cell r="LO186">
            <v>3.1012114869999996</v>
          </cell>
          <cell r="LP186">
            <v>0.18804794400000008</v>
          </cell>
          <cell r="LQ186">
            <v>3.1012114869999996</v>
          </cell>
          <cell r="LR186">
            <v>0.93936306995241048</v>
          </cell>
          <cell r="LS186">
            <v>2.9131635429999996</v>
          </cell>
          <cell r="LU186">
            <v>33.951988720999999</v>
          </cell>
          <cell r="LV186">
            <v>12.696699202999998</v>
          </cell>
          <cell r="LW186">
            <v>33.951988720999999</v>
          </cell>
          <cell r="LX186">
            <v>0.62603960235334222</v>
          </cell>
          <cell r="LY186">
            <v>21.255289518000001</v>
          </cell>
          <cell r="MA186">
            <v>5.77506875</v>
          </cell>
          <cell r="MB186">
            <v>4.7179169999999999</v>
          </cell>
          <cell r="MC186">
            <v>5.77506875</v>
          </cell>
          <cell r="MD186">
            <v>0.18305440086752214</v>
          </cell>
          <cell r="ME186">
            <v>1.0571517500000001</v>
          </cell>
          <cell r="MG186">
            <v>0.60021487149999986</v>
          </cell>
          <cell r="MH186">
            <v>0.5602564295000001</v>
          </cell>
          <cell r="MI186">
            <v>0.60021487149999986</v>
          </cell>
          <cell r="MJ186">
            <v>6.657356206476428E-2</v>
          </cell>
          <cell r="MK186">
            <v>3.9958441999999761E-2</v>
          </cell>
          <cell r="MM186">
            <v>9.7224725855000003</v>
          </cell>
          <cell r="MN186">
            <v>6.5813908695000007</v>
          </cell>
          <cell r="MO186">
            <v>10.494989722</v>
          </cell>
          <cell r="MP186">
            <v>0.2992934532766186</v>
          </cell>
          <cell r="MQ186">
            <v>3.1410817159999995</v>
          </cell>
          <cell r="MS186">
            <v>23.803214745999998</v>
          </cell>
          <cell r="MT186">
            <v>16.112988862999998</v>
          </cell>
          <cell r="MU186">
            <v>25.694511284000001</v>
          </cell>
          <cell r="MV186">
            <v>0.29929449904691169</v>
          </cell>
          <cell r="MW186">
            <v>7.6902258830000001</v>
          </cell>
          <cell r="MY186">
            <v>0.62554284000000004</v>
          </cell>
          <cell r="MZ186">
            <v>0.38346841400000004</v>
          </cell>
          <cell r="NA186">
            <v>1.8172511399999998</v>
          </cell>
          <cell r="NB186">
            <v>0.13320912045211319</v>
          </cell>
          <cell r="NC186">
            <v>0.24207442600000001</v>
          </cell>
          <cell r="NE186">
            <v>1.2264369260000001</v>
          </cell>
          <cell r="NF186">
            <v>0.80205888200000008</v>
          </cell>
          <cell r="NG186">
            <v>2.9538749900000001</v>
          </cell>
          <cell r="NH186">
            <v>0.14366824778864457</v>
          </cell>
          <cell r="NI186">
            <v>0.42437804400000001</v>
          </cell>
          <cell r="NK186">
            <v>0.63988711199999992</v>
          </cell>
          <cell r="NL186">
            <v>0.42199655400000002</v>
          </cell>
          <cell r="NM186">
            <v>1.485735418</v>
          </cell>
          <cell r="NN186">
            <v>0.14665502037590916</v>
          </cell>
          <cell r="NO186">
            <v>0.2178905579999999</v>
          </cell>
          <cell r="NQ186">
            <v>1.85185E-2</v>
          </cell>
          <cell r="NR186">
            <v>1.0267399999999999E-2</v>
          </cell>
          <cell r="NS186">
            <v>9.7282900000000005E-2</v>
          </cell>
          <cell r="NT186">
            <v>8.4815522563574899E-2</v>
          </cell>
          <cell r="NU186">
            <v>8.2511000000000008E-3</v>
          </cell>
          <cell r="NW186">
            <v>0.18804794400000008</v>
          </cell>
          <cell r="NX186">
            <v>0</v>
          </cell>
          <cell r="NY186">
            <v>3.1012114869999996</v>
          </cell>
          <cell r="NZ186">
            <v>6.0636930047589528E-2</v>
          </cell>
          <cell r="OA186">
            <v>0.18804794400000008</v>
          </cell>
          <cell r="OC186">
            <v>12.696699202999998</v>
          </cell>
          <cell r="OD186">
            <v>9.0195219750000017</v>
          </cell>
          <cell r="OE186">
            <v>33.951988720999999</v>
          </cell>
          <cell r="OF186">
            <v>0.10830520881168845</v>
          </cell>
          <cell r="OG186">
            <v>3.6771772279999961</v>
          </cell>
          <cell r="OI186">
            <v>4.4619636447</v>
          </cell>
          <cell r="OJ186">
            <v>4.1849098401999996</v>
          </cell>
          <cell r="OK186">
            <v>10.746976111999999</v>
          </cell>
          <cell r="OL186">
            <v>2.5779698550799236E-2</v>
          </cell>
          <cell r="OM186">
            <v>0.27705380450000039</v>
          </cell>
          <cell r="OO186">
            <v>1.7502161921999999</v>
          </cell>
          <cell r="OP186">
            <v>1.6415559367000003</v>
          </cell>
          <cell r="OQ186">
            <v>3.9007539694999998</v>
          </cell>
          <cell r="OR186">
            <v>2.7856218656601841E-2</v>
          </cell>
          <cell r="OS186">
            <v>0.10866025549999958</v>
          </cell>
          <cell r="OU186">
            <v>0.54214515039999989</v>
          </cell>
          <cell r="OV186">
            <v>0.35762793639999985</v>
          </cell>
          <cell r="OW186">
            <v>3.0390991000000001</v>
          </cell>
          <cell r="OX186">
            <v>6.0714444619459774E-2</v>
          </cell>
          <cell r="OY186">
            <v>0.18451721400000004</v>
          </cell>
          <cell r="PA186">
            <v>9.696898919999998E-2</v>
          </cell>
          <cell r="PB186">
            <v>6.2243180399999994E-2</v>
          </cell>
          <cell r="PC186">
            <v>0.39254759999999994</v>
          </cell>
          <cell r="PD186">
            <v>8.8462670004860536E-2</v>
          </cell>
          <cell r="PE186">
            <v>3.4725808799999987E-2</v>
          </cell>
          <cell r="PG186">
            <v>6.1401568400000002E-2</v>
          </cell>
          <cell r="PH186">
            <v>4.0382688400000005E-2</v>
          </cell>
          <cell r="PI186">
            <v>0.25097749999999996</v>
          </cell>
          <cell r="PJ186">
            <v>8.3748065065593527E-2</v>
          </cell>
          <cell r="PK186">
            <v>2.1018879999999997E-2</v>
          </cell>
          <cell r="PM186">
            <v>0</v>
          </cell>
          <cell r="PN186">
            <v>0</v>
          </cell>
          <cell r="PO186">
            <v>0</v>
          </cell>
          <cell r="PP186">
            <v>0</v>
          </cell>
          <cell r="PQ186">
            <v>0</v>
          </cell>
          <cell r="PS186">
            <v>0.44193340830000005</v>
          </cell>
          <cell r="PT186">
            <v>0.40641693769999998</v>
          </cell>
          <cell r="PU186">
            <v>1.002522001</v>
          </cell>
          <cell r="PV186">
            <v>3.542712335946039E-2</v>
          </cell>
          <cell r="PW186">
            <v>3.5516470600000072E-2</v>
          </cell>
          <cell r="PY186">
            <v>0.11703672000000001</v>
          </cell>
          <cell r="PZ186">
            <v>0</v>
          </cell>
          <cell r="QA186">
            <v>0.11703672000000001</v>
          </cell>
          <cell r="QB186">
            <v>1</v>
          </cell>
          <cell r="QC186">
            <v>0.11703672000000001</v>
          </cell>
          <cell r="QE186">
            <v>1.0804467199999994</v>
          </cell>
          <cell r="QF186">
            <v>0</v>
          </cell>
          <cell r="QG186">
            <v>1.0804467199999994</v>
          </cell>
          <cell r="QH186">
            <v>1</v>
          </cell>
          <cell r="QI186">
            <v>1.0804467199999994</v>
          </cell>
          <cell r="QK186">
            <v>84.902120560899988</v>
          </cell>
          <cell r="QL186">
            <v>65.45302399709999</v>
          </cell>
          <cell r="QM186">
            <v>103.91771224999998</v>
          </cell>
          <cell r="QN186">
            <v>0.18715862909886183</v>
          </cell>
          <cell r="QO186">
            <v>19.449096563799998</v>
          </cell>
          <cell r="QQ186">
            <v>4.7434843749999995</v>
          </cell>
          <cell r="QR186">
            <v>3.8427512499999992</v>
          </cell>
          <cell r="QS186">
            <v>5.77506875</v>
          </cell>
          <cell r="QT186">
            <v>0.15596924711935253</v>
          </cell>
          <cell r="QU186">
            <v>0.90073312500000036</v>
          </cell>
          <cell r="QW186">
            <v>0.41966967250000003</v>
          </cell>
          <cell r="QX186">
            <v>0.33399454000000001</v>
          </cell>
          <cell r="QY186">
            <v>0.60021487149999986</v>
          </cell>
          <cell r="QZ186">
            <v>0.14274076929465093</v>
          </cell>
          <cell r="RA186">
            <v>8.5675132500000029E-2</v>
          </cell>
          <cell r="RC186">
            <v>9.7224725855000003</v>
          </cell>
          <cell r="RD186">
            <v>9.5493817034999982</v>
          </cell>
          <cell r="RE186">
            <v>10.494989722</v>
          </cell>
          <cell r="RF186">
            <v>1.6492715722928472E-2</v>
          </cell>
          <cell r="RG186">
            <v>0.17309088200000211</v>
          </cell>
          <cell r="RI186">
            <v>23.803214745999998</v>
          </cell>
          <cell r="RJ186">
            <v>23.379470456</v>
          </cell>
          <cell r="RK186">
            <v>25.694511284000001</v>
          </cell>
          <cell r="RL186">
            <v>1.6491626764812778E-2</v>
          </cell>
          <cell r="RM186">
            <v>0.42374428999999836</v>
          </cell>
          <cell r="RO186">
            <v>5.2793052209999995</v>
          </cell>
          <cell r="RP186">
            <v>5.209651888999999</v>
          </cell>
          <cell r="RQ186">
            <v>11.162552467999998</v>
          </cell>
          <cell r="RR186">
            <v>6.2399108268183043E-3</v>
          </cell>
          <cell r="RS186">
            <v>6.9653332000000567E-2</v>
          </cell>
          <cell r="RU186">
            <v>0.78933524799999999</v>
          </cell>
          <cell r="RV186">
            <v>0.764628164</v>
          </cell>
          <cell r="RW186">
            <v>1.5881403999999999</v>
          </cell>
          <cell r="RX186">
            <v>1.5557241664527892E-2</v>
          </cell>
          <cell r="RY186">
            <v>2.470708399999999E-2</v>
          </cell>
          <cell r="SA186">
            <v>0.13844994992499995</v>
          </cell>
          <cell r="SB186">
            <v>0</v>
          </cell>
          <cell r="SC186">
            <v>0.28256854400000003</v>
          </cell>
          <cell r="SD186">
            <v>0.4899694352567423</v>
          </cell>
          <cell r="SE186">
            <v>0.13844994992499995</v>
          </cell>
          <cell r="SG186">
            <v>0</v>
          </cell>
          <cell r="SH186">
            <v>0</v>
          </cell>
          <cell r="SI186">
            <v>1.2771472999999998</v>
          </cell>
          <cell r="SJ186">
            <v>0</v>
          </cell>
          <cell r="SK186">
            <v>0</v>
          </cell>
          <cell r="SM186">
            <v>0.11703672000000001</v>
          </cell>
          <cell r="SN186">
            <v>0</v>
          </cell>
          <cell r="SO186">
            <v>0.11703672000000001</v>
          </cell>
          <cell r="SP186">
            <v>1</v>
          </cell>
          <cell r="SQ186">
            <v>0.11703672000000001</v>
          </cell>
          <cell r="SS186">
            <v>1.0804467199999994</v>
          </cell>
          <cell r="ST186">
            <v>0</v>
          </cell>
          <cell r="SU186">
            <v>1.0804467199999994</v>
          </cell>
          <cell r="SV186">
            <v>1</v>
          </cell>
          <cell r="SW186">
            <v>1.0804467199999994</v>
          </cell>
          <cell r="SY186">
            <v>84.902120560899988</v>
          </cell>
          <cell r="SZ186">
            <v>66.559320685900005</v>
          </cell>
          <cell r="TA186">
            <v>103.91771224999998</v>
          </cell>
          <cell r="TB186">
            <v>0.17651273760599928</v>
          </cell>
          <cell r="TC186">
            <v>18.342799874999983</v>
          </cell>
          <cell r="TE186">
            <v>3.6863117499999998</v>
          </cell>
          <cell r="TF186">
            <v>2.4929506249999998</v>
          </cell>
          <cell r="TG186">
            <v>5.77506875</v>
          </cell>
          <cell r="TH186">
            <v>0.20664015904572566</v>
          </cell>
          <cell r="TI186">
            <v>1.193361125</v>
          </cell>
          <cell r="TK186">
            <v>0.38656130450000004</v>
          </cell>
          <cell r="TL186">
            <v>0.26953309750000004</v>
          </cell>
          <cell r="TM186">
            <v>0.60021487149999986</v>
          </cell>
          <cell r="TN186">
            <v>0.19497718659908284</v>
          </cell>
          <cell r="TO186">
            <v>0.117028207</v>
          </cell>
          <cell r="TQ186">
            <v>0.29155725000000005</v>
          </cell>
          <cell r="TR186">
            <v>0</v>
          </cell>
          <cell r="TS186">
            <v>0.29155725000000005</v>
          </cell>
          <cell r="TT186">
            <v>1</v>
          </cell>
          <cell r="TU186">
            <v>0.29155725000000005</v>
          </cell>
          <cell r="TW186">
            <v>8.3557614999999998</v>
          </cell>
          <cell r="TX186">
            <v>1.3419184999999998</v>
          </cell>
          <cell r="TY186">
            <v>8.3557614999999998</v>
          </cell>
          <cell r="TZ186">
            <v>0.83940201021774019</v>
          </cell>
          <cell r="UA186">
            <v>7.0138429999999996</v>
          </cell>
          <cell r="UC186">
            <v>0.37323862269999986</v>
          </cell>
          <cell r="UD186">
            <v>0.22224974769999994</v>
          </cell>
          <cell r="UE186">
            <v>0.52909774999999992</v>
          </cell>
          <cell r="UF186">
            <v>0.28537047265840754</v>
          </cell>
          <cell r="UG186">
            <v>0.15098887499999991</v>
          </cell>
          <cell r="UI186">
            <v>0.78944318259999979</v>
          </cell>
          <cell r="UJ186">
            <v>0.75466255959999995</v>
          </cell>
          <cell r="UK186">
            <v>0.87715043850000007</v>
          </cell>
          <cell r="UL186">
            <v>3.9651833338278424E-2</v>
          </cell>
          <cell r="UM186">
            <v>3.4780622999999844E-2</v>
          </cell>
          <cell r="UO186">
            <v>0.62554284000000004</v>
          </cell>
          <cell r="UP186">
            <v>0.60223313600000006</v>
          </cell>
          <cell r="UQ186">
            <v>1.8172511399999998</v>
          </cell>
          <cell r="UR186">
            <v>1.282690294529131E-2</v>
          </cell>
          <cell r="US186">
            <v>2.3309703999999987E-2</v>
          </cell>
          <cell r="UU186">
            <v>1.2264369260000001</v>
          </cell>
          <cell r="UV186">
            <v>1.224665232</v>
          </cell>
          <cell r="UW186">
            <v>2.9538749900000001</v>
          </cell>
          <cell r="UX186">
            <v>5.9978638432498508E-4</v>
          </cell>
          <cell r="UY186">
            <v>1.7716940000001014E-3</v>
          </cell>
          <cell r="VA186">
            <v>0.63988711199999992</v>
          </cell>
          <cell r="VB186">
            <v>0.62453137400000003</v>
          </cell>
          <cell r="VC186">
            <v>1.485735418</v>
          </cell>
          <cell r="VD186">
            <v>1.0335445876810817E-2</v>
          </cell>
          <cell r="VE186">
            <v>1.5355737999999897E-2</v>
          </cell>
          <cell r="VG186">
            <v>1.85185E-2</v>
          </cell>
          <cell r="VH186">
            <v>1.7002699999999999E-2</v>
          </cell>
          <cell r="VI186">
            <v>9.7282900000000005E-2</v>
          </cell>
          <cell r="VJ186">
            <v>1.558136116419228E-2</v>
          </cell>
          <cell r="VK186">
            <v>1.5158000000000012E-3</v>
          </cell>
          <cell r="VM186">
            <v>0.18804794400000008</v>
          </cell>
          <cell r="VN186">
            <v>0.11826908599999991</v>
          </cell>
          <cell r="VO186">
            <v>3.1012114869999996</v>
          </cell>
          <cell r="VP186">
            <v>2.2500515779883726E-2</v>
          </cell>
          <cell r="VQ186">
            <v>6.9778858000000166E-2</v>
          </cell>
          <cell r="VS186">
            <v>12.696699202999998</v>
          </cell>
          <cell r="VT186">
            <v>12.672407829999997</v>
          </cell>
          <cell r="VU186">
            <v>33.951988720999999</v>
          </cell>
          <cell r="VV186">
            <v>7.154624490369188E-4</v>
          </cell>
          <cell r="VW186">
            <v>2.4291373000000505E-2</v>
          </cell>
          <cell r="VY186">
            <v>4.4619636447</v>
          </cell>
          <cell r="VZ186">
            <v>4.4295149362000004</v>
          </cell>
          <cell r="WA186">
            <v>10.746976111999999</v>
          </cell>
          <cell r="WB186">
            <v>3.0193338257975271E-3</v>
          </cell>
          <cell r="WC186">
            <v>3.244870849999959E-2</v>
          </cell>
          <cell r="WE186">
            <v>1.7502161921999999</v>
          </cell>
          <cell r="WF186">
            <v>1.7374760427</v>
          </cell>
          <cell r="WG186">
            <v>3.9007539694999998</v>
          </cell>
          <cell r="WH186">
            <v>3.2660735846493151E-3</v>
          </cell>
          <cell r="WI186">
            <v>1.2740149499999909E-2</v>
          </cell>
          <cell r="WK186">
            <v>0.54214515039999989</v>
          </cell>
          <cell r="WL186">
            <v>0.43859885039999974</v>
          </cell>
          <cell r="WM186">
            <v>3.0390991000000001</v>
          </cell>
          <cell r="WN186">
            <v>3.4071379903340485E-2</v>
          </cell>
          <cell r="WO186">
            <v>0.10354630000000015</v>
          </cell>
          <cell r="WQ186">
            <v>9.696898919999998E-2</v>
          </cell>
          <cell r="WR186">
            <v>8.2254289199999983E-2</v>
          </cell>
          <cell r="WS186">
            <v>0.39254759999999994</v>
          </cell>
          <cell r="WT186">
            <v>3.7485135560630101E-2</v>
          </cell>
          <cell r="WU186">
            <v>1.4714699999999997E-2</v>
          </cell>
          <cell r="WW186">
            <v>6.1401568400000002E-2</v>
          </cell>
          <cell r="WX186">
            <v>5.1949268400000005E-2</v>
          </cell>
          <cell r="WY186">
            <v>0.25097749999999996</v>
          </cell>
          <cell r="WZ186">
            <v>3.7661941807532538E-2</v>
          </cell>
          <cell r="XA186">
            <v>9.4522999999999968E-3</v>
          </cell>
          <cell r="XC186">
            <v>0</v>
          </cell>
          <cell r="XD186">
            <v>0</v>
          </cell>
          <cell r="XE186">
            <v>0</v>
          </cell>
          <cell r="XF186">
            <v>0</v>
          </cell>
          <cell r="XG186">
            <v>0</v>
          </cell>
          <cell r="XI186">
            <v>0.44193340830000005</v>
          </cell>
          <cell r="XJ186">
            <v>0.43899033830000006</v>
          </cell>
          <cell r="XK186">
            <v>1.002522001</v>
          </cell>
          <cell r="XL186">
            <v>2.9356662467899218E-3</v>
          </cell>
          <cell r="XM186">
            <v>2.9430699999999921E-3</v>
          </cell>
          <cell r="XO186">
            <v>6.2368120530000004</v>
          </cell>
          <cell r="XP186">
            <v>5.6930200785000009</v>
          </cell>
          <cell r="XQ186">
            <v>6.2368120530000004</v>
          </cell>
          <cell r="XR186">
            <v>8.7190694521318363E-2</v>
          </cell>
          <cell r="XS186">
            <v>0.5437919744999995</v>
          </cell>
          <cell r="XU186">
            <v>0.56066752199999992</v>
          </cell>
          <cell r="XV186">
            <v>0.57884219599999986</v>
          </cell>
          <cell r="XW186">
            <v>0.56066752199999992</v>
          </cell>
          <cell r="XX186">
            <v>0</v>
          </cell>
          <cell r="XY186">
            <v>0</v>
          </cell>
          <cell r="YA186">
            <v>0</v>
          </cell>
          <cell r="YB186">
            <v>0</v>
          </cell>
          <cell r="YC186">
            <v>3.5871524000000002E-2</v>
          </cell>
          <cell r="YD186">
            <v>0</v>
          </cell>
          <cell r="YE186">
            <v>0</v>
          </cell>
          <cell r="YG186">
            <v>0.90041315199999994</v>
          </cell>
          <cell r="YH186">
            <v>0.1448789040000002</v>
          </cell>
          <cell r="YI186">
            <v>1.57479938</v>
          </cell>
          <cell r="YJ186">
            <v>0.47976539589442802</v>
          </cell>
          <cell r="YK186">
            <v>0.7555342479999998</v>
          </cell>
          <cell r="YM186">
            <v>2.4513745999999998</v>
          </cell>
          <cell r="YN186">
            <v>1.9921382000000001</v>
          </cell>
          <cell r="YO186">
            <v>2.4513745999999998</v>
          </cell>
          <cell r="YP186">
            <v>0.18733832030404485</v>
          </cell>
          <cell r="YQ186">
            <v>0.45923639999999977</v>
          </cell>
          <cell r="YS186">
            <v>2.4513745999999998</v>
          </cell>
          <cell r="YT186">
            <v>2.3909351999999999</v>
          </cell>
          <cell r="YU186">
            <v>2.4513745999999998</v>
          </cell>
          <cell r="YV186">
            <v>2.4655309718881774E-2</v>
          </cell>
          <cell r="YW186">
            <v>6.0439399999999921E-2</v>
          </cell>
          <cell r="YY186">
            <v>2.4513745999999998</v>
          </cell>
          <cell r="YZ186">
            <v>1.4255176000000001</v>
          </cell>
          <cell r="ZA186">
            <v>2.4513745999999998</v>
          </cell>
          <cell r="ZB186">
            <v>0.41848234863818851</v>
          </cell>
          <cell r="ZC186">
            <v>1.0258569999999998</v>
          </cell>
        </row>
        <row r="187">
          <cell r="B187">
            <v>2028</v>
          </cell>
          <cell r="C187">
            <v>9.9562960880000002</v>
          </cell>
          <cell r="D187">
            <v>9.7709596429999994</v>
          </cell>
          <cell r="E187">
            <v>9.9562960880000002</v>
          </cell>
          <cell r="F187">
            <v>1.8614999329256667E-2</v>
          </cell>
          <cell r="G187">
            <v>0.18533644500000079</v>
          </cell>
          <cell r="I187">
            <v>24.375633032</v>
          </cell>
          <cell r="J187">
            <v>23.922032498000004</v>
          </cell>
          <cell r="K187">
            <v>24.375633032</v>
          </cell>
          <cell r="L187">
            <v>1.8608769397066134E-2</v>
          </cell>
          <cell r="M187">
            <v>0.453600533999996</v>
          </cell>
          <cell r="O187">
            <v>9.9562960880000002</v>
          </cell>
          <cell r="P187">
            <v>9.6498419210000019</v>
          </cell>
          <cell r="Q187">
            <v>9.9562960880000002</v>
          </cell>
          <cell r="R187">
            <v>3.0779937066090019E-2</v>
          </cell>
          <cell r="S187">
            <v>0.30645416699999828</v>
          </cell>
          <cell r="U187">
            <v>24.375633032</v>
          </cell>
          <cell r="V187">
            <v>23.625529979</v>
          </cell>
          <cell r="W187">
            <v>24.375633032</v>
          </cell>
          <cell r="X187">
            <v>3.077265940192302E-2</v>
          </cell>
          <cell r="Y187">
            <v>0.75010305300000013</v>
          </cell>
          <cell r="AA187">
            <v>9.9562960880000002</v>
          </cell>
          <cell r="AB187">
            <v>9.6199478039999988</v>
          </cell>
          <cell r="AC187">
            <v>9.9562960880000002</v>
          </cell>
          <cell r="AD187">
            <v>3.3782471014034129E-2</v>
          </cell>
          <cell r="AE187">
            <v>0.33634828400000139</v>
          </cell>
          <cell r="AG187">
            <v>24.375633032</v>
          </cell>
          <cell r="AH187">
            <v>23.552307042000002</v>
          </cell>
          <cell r="AI187">
            <v>24.375633032</v>
          </cell>
          <cell r="AJ187">
            <v>3.3776599316175542E-2</v>
          </cell>
          <cell r="AK187">
            <v>0.82332598999999718</v>
          </cell>
          <cell r="AM187">
            <v>11.050059679999999</v>
          </cell>
          <cell r="AN187">
            <v>7.8696482704999982</v>
          </cell>
          <cell r="AO187">
            <v>11.050059679999999</v>
          </cell>
          <cell r="AP187">
            <v>0.28781848257854847</v>
          </cell>
          <cell r="AQ187">
            <v>3.1804114095000005</v>
          </cell>
          <cell r="AS187">
            <v>1.5554542680000001</v>
          </cell>
          <cell r="AT187">
            <v>1.1303503694999999</v>
          </cell>
          <cell r="AU187">
            <v>1.5554542680000001</v>
          </cell>
          <cell r="AV187">
            <v>0.27329887303379091</v>
          </cell>
          <cell r="AW187">
            <v>0.42510389850000019</v>
          </cell>
          <cell r="AY187">
            <v>11.050059679999999</v>
          </cell>
          <cell r="AZ187">
            <v>7.9600646920000013</v>
          </cell>
          <cell r="BA187">
            <v>11.050059679999999</v>
          </cell>
          <cell r="BB187">
            <v>0.27963604518740459</v>
          </cell>
          <cell r="BC187">
            <v>3.0899949879999973</v>
          </cell>
          <cell r="BE187">
            <v>1.5554542680000001</v>
          </cell>
          <cell r="BF187">
            <v>1.1394786079999999</v>
          </cell>
          <cell r="BG187">
            <v>1.5554542680000001</v>
          </cell>
          <cell r="BH187">
            <v>0.26743033759189899</v>
          </cell>
          <cell r="BI187">
            <v>0.41597566000000019</v>
          </cell>
          <cell r="BK187">
            <v>0.28813739399999988</v>
          </cell>
          <cell r="BL187">
            <v>0.26527169399999995</v>
          </cell>
          <cell r="BM187">
            <v>0.28813739399999988</v>
          </cell>
          <cell r="BN187">
            <v>7.9356933449602665E-2</v>
          </cell>
          <cell r="BO187">
            <v>2.2865699999999933E-2</v>
          </cell>
          <cell r="BQ187">
            <v>0.28813739399999988</v>
          </cell>
          <cell r="BR187">
            <v>0.24564099719999996</v>
          </cell>
          <cell r="BS187">
            <v>0.28813739399999988</v>
          </cell>
          <cell r="BT187">
            <v>0.14748657302009172</v>
          </cell>
          <cell r="BU187">
            <v>4.2496396799999919E-2</v>
          </cell>
          <cell r="BW187">
            <v>0.28813739399999988</v>
          </cell>
          <cell r="BX187">
            <v>0.28500525499000001</v>
          </cell>
          <cell r="BY187">
            <v>0.28813739399999988</v>
          </cell>
          <cell r="BZ187">
            <v>1.0870296862613637E-2</v>
          </cell>
          <cell r="CA187">
            <v>3.1321390099998681E-3</v>
          </cell>
          <cell r="CC187">
            <v>0.28813739399999988</v>
          </cell>
          <cell r="CD187">
            <v>0.21012067794000006</v>
          </cell>
          <cell r="CE187">
            <v>0.28813739399999988</v>
          </cell>
          <cell r="CF187">
            <v>0.27076220471404644</v>
          </cell>
          <cell r="CG187">
            <v>7.8016716059999824E-2</v>
          </cell>
          <cell r="CI187">
            <v>0.493782</v>
          </cell>
          <cell r="CJ187">
            <v>0.246891</v>
          </cell>
          <cell r="CK187">
            <v>0.493782</v>
          </cell>
          <cell r="CL187">
            <v>0.5</v>
          </cell>
          <cell r="CM187">
            <v>0.246891</v>
          </cell>
          <cell r="CO187">
            <v>0.493782</v>
          </cell>
          <cell r="CP187">
            <v>0.246891</v>
          </cell>
          <cell r="CQ187">
            <v>0.493782</v>
          </cell>
          <cell r="CR187">
            <v>0.5</v>
          </cell>
          <cell r="CS187">
            <v>0.246891</v>
          </cell>
          <cell r="CU187">
            <v>2.0773657999999999</v>
          </cell>
          <cell r="CV187">
            <v>1.4501970000000001E-2</v>
          </cell>
          <cell r="CW187">
            <v>2.0773657999999999</v>
          </cell>
          <cell r="CX187">
            <v>0.99301905807826429</v>
          </cell>
          <cell r="CY187">
            <v>2.06286383</v>
          </cell>
          <cell r="DA187">
            <v>2.0203931899999996</v>
          </cell>
          <cell r="DB187">
            <v>0.8370824899999999</v>
          </cell>
          <cell r="DC187">
            <v>2.0203931899999996</v>
          </cell>
          <cell r="DD187">
            <v>0.58568337383873292</v>
          </cell>
          <cell r="DE187">
            <v>1.1833106999999998</v>
          </cell>
          <cell r="DG187">
            <v>2.0203931899999996</v>
          </cell>
          <cell r="DH187">
            <v>1.1976405299999999</v>
          </cell>
          <cell r="DI187">
            <v>2.0203931899999996</v>
          </cell>
          <cell r="DJ187">
            <v>0.40722403147676411</v>
          </cell>
          <cell r="DK187">
            <v>0.82275265999999969</v>
          </cell>
          <cell r="DM187">
            <v>15.571595160000001</v>
          </cell>
          <cell r="DN187">
            <v>8.1679369519999998</v>
          </cell>
          <cell r="DO187">
            <v>15.571595160000001</v>
          </cell>
          <cell r="DP187">
            <v>0.47545920195885705</v>
          </cell>
          <cell r="DQ187">
            <v>7.4036582080000013</v>
          </cell>
          <cell r="DS187">
            <v>0.30306133999999996</v>
          </cell>
          <cell r="DT187">
            <v>1.5874000000000001E-4</v>
          </cell>
          <cell r="DU187">
            <v>0.30306133999999996</v>
          </cell>
          <cell r="DV187">
            <v>0.99947621164745071</v>
          </cell>
          <cell r="DW187">
            <v>0.30290259999999997</v>
          </cell>
          <cell r="DY187">
            <v>2.3361234300000002</v>
          </cell>
          <cell r="DZ187">
            <v>0</v>
          </cell>
          <cell r="EA187">
            <v>2.3361234300000002</v>
          </cell>
          <cell r="EB187">
            <v>1</v>
          </cell>
          <cell r="EC187">
            <v>2.3361234300000002</v>
          </cell>
          <cell r="EE187">
            <v>3.0188429999999999</v>
          </cell>
          <cell r="EF187">
            <v>1.4520807743999999</v>
          </cell>
          <cell r="EG187">
            <v>3.0188429999999999</v>
          </cell>
          <cell r="EH187">
            <v>0.51899427217645966</v>
          </cell>
          <cell r="EI187">
            <v>1.5667622256</v>
          </cell>
          <cell r="EK187">
            <v>3.0188429999999999</v>
          </cell>
          <cell r="EL187">
            <v>2.0402923500000001</v>
          </cell>
          <cell r="EM187">
            <v>3.0188429999999999</v>
          </cell>
          <cell r="EN187">
            <v>0.32414757905594954</v>
          </cell>
          <cell r="EO187">
            <v>0.97855064999999986</v>
          </cell>
          <cell r="EQ187">
            <v>0.39058380000000004</v>
          </cell>
          <cell r="ER187">
            <v>0.1651303432</v>
          </cell>
          <cell r="ES187">
            <v>0.39058380000000004</v>
          </cell>
          <cell r="ET187">
            <v>0.57722173013832123</v>
          </cell>
          <cell r="EU187">
            <v>0.22545345680000003</v>
          </cell>
          <cell r="EW187">
            <v>0.39058380000000004</v>
          </cell>
          <cell r="EX187">
            <v>0.31411455000000005</v>
          </cell>
          <cell r="EY187">
            <v>0.39058380000000004</v>
          </cell>
          <cell r="EZ187">
            <v>0.19578192951166939</v>
          </cell>
          <cell r="FA187">
            <v>7.6469249999999989E-2</v>
          </cell>
          <cell r="FC187">
            <v>0.24966559999999999</v>
          </cell>
          <cell r="FD187">
            <v>0.1049325544</v>
          </cell>
          <cell r="FE187">
            <v>0.24966559999999999</v>
          </cell>
          <cell r="FF187">
            <v>0.57970759928480342</v>
          </cell>
          <cell r="FG187">
            <v>0.1447330456</v>
          </cell>
          <cell r="FI187">
            <v>0.24966559999999999</v>
          </cell>
          <cell r="FJ187">
            <v>0.20080719000000002</v>
          </cell>
          <cell r="FK187">
            <v>0.24966559999999999</v>
          </cell>
          <cell r="FL187">
            <v>0.19569540216994238</v>
          </cell>
          <cell r="FM187">
            <v>4.8858409999999963E-2</v>
          </cell>
          <cell r="FO187">
            <v>1.2056999999999971E-2</v>
          </cell>
          <cell r="FP187">
            <v>0</v>
          </cell>
          <cell r="FQ187">
            <v>1.2056999999999971E-2</v>
          </cell>
          <cell r="FR187">
            <v>1</v>
          </cell>
          <cell r="FS187">
            <v>1.2056999999999971E-2</v>
          </cell>
          <cell r="FU187">
            <v>10.822182063500001</v>
          </cell>
          <cell r="FV187">
            <v>0.65147740600000004</v>
          </cell>
          <cell r="FW187">
            <v>10.822182063500001</v>
          </cell>
          <cell r="FX187">
            <v>0.93980165902057411</v>
          </cell>
          <cell r="FY187">
            <v>10.170704657500002</v>
          </cell>
          <cell r="GA187">
            <v>3.9124501005000001</v>
          </cell>
          <cell r="GB187">
            <v>1.4564470682999999</v>
          </cell>
          <cell r="GC187">
            <v>3.9124501005000001</v>
          </cell>
          <cell r="GD187">
            <v>0.62774041051312823</v>
          </cell>
          <cell r="GE187">
            <v>2.4560030321999999</v>
          </cell>
          <cell r="GG187">
            <v>1.0106616665000001</v>
          </cell>
          <cell r="GH187">
            <v>0.1089123155</v>
          </cell>
          <cell r="GI187">
            <v>1.0106616665000001</v>
          </cell>
          <cell r="GJ187">
            <v>0.89223662170034423</v>
          </cell>
          <cell r="GK187">
            <v>0.90174935100000009</v>
          </cell>
          <cell r="GM187">
            <v>1.2835394</v>
          </cell>
          <cell r="GN187">
            <v>0</v>
          </cell>
          <cell r="GO187">
            <v>1.2835394</v>
          </cell>
          <cell r="GP187">
            <v>1</v>
          </cell>
          <cell r="GQ187">
            <v>1.2835394</v>
          </cell>
          <cell r="GS187">
            <v>25.209420184999999</v>
          </cell>
          <cell r="GT187">
            <v>7.7297011199999996</v>
          </cell>
          <cell r="GU187">
            <v>25.209420184999999</v>
          </cell>
          <cell r="GV187">
            <v>0.69338044813108013</v>
          </cell>
          <cell r="GW187">
            <v>17.479719064999998</v>
          </cell>
          <cell r="GY187">
            <v>25.209420184999999</v>
          </cell>
          <cell r="GZ187">
            <v>17.707890245000002</v>
          </cell>
          <cell r="HA187">
            <v>25.209420184999999</v>
          </cell>
          <cell r="HB187">
            <v>0.29756852339124901</v>
          </cell>
          <cell r="HC187">
            <v>7.5015299399999975</v>
          </cell>
          <cell r="HE187">
            <v>0.10702892</v>
          </cell>
          <cell r="HF187">
            <v>6.0957999999999993E-3</v>
          </cell>
          <cell r="HG187">
            <v>0.10702892</v>
          </cell>
          <cell r="HH187">
            <v>0.94304530027958799</v>
          </cell>
          <cell r="HI187">
            <v>0.10093312</v>
          </cell>
          <cell r="HK187">
            <v>6.3859137230000007</v>
          </cell>
          <cell r="HL187">
            <v>6.0529201134999999</v>
          </cell>
          <cell r="HM187">
            <v>6.3859137230000007</v>
          </cell>
          <cell r="HN187">
            <v>5.2145021674919481E-2</v>
          </cell>
          <cell r="HO187">
            <v>0.33299360950000079</v>
          </cell>
          <cell r="HQ187">
            <v>0.58722993199999995</v>
          </cell>
          <cell r="HR187">
            <v>0.64584625449999988</v>
          </cell>
          <cell r="HS187">
            <v>0.58722993199999995</v>
          </cell>
          <cell r="HT187">
            <v>0</v>
          </cell>
          <cell r="HU187">
            <v>0</v>
          </cell>
          <cell r="HW187">
            <v>3.6153404E-2</v>
          </cell>
          <cell r="HX187">
            <v>6.2759096000000007E-3</v>
          </cell>
          <cell r="HY187">
            <v>3.6153404E-2</v>
          </cell>
          <cell r="HZ187">
            <v>0.82640888808146529</v>
          </cell>
          <cell r="IA187">
            <v>2.9877494399999999E-2</v>
          </cell>
          <cell r="IC187">
            <v>3.6153404E-2</v>
          </cell>
          <cell r="ID187">
            <v>2.6157704E-2</v>
          </cell>
          <cell r="IE187">
            <v>3.6153404E-2</v>
          </cell>
          <cell r="IF187">
            <v>0.27648018980453404</v>
          </cell>
          <cell r="IG187">
            <v>9.9956999999999997E-3</v>
          </cell>
          <cell r="II187">
            <v>1.6106357200000001</v>
          </cell>
          <cell r="IJ187">
            <v>0.7724235920000001</v>
          </cell>
          <cell r="IK187">
            <v>1.6106357200000001</v>
          </cell>
          <cell r="IL187">
            <v>0.52042315813038098</v>
          </cell>
          <cell r="IM187">
            <v>0.838212128</v>
          </cell>
          <cell r="IO187">
            <v>0.29231170000000006</v>
          </cell>
          <cell r="IP187">
            <v>0.17329610000000004</v>
          </cell>
          <cell r="IQ187">
            <v>0.29231170000000006</v>
          </cell>
          <cell r="IR187">
            <v>0.40715304929635043</v>
          </cell>
          <cell r="IS187">
            <v>0.11901560000000003</v>
          </cell>
          <cell r="IU187">
            <v>8.4416829999999994</v>
          </cell>
          <cell r="IV187">
            <v>4.9868566250000006</v>
          </cell>
          <cell r="IW187">
            <v>8.4416829999999994</v>
          </cell>
          <cell r="IX187">
            <v>0.40925800874067397</v>
          </cell>
          <cell r="IY187">
            <v>3.4548263749999988</v>
          </cell>
          <cell r="JA187">
            <v>102.40427475</v>
          </cell>
          <cell r="JB187">
            <v>70.245719484679995</v>
          </cell>
          <cell r="JC187">
            <v>102.40427475</v>
          </cell>
          <cell r="JD187">
            <v>0.31403528166991879</v>
          </cell>
          <cell r="JE187">
            <v>32.158555265320004</v>
          </cell>
          <cell r="JG187">
            <v>5.6764761250000006</v>
          </cell>
          <cell r="JH187">
            <v>4.0842993749999996</v>
          </cell>
          <cell r="JI187">
            <v>5.6764761250000006</v>
          </cell>
          <cell r="JJ187">
            <v>0.28048682227127325</v>
          </cell>
          <cell r="JK187">
            <v>1.592176750000001</v>
          </cell>
          <cell r="JM187">
            <v>0.58832044350000012</v>
          </cell>
          <cell r="JN187">
            <v>0.41618581849999992</v>
          </cell>
          <cell r="JO187">
            <v>0.58832044350000012</v>
          </cell>
          <cell r="JP187">
            <v>0.29258650944704112</v>
          </cell>
          <cell r="JQ187">
            <v>0.17213462500000021</v>
          </cell>
          <cell r="JS187">
            <v>0.54231162499999996</v>
          </cell>
          <cell r="JT187">
            <v>0.29840189450000004</v>
          </cell>
          <cell r="JU187">
            <v>0.54231162499999996</v>
          </cell>
          <cell r="JV187">
            <v>0.44975936206420053</v>
          </cell>
          <cell r="JW187">
            <v>0.24390973049999992</v>
          </cell>
          <cell r="JY187">
            <v>0.88850012449999993</v>
          </cell>
          <cell r="JZ187">
            <v>0.75575510469999996</v>
          </cell>
          <cell r="KA187">
            <v>0.88850012449999993</v>
          </cell>
          <cell r="KB187">
            <v>0.1494034903762132</v>
          </cell>
          <cell r="KC187">
            <v>0.13274501979999997</v>
          </cell>
          <cell r="KE187">
            <v>5.6764761250000006</v>
          </cell>
          <cell r="KF187">
            <v>5.6764761250000006</v>
          </cell>
          <cell r="KG187">
            <v>5.6764761250000006</v>
          </cell>
          <cell r="KH187">
            <v>0</v>
          </cell>
          <cell r="KI187">
            <v>0</v>
          </cell>
          <cell r="KK187">
            <v>0.58832044350000012</v>
          </cell>
          <cell r="KL187">
            <v>0.58832044350000012</v>
          </cell>
          <cell r="KM187">
            <v>0.58832044350000012</v>
          </cell>
          <cell r="KN187">
            <v>0</v>
          </cell>
          <cell r="KO187">
            <v>0</v>
          </cell>
          <cell r="KQ187">
            <v>1.836977606</v>
          </cell>
          <cell r="KR187">
            <v>0.53608397600000002</v>
          </cell>
          <cell r="KS187">
            <v>1.836977606</v>
          </cell>
          <cell r="KT187">
            <v>0.70817065257136291</v>
          </cell>
          <cell r="KU187">
            <v>1.30089363</v>
          </cell>
          <cell r="KW187">
            <v>3.095268978</v>
          </cell>
          <cell r="KX187">
            <v>1.2166720499999997</v>
          </cell>
          <cell r="KY187">
            <v>3.095268978</v>
          </cell>
          <cell r="KZ187">
            <v>0.60692525959855381</v>
          </cell>
          <cell r="LA187">
            <v>1.8785969280000003</v>
          </cell>
          <cell r="LC187">
            <v>1.5080988659999999</v>
          </cell>
          <cell r="LD187">
            <v>0.58952886999999998</v>
          </cell>
          <cell r="LE187">
            <v>1.5080988659999999</v>
          </cell>
          <cell r="LF187">
            <v>0.60909136443843725</v>
          </cell>
          <cell r="LG187">
            <v>0.91856999599999989</v>
          </cell>
          <cell r="LI187">
            <v>9.9156199999999972E-2</v>
          </cell>
          <cell r="LJ187">
            <v>1.5629899999999999E-2</v>
          </cell>
          <cell r="LK187">
            <v>9.9156199999999972E-2</v>
          </cell>
          <cell r="LL187">
            <v>0.84237092587251217</v>
          </cell>
          <cell r="LM187">
            <v>8.352629999999997E-2</v>
          </cell>
          <cell r="LO187">
            <v>3.1483472440000004</v>
          </cell>
          <cell r="LP187">
            <v>8.3671178000000013E-2</v>
          </cell>
          <cell r="LQ187">
            <v>3.1483472440000004</v>
          </cell>
          <cell r="LR187">
            <v>0.9734237771391141</v>
          </cell>
          <cell r="LS187">
            <v>3.0646760660000005</v>
          </cell>
          <cell r="LU187">
            <v>35.484643098000006</v>
          </cell>
          <cell r="LV187">
            <v>12.577597944999999</v>
          </cell>
          <cell r="LW187">
            <v>35.484643098000006</v>
          </cell>
          <cell r="LX187">
            <v>0.64554813443483949</v>
          </cell>
          <cell r="LY187">
            <v>22.907045153000006</v>
          </cell>
          <cell r="MA187">
            <v>5.6764761250000006</v>
          </cell>
          <cell r="MB187">
            <v>4.814422125000001</v>
          </cell>
          <cell r="MC187">
            <v>5.6764761250000006</v>
          </cell>
          <cell r="MD187">
            <v>0.15186428710646599</v>
          </cell>
          <cell r="ME187">
            <v>0.86205399999999965</v>
          </cell>
          <cell r="MG187">
            <v>0.58832044350000012</v>
          </cell>
          <cell r="MH187">
            <v>0.54832652450000019</v>
          </cell>
          <cell r="MI187">
            <v>0.58832044350000012</v>
          </cell>
          <cell r="MJ187">
            <v>6.7979821952251981E-2</v>
          </cell>
          <cell r="MK187">
            <v>3.9993918999999933E-2</v>
          </cell>
          <cell r="MM187">
            <v>9.1282944975000007</v>
          </cell>
          <cell r="MN187">
            <v>6.0765031389999988</v>
          </cell>
          <cell r="MO187">
            <v>9.9562960880000002</v>
          </cell>
          <cell r="MP187">
            <v>0.30651874266558088</v>
          </cell>
          <cell r="MQ187">
            <v>3.0517913585000018</v>
          </cell>
          <cell r="MS187">
            <v>22.348525023000001</v>
          </cell>
          <cell r="MT187">
            <v>14.876920306999999</v>
          </cell>
          <cell r="MU187">
            <v>24.375633032</v>
          </cell>
          <cell r="MV187">
            <v>0.30651941248833953</v>
          </cell>
          <cell r="MW187">
            <v>7.4716047160000016</v>
          </cell>
          <cell r="MY187">
            <v>0.53608397600000002</v>
          </cell>
          <cell r="MZ187">
            <v>0.30912935800000002</v>
          </cell>
          <cell r="NA187">
            <v>1.836977606</v>
          </cell>
          <cell r="NB187">
            <v>0.12354784144276607</v>
          </cell>
          <cell r="NC187">
            <v>0.226954618</v>
          </cell>
          <cell r="NE187">
            <v>1.2166720499999997</v>
          </cell>
          <cell r="NF187">
            <v>0.79398663400000002</v>
          </cell>
          <cell r="NG187">
            <v>3.095268978</v>
          </cell>
          <cell r="NH187">
            <v>0.13655854111687468</v>
          </cell>
          <cell r="NI187">
            <v>0.42268541599999965</v>
          </cell>
          <cell r="NK187">
            <v>0.58952886999999998</v>
          </cell>
          <cell r="NL187">
            <v>0.38124568999999997</v>
          </cell>
          <cell r="NM187">
            <v>1.5080988659999999</v>
          </cell>
          <cell r="NN187">
            <v>0.13810976501324418</v>
          </cell>
          <cell r="NO187">
            <v>0.20828318000000001</v>
          </cell>
          <cell r="NQ187">
            <v>1.5629899999999999E-2</v>
          </cell>
          <cell r="NR187">
            <v>7.6361999999999992E-3</v>
          </cell>
          <cell r="NS187">
            <v>9.9156199999999972E-2</v>
          </cell>
          <cell r="NT187">
            <v>8.0617248341505646E-2</v>
          </cell>
          <cell r="NU187">
            <v>7.9936999999999994E-3</v>
          </cell>
          <cell r="NW187">
            <v>8.3671178000000013E-2</v>
          </cell>
          <cell r="NX187">
            <v>0</v>
          </cell>
          <cell r="NY187">
            <v>3.1483472440000004</v>
          </cell>
          <cell r="NZ187">
            <v>2.6576222860885925E-2</v>
          </cell>
          <cell r="OA187">
            <v>8.3671178000000013E-2</v>
          </cell>
          <cell r="OC187">
            <v>12.577597944999999</v>
          </cell>
          <cell r="OD187">
            <v>8.915546728999999</v>
          </cell>
          <cell r="OE187">
            <v>35.484643098000006</v>
          </cell>
          <cell r="OF187">
            <v>0.1032010158841474</v>
          </cell>
          <cell r="OG187">
            <v>3.6620512160000001</v>
          </cell>
          <cell r="OI187">
            <v>4.4458872564999989</v>
          </cell>
          <cell r="OJ187">
            <v>4.1628834045999996</v>
          </cell>
          <cell r="OK187">
            <v>10.822182063500001</v>
          </cell>
          <cell r="OL187">
            <v>2.6150350293448404E-2</v>
          </cell>
          <cell r="OM187">
            <v>0.28300385189999933</v>
          </cell>
          <cell r="OO187">
            <v>1.7439075875000001</v>
          </cell>
          <cell r="OP187">
            <v>1.6328938217</v>
          </cell>
          <cell r="OQ187">
            <v>3.9124501005000001</v>
          </cell>
          <cell r="OR187">
            <v>2.8374487328493431E-2</v>
          </cell>
          <cell r="OS187">
            <v>0.11101376580000011</v>
          </cell>
          <cell r="OU187">
            <v>0.47353012440000014</v>
          </cell>
          <cell r="OV187">
            <v>0.29109473000000019</v>
          </cell>
          <cell r="OW187">
            <v>3.0188429999999999</v>
          </cell>
          <cell r="OX187">
            <v>6.0432223338543922E-2</v>
          </cell>
          <cell r="OY187">
            <v>0.18243539439999995</v>
          </cell>
          <cell r="PA187">
            <v>8.8661093200000013E-2</v>
          </cell>
          <cell r="PB187">
            <v>5.4370238400000014E-2</v>
          </cell>
          <cell r="PC187">
            <v>0.39058380000000004</v>
          </cell>
          <cell r="PD187">
            <v>8.7793848080744766E-2</v>
          </cell>
          <cell r="PE187">
            <v>3.4290854799999999E-2</v>
          </cell>
          <cell r="PG187">
            <v>5.6074144400000005E-2</v>
          </cell>
          <cell r="PH187">
            <v>3.5228980000000014E-2</v>
          </cell>
          <cell r="PI187">
            <v>0.24966559999999999</v>
          </cell>
          <cell r="PJ187">
            <v>8.3492336949904156E-2</v>
          </cell>
          <cell r="PK187">
            <v>2.0845164399999991E-2</v>
          </cell>
          <cell r="PM187">
            <v>0</v>
          </cell>
          <cell r="PN187">
            <v>0</v>
          </cell>
          <cell r="PO187">
            <v>1.2056999999999971E-2</v>
          </cell>
          <cell r="PP187">
            <v>0</v>
          </cell>
          <cell r="PQ187">
            <v>0</v>
          </cell>
          <cell r="PS187">
            <v>0.44083767890000003</v>
          </cell>
          <cell r="PT187">
            <v>0.40455322110000003</v>
          </cell>
          <cell r="PU187">
            <v>1.0106616665000001</v>
          </cell>
          <cell r="PV187">
            <v>3.5901685997111084E-2</v>
          </cell>
          <cell r="PW187">
            <v>3.6284457800000003E-2</v>
          </cell>
          <cell r="PY187">
            <v>0</v>
          </cell>
          <cell r="PZ187">
            <v>0</v>
          </cell>
          <cell r="QA187">
            <v>0</v>
          </cell>
          <cell r="QB187">
            <v>0</v>
          </cell>
          <cell r="QC187">
            <v>0</v>
          </cell>
          <cell r="QE187">
            <v>0</v>
          </cell>
          <cell r="QF187">
            <v>0</v>
          </cell>
          <cell r="QG187">
            <v>0</v>
          </cell>
          <cell r="QH187">
            <v>0</v>
          </cell>
          <cell r="QI187">
            <v>0</v>
          </cell>
          <cell r="QK187">
            <v>72.84164199380001</v>
          </cell>
          <cell r="QL187">
            <v>54.042350763400009</v>
          </cell>
          <cell r="QM187">
            <v>102.40427475</v>
          </cell>
          <cell r="QN187">
            <v>0.18357916479848907</v>
          </cell>
          <cell r="QO187">
            <v>18.799291230400001</v>
          </cell>
          <cell r="QQ187">
            <v>4.0842993749999996</v>
          </cell>
          <cell r="QR187">
            <v>3.2083077499999999</v>
          </cell>
          <cell r="QS187">
            <v>5.6764761250000006</v>
          </cell>
          <cell r="QT187">
            <v>0.15431961761311902</v>
          </cell>
          <cell r="QU187">
            <v>0.87599162499999972</v>
          </cell>
          <cell r="QW187">
            <v>0.34148716249999994</v>
          </cell>
          <cell r="QX187">
            <v>0.25903051700000002</v>
          </cell>
          <cell r="QY187">
            <v>0.58832044350000012</v>
          </cell>
          <cell r="QZ187">
            <v>0.14015600921404989</v>
          </cell>
          <cell r="RA187">
            <v>8.2456645499999925E-2</v>
          </cell>
          <cell r="RC187">
            <v>9.1282944975000007</v>
          </cell>
          <cell r="RD187">
            <v>8.9317786295000001</v>
          </cell>
          <cell r="RE187">
            <v>9.9562960880000002</v>
          </cell>
          <cell r="RF187">
            <v>1.9737848921232336E-2</v>
          </cell>
          <cell r="RG187">
            <v>0.19651586800000054</v>
          </cell>
          <cell r="RI187">
            <v>22.348525023000001</v>
          </cell>
          <cell r="RJ187">
            <v>21.867470358999999</v>
          </cell>
          <cell r="RK187">
            <v>24.375633032</v>
          </cell>
          <cell r="RL187">
            <v>1.9735063428649419E-2</v>
          </cell>
          <cell r="RM187">
            <v>0.48105466400000196</v>
          </cell>
          <cell r="RO187">
            <v>4.7796532825000009</v>
          </cell>
          <cell r="RP187">
            <v>4.6733813485000004</v>
          </cell>
          <cell r="RQ187">
            <v>11.050059679999999</v>
          </cell>
          <cell r="RR187">
            <v>9.617317650541456E-3</v>
          </cell>
          <cell r="RS187">
            <v>0.10627193400000046</v>
          </cell>
          <cell r="RU187">
            <v>0.7143354934999997</v>
          </cell>
          <cell r="RV187">
            <v>0.68356379349999974</v>
          </cell>
          <cell r="RW187">
            <v>1.5554542680000001</v>
          </cell>
          <cell r="RX187">
            <v>1.9783095288019071E-2</v>
          </cell>
          <cell r="RY187">
            <v>3.0771699999999957E-2</v>
          </cell>
          <cell r="SA187">
            <v>0.143219195435</v>
          </cell>
          <cell r="SB187">
            <v>0</v>
          </cell>
          <cell r="SC187">
            <v>0.28813739399999988</v>
          </cell>
          <cell r="SD187">
            <v>0.49705174828852677</v>
          </cell>
          <cell r="SE187">
            <v>0.143219195435</v>
          </cell>
          <cell r="SG187">
            <v>0</v>
          </cell>
          <cell r="SH187">
            <v>0</v>
          </cell>
          <cell r="SI187">
            <v>1.2835394</v>
          </cell>
          <cell r="SJ187">
            <v>0</v>
          </cell>
          <cell r="SK187">
            <v>0</v>
          </cell>
          <cell r="SM187">
            <v>0</v>
          </cell>
          <cell r="SN187">
            <v>0</v>
          </cell>
          <cell r="SO187">
            <v>0</v>
          </cell>
          <cell r="SP187">
            <v>0</v>
          </cell>
          <cell r="SQ187">
            <v>0</v>
          </cell>
          <cell r="SS187">
            <v>0</v>
          </cell>
          <cell r="ST187">
            <v>0</v>
          </cell>
          <cell r="SU187">
            <v>0</v>
          </cell>
          <cell r="SV187">
            <v>0</v>
          </cell>
          <cell r="SW187">
            <v>0</v>
          </cell>
          <cell r="SY187">
            <v>72.84164199380001</v>
          </cell>
          <cell r="SZ187">
            <v>53.855766868800011</v>
          </cell>
          <cell r="TA187">
            <v>102.40427475</v>
          </cell>
          <cell r="TB187">
            <v>0.18540119708235128</v>
          </cell>
          <cell r="TC187">
            <v>18.985875125</v>
          </cell>
          <cell r="TE187">
            <v>3.2222244999999998</v>
          </cell>
          <cell r="TF187">
            <v>1.9870298749999999</v>
          </cell>
          <cell r="TG187">
            <v>5.6764761250000006</v>
          </cell>
          <cell r="TH187">
            <v>0.21759884086537926</v>
          </cell>
          <cell r="TI187">
            <v>1.2351946249999999</v>
          </cell>
          <cell r="TK187">
            <v>0.31091289950000001</v>
          </cell>
          <cell r="TL187">
            <v>0.18977653450000004</v>
          </cell>
          <cell r="TM187">
            <v>0.58832044350000012</v>
          </cell>
          <cell r="TN187">
            <v>0.20590201536996214</v>
          </cell>
          <cell r="TO187">
            <v>0.12113636499999997</v>
          </cell>
          <cell r="TQ187">
            <v>0.29231170000000006</v>
          </cell>
          <cell r="TR187">
            <v>0</v>
          </cell>
          <cell r="TS187">
            <v>0.29231170000000006</v>
          </cell>
          <cell r="TT187">
            <v>1</v>
          </cell>
          <cell r="TU187">
            <v>0.29231170000000006</v>
          </cell>
          <cell r="TW187">
            <v>8.4416829999999994</v>
          </cell>
          <cell r="TX187">
            <v>0.81613600000000108</v>
          </cell>
          <cell r="TY187">
            <v>8.4416829999999994</v>
          </cell>
          <cell r="TZ187">
            <v>0.90332070038640389</v>
          </cell>
          <cell r="UA187">
            <v>7.6255469999999983</v>
          </cell>
          <cell r="UC187">
            <v>0.29840189450000004</v>
          </cell>
          <cell r="UD187">
            <v>0.14365551950000005</v>
          </cell>
          <cell r="UE187">
            <v>0.54231162499999996</v>
          </cell>
          <cell r="UF187">
            <v>0.2853458562685246</v>
          </cell>
          <cell r="UG187">
            <v>0.15474637499999999</v>
          </cell>
          <cell r="UI187">
            <v>0.75575510469999996</v>
          </cell>
          <cell r="UJ187">
            <v>0.72020614920000003</v>
          </cell>
          <cell r="UK187">
            <v>0.88850012449999993</v>
          </cell>
          <cell r="UL187">
            <v>4.0010073740850582E-2</v>
          </cell>
          <cell r="UM187">
            <v>3.5548955499999924E-2</v>
          </cell>
          <cell r="UO187">
            <v>0.53608397600000002</v>
          </cell>
          <cell r="UP187">
            <v>0.51092351199999997</v>
          </cell>
          <cell r="UQ187">
            <v>1.836977606</v>
          </cell>
          <cell r="UR187">
            <v>1.3696663431181777E-2</v>
          </cell>
          <cell r="US187">
            <v>2.5160464000000049E-2</v>
          </cell>
          <cell r="UU187">
            <v>1.2166720499999997</v>
          </cell>
          <cell r="UV187">
            <v>1.2145853600000001</v>
          </cell>
          <cell r="UW187">
            <v>3.095268978</v>
          </cell>
          <cell r="UX187">
            <v>6.7415465823197148E-4</v>
          </cell>
          <cell r="UY187">
            <v>2.0866899999996136E-3</v>
          </cell>
          <cell r="VA187">
            <v>0.58952886999999998</v>
          </cell>
          <cell r="VB187">
            <v>0.57350392399999983</v>
          </cell>
          <cell r="VC187">
            <v>1.5080988659999999</v>
          </cell>
          <cell r="VD187">
            <v>1.0625925369537511E-2</v>
          </cell>
          <cell r="VE187">
            <v>1.6024946000000151E-2</v>
          </cell>
          <cell r="VG187">
            <v>1.5629899999999999E-2</v>
          </cell>
          <cell r="VH187">
            <v>1.4014E-2</v>
          </cell>
          <cell r="VI187">
            <v>9.9156199999999972E-2</v>
          </cell>
          <cell r="VJ187">
            <v>1.629650995096624E-2</v>
          </cell>
          <cell r="VK187">
            <v>1.6158999999999982E-3</v>
          </cell>
          <cell r="VM187">
            <v>8.3671178000000013E-2</v>
          </cell>
          <cell r="VN187">
            <v>1.0974534000000145E-2</v>
          </cell>
          <cell r="VO187">
            <v>3.1483472440000004</v>
          </cell>
          <cell r="VP187">
            <v>2.3090414864034566E-2</v>
          </cell>
          <cell r="VQ187">
            <v>7.2696643999999866E-2</v>
          </cell>
          <cell r="VS187">
            <v>12.577597944999999</v>
          </cell>
          <cell r="VT187">
            <v>12.549299744000001</v>
          </cell>
          <cell r="VU187">
            <v>35.484643098000006</v>
          </cell>
          <cell r="VV187">
            <v>7.9747740231867533E-4</v>
          </cell>
          <cell r="VW187">
            <v>2.8298200999998357E-2</v>
          </cell>
          <cell r="VY187">
            <v>4.4458872564999989</v>
          </cell>
          <cell r="VZ187">
            <v>4.409174092999999</v>
          </cell>
          <cell r="WA187">
            <v>10.822182063500001</v>
          </cell>
          <cell r="WB187">
            <v>3.3923993594436514E-3</v>
          </cell>
          <cell r="WC187">
            <v>3.6713163499999979E-2</v>
          </cell>
          <cell r="WE187">
            <v>1.7439075875000001</v>
          </cell>
          <cell r="WF187">
            <v>1.7295137144999999</v>
          </cell>
          <cell r="WG187">
            <v>3.9124501005000001</v>
          </cell>
          <cell r="WH187">
            <v>3.6789920970904323E-3</v>
          </cell>
          <cell r="WI187">
            <v>1.4393873000000168E-2</v>
          </cell>
          <cell r="WK187">
            <v>0.47353012440000014</v>
          </cell>
          <cell r="WL187">
            <v>0.36596552440000008</v>
          </cell>
          <cell r="WM187">
            <v>3.0188429999999999</v>
          </cell>
          <cell r="WN187">
            <v>3.5631067929004612E-2</v>
          </cell>
          <cell r="WO187">
            <v>0.10756460000000007</v>
          </cell>
          <cell r="WQ187">
            <v>8.8661093200000013E-2</v>
          </cell>
          <cell r="WR187">
            <v>7.3488793199999985E-2</v>
          </cell>
          <cell r="WS187">
            <v>0.39058380000000004</v>
          </cell>
          <cell r="WT187">
            <v>3.8845185079360758E-2</v>
          </cell>
          <cell r="WU187">
            <v>1.5172300000000027E-2</v>
          </cell>
          <cell r="WW187">
            <v>5.6074144400000005E-2</v>
          </cell>
          <cell r="WX187">
            <v>4.6335844399999999E-2</v>
          </cell>
          <cell r="WY187">
            <v>0.24966559999999999</v>
          </cell>
          <cell r="WZ187">
            <v>3.9005373587710945E-2</v>
          </cell>
          <cell r="XA187">
            <v>9.7383000000000053E-3</v>
          </cell>
          <cell r="XC187">
            <v>0</v>
          </cell>
          <cell r="XD187">
            <v>0</v>
          </cell>
          <cell r="XE187">
            <v>1.2056999999999971E-2</v>
          </cell>
          <cell r="XF187">
            <v>0</v>
          </cell>
          <cell r="XG187">
            <v>0</v>
          </cell>
          <cell r="XI187">
            <v>0.44083767890000003</v>
          </cell>
          <cell r="XJ187">
            <v>0.43749819340000001</v>
          </cell>
          <cell r="XK187">
            <v>1.0106616665000001</v>
          </cell>
          <cell r="XL187">
            <v>3.3042566179094478E-3</v>
          </cell>
          <cell r="XM187">
            <v>3.3394855000000168E-3</v>
          </cell>
          <cell r="XO187">
            <v>6.3859137230000007</v>
          </cell>
          <cell r="XP187">
            <v>5.6961235805000001</v>
          </cell>
          <cell r="XQ187">
            <v>6.3859137230000007</v>
          </cell>
          <cell r="XR187">
            <v>0.10801745410615228</v>
          </cell>
          <cell r="XS187">
            <v>0.68979014250000059</v>
          </cell>
          <cell r="XU187">
            <v>0.58722993199999995</v>
          </cell>
          <cell r="XV187">
            <v>0.6160126185</v>
          </cell>
          <cell r="XW187">
            <v>0.58722993199999995</v>
          </cell>
          <cell r="XX187">
            <v>0</v>
          </cell>
          <cell r="XY187">
            <v>0</v>
          </cell>
          <cell r="YA187">
            <v>0</v>
          </cell>
          <cell r="YB187">
            <v>0</v>
          </cell>
          <cell r="YC187">
            <v>3.6153404E-2</v>
          </cell>
          <cell r="YD187">
            <v>0</v>
          </cell>
          <cell r="YE187">
            <v>0</v>
          </cell>
          <cell r="YG187">
            <v>0.7724235920000001</v>
          </cell>
          <cell r="YH187">
            <v>0</v>
          </cell>
          <cell r="YI187">
            <v>1.6106357200000001</v>
          </cell>
          <cell r="YJ187">
            <v>0.47957684186961907</v>
          </cell>
          <cell r="YK187">
            <v>0.7724235920000001</v>
          </cell>
          <cell r="YM187">
            <v>2.5220699999999998</v>
          </cell>
          <cell r="YN187">
            <v>1.9801495999999996</v>
          </cell>
          <cell r="YO187">
            <v>2.5220699999999998</v>
          </cell>
          <cell r="YP187">
            <v>0.21487127637218642</v>
          </cell>
          <cell r="YQ187">
            <v>0.54192040000000019</v>
          </cell>
          <cell r="YS187">
            <v>2.5220699999999998</v>
          </cell>
          <cell r="YT187">
            <v>2.4506924000000003</v>
          </cell>
          <cell r="YU187">
            <v>2.5220699999999998</v>
          </cell>
          <cell r="YV187">
            <v>2.8301197032596037E-2</v>
          </cell>
          <cell r="YW187">
            <v>7.1377599999999486E-2</v>
          </cell>
          <cell r="YY187">
            <v>2.5220699999999998</v>
          </cell>
          <cell r="YZ187">
            <v>1.4567749999999999</v>
          </cell>
          <cell r="ZA187">
            <v>2.5220699999999998</v>
          </cell>
          <cell r="ZB187">
            <v>0.42238914859619281</v>
          </cell>
          <cell r="ZC187">
            <v>1.0652949999999999</v>
          </cell>
        </row>
        <row r="188">
          <cell r="B188">
            <v>2029</v>
          </cell>
          <cell r="C188">
            <v>10.031920999999999</v>
          </cell>
          <cell r="D188">
            <v>9.8343997084999994</v>
          </cell>
          <cell r="E188">
            <v>10.031920999999999</v>
          </cell>
          <cell r="F188">
            <v>1.9689279002496066E-2</v>
          </cell>
          <cell r="G188">
            <v>0.19752129149999931</v>
          </cell>
          <cell r="I188">
            <v>24.560791668</v>
          </cell>
          <cell r="J188">
            <v>24.077266629</v>
          </cell>
          <cell r="K188">
            <v>24.560791668</v>
          </cell>
          <cell r="L188">
            <v>1.9686867000707459E-2</v>
          </cell>
          <cell r="M188">
            <v>0.48352503899999988</v>
          </cell>
          <cell r="O188">
            <v>10.031920999999999</v>
          </cell>
          <cell r="P188">
            <v>9.7053188180000003</v>
          </cell>
          <cell r="Q188">
            <v>10.031920999999999</v>
          </cell>
          <cell r="R188">
            <v>3.2556295249932539E-2</v>
          </cell>
          <cell r="S188">
            <v>0.32660218199999846</v>
          </cell>
          <cell r="U188">
            <v>24.560791668</v>
          </cell>
          <cell r="V188">
            <v>23.761200442500002</v>
          </cell>
          <cell r="W188">
            <v>24.560791668</v>
          </cell>
          <cell r="X188">
            <v>3.2555596591040577E-2</v>
          </cell>
          <cell r="Y188">
            <v>0.79959122549999861</v>
          </cell>
          <cell r="AA188">
            <v>10.031920999999999</v>
          </cell>
          <cell r="AB188">
            <v>9.6718530959999995</v>
          </cell>
          <cell r="AC188">
            <v>10.031920999999999</v>
          </cell>
          <cell r="AD188">
            <v>3.5892218848214544E-2</v>
          </cell>
          <cell r="AE188">
            <v>0.36006790399999922</v>
          </cell>
          <cell r="AG188">
            <v>24.560791668</v>
          </cell>
          <cell r="AH188">
            <v>23.679244768</v>
          </cell>
          <cell r="AI188">
            <v>24.560791668</v>
          </cell>
          <cell r="AJ188">
            <v>3.5892446461673236E-2</v>
          </cell>
          <cell r="AK188">
            <v>0.88154690000000002</v>
          </cell>
          <cell r="AM188">
            <v>10.852084694</v>
          </cell>
          <cell r="AN188">
            <v>7.4731626275000007</v>
          </cell>
          <cell r="AO188">
            <v>10.852084694</v>
          </cell>
          <cell r="AP188">
            <v>0.31136156432396522</v>
          </cell>
          <cell r="AQ188">
            <v>3.3789220664999995</v>
          </cell>
          <cell r="AS188">
            <v>1.5146684079999999</v>
          </cell>
          <cell r="AT188">
            <v>1.0678544754999999</v>
          </cell>
          <cell r="AU188">
            <v>1.5146684079999999</v>
          </cell>
          <cell r="AV188">
            <v>0.29499125362361162</v>
          </cell>
          <cell r="AW188">
            <v>0.44681393250000001</v>
          </cell>
          <cell r="AY188">
            <v>10.852084694</v>
          </cell>
          <cell r="AZ188">
            <v>7.5668417760000004</v>
          </cell>
          <cell r="BA188">
            <v>10.852084694</v>
          </cell>
          <cell r="BB188">
            <v>0.30272920002332593</v>
          </cell>
          <cell r="BC188">
            <v>3.2852429179999998</v>
          </cell>
          <cell r="BE188">
            <v>1.5146684079999999</v>
          </cell>
          <cell r="BF188">
            <v>1.077247056</v>
          </cell>
          <cell r="BG188">
            <v>1.5146684079999999</v>
          </cell>
          <cell r="BH188">
            <v>0.28879017327467749</v>
          </cell>
          <cell r="BI188">
            <v>0.43742135199999987</v>
          </cell>
          <cell r="BK188">
            <v>0.293841876</v>
          </cell>
          <cell r="BL188">
            <v>0.27376467599999998</v>
          </cell>
          <cell r="BM188">
            <v>0.293841876</v>
          </cell>
          <cell r="BN188">
            <v>6.8326544443924039E-2</v>
          </cell>
          <cell r="BO188">
            <v>2.0077200000000017E-2</v>
          </cell>
          <cell r="BQ188">
            <v>0.293841876</v>
          </cell>
          <cell r="BR188">
            <v>0.25015960879999993</v>
          </cell>
          <cell r="BS188">
            <v>0.293841876</v>
          </cell>
          <cell r="BT188">
            <v>0.14865909445800049</v>
          </cell>
          <cell r="BU188">
            <v>4.3682267200000069E-2</v>
          </cell>
          <cell r="BW188">
            <v>0.293841876</v>
          </cell>
          <cell r="BX188">
            <v>0.29060876468999997</v>
          </cell>
          <cell r="BY188">
            <v>0.293841876</v>
          </cell>
          <cell r="BZ188">
            <v>1.1002895006020301E-2</v>
          </cell>
          <cell r="CA188">
            <v>3.2331113100000364E-3</v>
          </cell>
          <cell r="CC188">
            <v>0.293841876</v>
          </cell>
          <cell r="CD188">
            <v>0.21360928694999998</v>
          </cell>
          <cell r="CE188">
            <v>0.293841876</v>
          </cell>
          <cell r="CF188">
            <v>0.27304681736377162</v>
          </cell>
          <cell r="CG188">
            <v>8.0232589050000025E-2</v>
          </cell>
          <cell r="CI188">
            <v>0</v>
          </cell>
          <cell r="CJ188">
            <v>0</v>
          </cell>
          <cell r="CK188">
            <v>0</v>
          </cell>
          <cell r="CL188">
            <v>0</v>
          </cell>
          <cell r="CM188">
            <v>0</v>
          </cell>
          <cell r="CO188">
            <v>0</v>
          </cell>
          <cell r="CP188">
            <v>0</v>
          </cell>
          <cell r="CQ188">
            <v>0</v>
          </cell>
          <cell r="CR188">
            <v>0</v>
          </cell>
          <cell r="CS188">
            <v>0</v>
          </cell>
          <cell r="CU188">
            <v>2.2020061000000002</v>
          </cell>
          <cell r="CV188">
            <v>1.5372070000000002E-2</v>
          </cell>
          <cell r="CW188">
            <v>2.2020061000000002</v>
          </cell>
          <cell r="CX188">
            <v>0.99301906111885874</v>
          </cell>
          <cell r="CY188">
            <v>2.18663403</v>
          </cell>
          <cell r="DA188">
            <v>2.1416164050000002</v>
          </cell>
          <cell r="DB188">
            <v>0.8873062049999999</v>
          </cell>
          <cell r="DC188">
            <v>2.1416164050000002</v>
          </cell>
          <cell r="DD188">
            <v>0.5856838774075418</v>
          </cell>
          <cell r="DE188">
            <v>1.2543102000000004</v>
          </cell>
          <cell r="DG188">
            <v>2.1416164050000002</v>
          </cell>
          <cell r="DH188">
            <v>1.2694998099999997</v>
          </cell>
          <cell r="DI188">
            <v>2.1416164050000002</v>
          </cell>
          <cell r="DJ188">
            <v>0.40722353123737881</v>
          </cell>
          <cell r="DK188">
            <v>0.87211659500000049</v>
          </cell>
          <cell r="DM188">
            <v>15.9608796</v>
          </cell>
          <cell r="DN188">
            <v>5.8425390840000002</v>
          </cell>
          <cell r="DO188">
            <v>15.9608796</v>
          </cell>
          <cell r="DP188">
            <v>0.63394629679431957</v>
          </cell>
          <cell r="DQ188">
            <v>10.118340516</v>
          </cell>
          <cell r="DS188">
            <v>0.30911341999999997</v>
          </cell>
          <cell r="DT188">
            <v>1.6191999999999997E-4</v>
          </cell>
          <cell r="DU188">
            <v>0.30911341999999997</v>
          </cell>
          <cell r="DV188">
            <v>0.99947617932602217</v>
          </cell>
          <cell r="DW188">
            <v>0.30895149999999999</v>
          </cell>
          <cell r="DY188">
            <v>2.4762920099999999</v>
          </cell>
          <cell r="DZ188">
            <v>0</v>
          </cell>
          <cell r="EA188">
            <v>2.4762920099999999</v>
          </cell>
          <cell r="EB188">
            <v>1</v>
          </cell>
          <cell r="EC188">
            <v>2.4762920099999999</v>
          </cell>
          <cell r="EE188">
            <v>2.9970797</v>
          </cell>
          <cell r="EF188">
            <v>1.3952855631999999</v>
          </cell>
          <cell r="EG188">
            <v>2.9970797</v>
          </cell>
          <cell r="EH188">
            <v>0.53445163196694445</v>
          </cell>
          <cell r="EI188">
            <v>1.6017941368000002</v>
          </cell>
          <cell r="EK188">
            <v>2.9970797</v>
          </cell>
          <cell r="EL188">
            <v>2.0049640699999998</v>
          </cell>
          <cell r="EM188">
            <v>2.9970797</v>
          </cell>
          <cell r="EN188">
            <v>0.3310274431474079</v>
          </cell>
          <cell r="EO188">
            <v>0.99211563000000025</v>
          </cell>
          <cell r="EQ188">
            <v>0.38844840000000003</v>
          </cell>
          <cell r="ER188">
            <v>0.15776411759999995</v>
          </cell>
          <cell r="ES188">
            <v>0.38844840000000003</v>
          </cell>
          <cell r="ET188">
            <v>0.59386081240133837</v>
          </cell>
          <cell r="EU188">
            <v>0.23068428240000008</v>
          </cell>
          <cell r="EW188">
            <v>0.38844840000000003</v>
          </cell>
          <cell r="EX188">
            <v>0.31083332000000002</v>
          </cell>
          <cell r="EY188">
            <v>0.38844840000000003</v>
          </cell>
          <cell r="EZ188">
            <v>0.19980795390069825</v>
          </cell>
          <cell r="FA188">
            <v>7.7615080000000003E-2</v>
          </cell>
          <cell r="FC188">
            <v>0.24824559999999998</v>
          </cell>
          <cell r="FD188">
            <v>0.10018237039999998</v>
          </cell>
          <cell r="FE188">
            <v>0.24824559999999998</v>
          </cell>
          <cell r="FF188">
            <v>0.59643848511313002</v>
          </cell>
          <cell r="FG188">
            <v>0.14806322960000001</v>
          </cell>
          <cell r="FI188">
            <v>0.24824559999999998</v>
          </cell>
          <cell r="FJ188">
            <v>0.19868125</v>
          </cell>
          <cell r="FK188">
            <v>0.24824559999999998</v>
          </cell>
          <cell r="FL188">
            <v>0.19965852365560552</v>
          </cell>
          <cell r="FM188">
            <v>4.9564349999999979E-2</v>
          </cell>
          <cell r="FO188">
            <v>0.13007280000000002</v>
          </cell>
          <cell r="FP188">
            <v>0</v>
          </cell>
          <cell r="FQ188">
            <v>0.13007280000000002</v>
          </cell>
          <cell r="FR188">
            <v>1</v>
          </cell>
          <cell r="FS188">
            <v>0.13007280000000002</v>
          </cell>
          <cell r="FU188">
            <v>8.0991071134999988</v>
          </cell>
          <cell r="FV188">
            <v>0</v>
          </cell>
          <cell r="FW188">
            <v>8.0991071134999988</v>
          </cell>
          <cell r="FX188">
            <v>1</v>
          </cell>
          <cell r="FY188">
            <v>8.0991071134999988</v>
          </cell>
          <cell r="GA188">
            <v>2.8326437199999996</v>
          </cell>
          <cell r="GB188">
            <v>0.35265942420000024</v>
          </cell>
          <cell r="GC188">
            <v>2.8326437199999996</v>
          </cell>
          <cell r="GD188">
            <v>0.87550166591370693</v>
          </cell>
          <cell r="GE188">
            <v>2.4799842957999996</v>
          </cell>
          <cell r="GG188">
            <v>0.76392997849999988</v>
          </cell>
          <cell r="GH188">
            <v>0</v>
          </cell>
          <cell r="GI188">
            <v>0.76392997849999988</v>
          </cell>
          <cell r="GJ188">
            <v>1</v>
          </cell>
          <cell r="GK188">
            <v>0.76392997849999988</v>
          </cell>
          <cell r="GM188">
            <v>1.2899457999999997</v>
          </cell>
          <cell r="GN188">
            <v>0</v>
          </cell>
          <cell r="GO188">
            <v>1.2899457999999997</v>
          </cell>
          <cell r="GP188">
            <v>1</v>
          </cell>
          <cell r="GQ188">
            <v>1.2899457999999997</v>
          </cell>
          <cell r="GS188">
            <v>26.721989209999997</v>
          </cell>
          <cell r="GT188">
            <v>8.1934825250000003</v>
          </cell>
          <cell r="GU188">
            <v>26.721989209999997</v>
          </cell>
          <cell r="GV188">
            <v>0.69338051667449196</v>
          </cell>
          <cell r="GW188">
            <v>18.528506684999996</v>
          </cell>
          <cell r="GY188">
            <v>26.721989209999997</v>
          </cell>
          <cell r="GZ188">
            <v>18.770368104999996</v>
          </cell>
          <cell r="HA188">
            <v>26.721989209999997</v>
          </cell>
          <cell r="HB188">
            <v>0.29756845729225567</v>
          </cell>
          <cell r="HC188">
            <v>7.951621105000001</v>
          </cell>
          <cell r="HE188">
            <v>0.11131703999999999</v>
          </cell>
          <cell r="HF188">
            <v>6.3397599999999998E-3</v>
          </cell>
          <cell r="HG188">
            <v>0.11131703999999999</v>
          </cell>
          <cell r="HH188">
            <v>0.94304771309046664</v>
          </cell>
          <cell r="HI188">
            <v>0.10497727999999999</v>
          </cell>
          <cell r="HK188">
            <v>6.5426879319999998</v>
          </cell>
          <cell r="HL188">
            <v>6.0444755259999994</v>
          </cell>
          <cell r="HM188">
            <v>6.5426879319999998</v>
          </cell>
          <cell r="HN188">
            <v>7.6147970249851801E-2</v>
          </cell>
          <cell r="HO188">
            <v>0.49821240600000039</v>
          </cell>
          <cell r="HQ188">
            <v>0.61522523399999995</v>
          </cell>
          <cell r="HR188">
            <v>0.68742323449999998</v>
          </cell>
          <cell r="HS188">
            <v>0.61522523399999995</v>
          </cell>
          <cell r="HT188">
            <v>0</v>
          </cell>
          <cell r="HU188">
            <v>0</v>
          </cell>
          <cell r="HW188">
            <v>3.6552931999999996E-2</v>
          </cell>
          <cell r="HX188">
            <v>6.8779007999999987E-3</v>
          </cell>
          <cell r="HY188">
            <v>3.6552931999999996E-2</v>
          </cell>
          <cell r="HZ188">
            <v>0.8118372337409212</v>
          </cell>
          <cell r="IA188">
            <v>2.9675031199999997E-2</v>
          </cell>
          <cell r="IC188">
            <v>3.6552931999999996E-2</v>
          </cell>
          <cell r="ID188">
            <v>2.6614432E-2</v>
          </cell>
          <cell r="IE188">
            <v>3.6552931999999996E-2</v>
          </cell>
          <cell r="IF188">
            <v>0.27189337369708116</v>
          </cell>
          <cell r="IG188">
            <v>9.9384999999999959E-3</v>
          </cell>
          <cell r="II188">
            <v>1.6472780479999998</v>
          </cell>
          <cell r="IJ188">
            <v>0.63466987999999991</v>
          </cell>
          <cell r="IK188">
            <v>1.6472780479999998</v>
          </cell>
          <cell r="IL188">
            <v>0.61471599723521597</v>
          </cell>
          <cell r="IM188">
            <v>1.0126081679999999</v>
          </cell>
          <cell r="IO188">
            <v>0.29303097499999997</v>
          </cell>
          <cell r="IP188">
            <v>0.16015664999999998</v>
          </cell>
          <cell r="IQ188">
            <v>0.29303097499999997</v>
          </cell>
          <cell r="IR188">
            <v>0.45344805271865884</v>
          </cell>
          <cell r="IS188">
            <v>0.13287432499999999</v>
          </cell>
          <cell r="IU188">
            <v>8.5249533749999973</v>
          </cell>
          <cell r="IV188">
            <v>4.6002232499999982</v>
          </cell>
          <cell r="IW188">
            <v>8.5249533749999973</v>
          </cell>
          <cell r="IX188">
            <v>0.46038141821508793</v>
          </cell>
          <cell r="IY188">
            <v>3.9247301249999991</v>
          </cell>
          <cell r="JA188">
            <v>102.66993000000001</v>
          </cell>
          <cell r="JB188">
            <v>58.26881234124</v>
          </cell>
          <cell r="JC188">
            <v>102.66993000000001</v>
          </cell>
          <cell r="JD188">
            <v>0.43246467255563537</v>
          </cell>
          <cell r="JE188">
            <v>44.401117658760008</v>
          </cell>
          <cell r="JG188">
            <v>5.6928838749999988</v>
          </cell>
          <cell r="JH188">
            <v>3.5093001249999993</v>
          </cell>
          <cell r="JI188">
            <v>5.6928838749999988</v>
          </cell>
          <cell r="JJ188">
            <v>0.38356372586293092</v>
          </cell>
          <cell r="JK188">
            <v>2.1835837499999995</v>
          </cell>
          <cell r="JM188">
            <v>0.59055612449999995</v>
          </cell>
          <cell r="JN188">
            <v>0.35504324949999999</v>
          </cell>
          <cell r="JO188">
            <v>0.59055612449999995</v>
          </cell>
          <cell r="JP188">
            <v>0.39879846339651326</v>
          </cell>
          <cell r="JQ188">
            <v>0.23551287499999995</v>
          </cell>
          <cell r="JS188">
            <v>0.55588037499999987</v>
          </cell>
          <cell r="JT188">
            <v>0.21684544789999996</v>
          </cell>
          <cell r="JU188">
            <v>0.55588037499999987</v>
          </cell>
          <cell r="JV188">
            <v>0.60990627183051749</v>
          </cell>
          <cell r="JW188">
            <v>0.33903492709999994</v>
          </cell>
          <cell r="JY188">
            <v>0.78982073699999988</v>
          </cell>
          <cell r="JZ188">
            <v>0.61106449689999986</v>
          </cell>
          <cell r="KA188">
            <v>0.78982073699999988</v>
          </cell>
          <cell r="KB188">
            <v>0.22632507824367246</v>
          </cell>
          <cell r="KC188">
            <v>0.17875624010000002</v>
          </cell>
          <cell r="KE188">
            <v>5.6928838749999988</v>
          </cell>
          <cell r="KF188">
            <v>5.6928838749999988</v>
          </cell>
          <cell r="KG188">
            <v>5.6928838749999988</v>
          </cell>
          <cell r="KH188">
            <v>0</v>
          </cell>
          <cell r="KI188">
            <v>0</v>
          </cell>
          <cell r="KK188">
            <v>0.59055612449999995</v>
          </cell>
          <cell r="KL188">
            <v>0.59055612449999995</v>
          </cell>
          <cell r="KM188">
            <v>0.59055612449999995</v>
          </cell>
          <cell r="KN188">
            <v>0</v>
          </cell>
          <cell r="KO188">
            <v>0</v>
          </cell>
          <cell r="KQ188">
            <v>1.8537122439999998</v>
          </cell>
          <cell r="KR188">
            <v>0.44087675200000009</v>
          </cell>
          <cell r="KS188">
            <v>1.8537122439999998</v>
          </cell>
          <cell r="KT188">
            <v>0.76216548527043115</v>
          </cell>
          <cell r="KU188">
            <v>1.4128354919999997</v>
          </cell>
          <cell r="KW188">
            <v>3.2394580799999999</v>
          </cell>
          <cell r="KX188">
            <v>1.2057648379999999</v>
          </cell>
          <cell r="KY188">
            <v>3.2394580799999999</v>
          </cell>
          <cell r="KZ188">
            <v>0.62778810275575481</v>
          </cell>
          <cell r="LA188">
            <v>2.033693242</v>
          </cell>
          <cell r="LC188">
            <v>1.5301871680000001</v>
          </cell>
          <cell r="LD188">
            <v>0.53692643999999989</v>
          </cell>
          <cell r="LE188">
            <v>1.5301871680000001</v>
          </cell>
          <cell r="LF188">
            <v>0.64911061128438385</v>
          </cell>
          <cell r="LG188">
            <v>0.9932607280000002</v>
          </cell>
          <cell r="LI188">
            <v>0.10101520000000003</v>
          </cell>
          <cell r="LJ188">
            <v>1.2598300000000002E-2</v>
          </cell>
          <cell r="LK188">
            <v>0.10101520000000003</v>
          </cell>
          <cell r="LL188">
            <v>0.87528312570781419</v>
          </cell>
          <cell r="LM188">
            <v>8.841690000000002E-2</v>
          </cell>
          <cell r="LO188">
            <v>3.1950821739999999</v>
          </cell>
          <cell r="LP188">
            <v>0</v>
          </cell>
          <cell r="LQ188">
            <v>3.1950821739999999</v>
          </cell>
          <cell r="LR188">
            <v>1</v>
          </cell>
          <cell r="LS188">
            <v>3.1950821739999999</v>
          </cell>
          <cell r="LU188">
            <v>37.047104202</v>
          </cell>
          <cell r="LV188">
            <v>12.447031837999999</v>
          </cell>
          <cell r="LW188">
            <v>37.047104202</v>
          </cell>
          <cell r="LX188">
            <v>0.66402146386037797</v>
          </cell>
          <cell r="LY188">
            <v>24.600072363999999</v>
          </cell>
          <cell r="MA188">
            <v>5.6928838749999988</v>
          </cell>
          <cell r="MB188">
            <v>5.0398930000000002</v>
          </cell>
          <cell r="MC188">
            <v>5.6928838749999988</v>
          </cell>
          <cell r="MD188">
            <v>0.11470300279047915</v>
          </cell>
          <cell r="ME188">
            <v>0.65299087499999864</v>
          </cell>
          <cell r="MG188">
            <v>0.59055612449999995</v>
          </cell>
          <cell r="MH188">
            <v>0.55057994399999988</v>
          </cell>
          <cell r="MI188">
            <v>0.59055612449999995</v>
          </cell>
          <cell r="MJ188">
            <v>6.7692432338833652E-2</v>
          </cell>
          <cell r="MK188">
            <v>3.9976180500000069E-2</v>
          </cell>
          <cell r="MM188">
            <v>9.1477884960000022</v>
          </cell>
          <cell r="MN188">
            <v>6.1640064665000009</v>
          </cell>
          <cell r="MO188">
            <v>10.031920999999999</v>
          </cell>
          <cell r="MP188">
            <v>0.29742878053963956</v>
          </cell>
          <cell r="MQ188">
            <v>2.9837820295000013</v>
          </cell>
          <cell r="MS188">
            <v>22.396050071500003</v>
          </cell>
          <cell r="MT188">
            <v>15.090884519999999</v>
          </cell>
          <cell r="MU188">
            <v>24.560791668</v>
          </cell>
          <cell r="MV188">
            <v>0.29743200668152026</v>
          </cell>
          <cell r="MW188">
            <v>7.3051655515000036</v>
          </cell>
          <cell r="MY188">
            <v>0.44087675200000009</v>
          </cell>
          <cell r="MZ188">
            <v>0.23006536200000002</v>
          </cell>
          <cell r="NA188">
            <v>1.8537122439999998</v>
          </cell>
          <cell r="NB188">
            <v>0.11372390223042628</v>
          </cell>
          <cell r="NC188">
            <v>0.21081139000000007</v>
          </cell>
          <cell r="NE188">
            <v>1.2057648379999999</v>
          </cell>
          <cell r="NF188">
            <v>0.78508768000000007</v>
          </cell>
          <cell r="NG188">
            <v>3.2394580799999999</v>
          </cell>
          <cell r="NH188">
            <v>0.12986034935818644</v>
          </cell>
          <cell r="NI188">
            <v>0.42067715799999983</v>
          </cell>
          <cell r="NK188">
            <v>0.53692643999999989</v>
          </cell>
          <cell r="NL188">
            <v>0.33872313199999998</v>
          </cell>
          <cell r="NM188">
            <v>1.5301871680000001</v>
          </cell>
          <cell r="NN188">
            <v>0.12952880023105767</v>
          </cell>
          <cell r="NO188">
            <v>0.19820330799999991</v>
          </cell>
          <cell r="NQ188">
            <v>1.2598300000000002E-2</v>
          </cell>
          <cell r="NR188">
            <v>4.8906000000000019E-3</v>
          </cell>
          <cell r="NS188">
            <v>0.10101520000000003</v>
          </cell>
          <cell r="NT188">
            <v>7.6302378255945616E-2</v>
          </cell>
          <cell r="NU188">
            <v>7.7076999999999996E-3</v>
          </cell>
          <cell r="NW188">
            <v>0</v>
          </cell>
          <cell r="NX188">
            <v>0</v>
          </cell>
          <cell r="NY188">
            <v>3.1950821739999999</v>
          </cell>
          <cell r="NZ188">
            <v>0</v>
          </cell>
          <cell r="OA188">
            <v>0</v>
          </cell>
          <cell r="OC188">
            <v>12.447031837999999</v>
          </cell>
          <cell r="OD188">
            <v>8.8024210029999974</v>
          </cell>
          <cell r="OE188">
            <v>37.047104202</v>
          </cell>
          <cell r="OF188">
            <v>9.8377752148391839E-2</v>
          </cell>
          <cell r="OG188">
            <v>3.6446108350000017</v>
          </cell>
          <cell r="OI188">
            <v>1.6311260022000003</v>
          </cell>
          <cell r="OJ188">
            <v>1.3484340439000007</v>
          </cell>
          <cell r="OK188">
            <v>8.0991071134999988</v>
          </cell>
          <cell r="OL188">
            <v>3.4904089344465448E-2</v>
          </cell>
          <cell r="OM188">
            <v>0.2826919582999996</v>
          </cell>
          <cell r="OO188">
            <v>0.63980063620000005</v>
          </cell>
          <cell r="OP188">
            <v>0.52893390440000032</v>
          </cell>
          <cell r="OQ188">
            <v>2.8326437199999996</v>
          </cell>
          <cell r="OR188">
            <v>3.9138960899749067E-2</v>
          </cell>
          <cell r="OS188">
            <v>0.11086673179999973</v>
          </cell>
          <cell r="OU188">
            <v>0.40316993319999983</v>
          </cell>
          <cell r="OV188">
            <v>0.22311249560000004</v>
          </cell>
          <cell r="OW188">
            <v>2.9970797</v>
          </cell>
          <cell r="OX188">
            <v>6.0077627431796288E-2</v>
          </cell>
          <cell r="OY188">
            <v>0.18005743759999979</v>
          </cell>
          <cell r="PA188">
            <v>8.0149037599999973E-2</v>
          </cell>
          <cell r="PB188">
            <v>4.6329999200000006E-2</v>
          </cell>
          <cell r="PC188">
            <v>0.38844840000000003</v>
          </cell>
          <cell r="PD188">
            <v>8.7061855319779835E-2</v>
          </cell>
          <cell r="PE188">
            <v>3.3819038399999966E-2</v>
          </cell>
          <cell r="PG188">
            <v>5.0618020399999984E-2</v>
          </cell>
          <cell r="PH188">
            <v>3.0001896799999997E-2</v>
          </cell>
          <cell r="PI188">
            <v>0.24824559999999998</v>
          </cell>
          <cell r="PJ188">
            <v>8.3047287041542683E-2</v>
          </cell>
          <cell r="PK188">
            <v>2.0616123599999987E-2</v>
          </cell>
          <cell r="PM188">
            <v>0</v>
          </cell>
          <cell r="PN188">
            <v>0</v>
          </cell>
          <cell r="PO188">
            <v>0.13007280000000002</v>
          </cell>
          <cell r="PP188">
            <v>0</v>
          </cell>
          <cell r="PQ188">
            <v>0</v>
          </cell>
          <cell r="PS188">
            <v>0.1848706697000001</v>
          </cell>
          <cell r="PT188">
            <v>0.14866825570000008</v>
          </cell>
          <cell r="PU188">
            <v>0.76392997849999988</v>
          </cell>
          <cell r="PV188">
            <v>4.7389701960753754E-2</v>
          </cell>
          <cell r="PW188">
            <v>3.6202414000000016E-2</v>
          </cell>
          <cell r="PY188">
            <v>0</v>
          </cell>
          <cell r="PZ188">
            <v>0</v>
          </cell>
          <cell r="QA188">
            <v>0</v>
          </cell>
          <cell r="QB188">
            <v>0</v>
          </cell>
          <cell r="QC188">
            <v>0</v>
          </cell>
          <cell r="QE188">
            <v>0</v>
          </cell>
          <cell r="QF188">
            <v>0</v>
          </cell>
          <cell r="QG188">
            <v>0</v>
          </cell>
          <cell r="QH188">
            <v>0</v>
          </cell>
          <cell r="QI188">
            <v>0</v>
          </cell>
          <cell r="QK188">
            <v>61.852986983400001</v>
          </cell>
          <cell r="QL188">
            <v>43.892394350599993</v>
          </cell>
          <cell r="QM188">
            <v>102.66993000000001</v>
          </cell>
          <cell r="QN188">
            <v>0.1749352768897379</v>
          </cell>
          <cell r="QO188">
            <v>17.960592632800008</v>
          </cell>
          <cell r="QQ188">
            <v>3.5093001249999993</v>
          </cell>
          <cell r="QR188">
            <v>2.6653214999999997</v>
          </cell>
          <cell r="QS188">
            <v>5.6928838749999988</v>
          </cell>
          <cell r="QT188">
            <v>0.14825150899463935</v>
          </cell>
          <cell r="QU188">
            <v>0.84397862499999965</v>
          </cell>
          <cell r="QW188">
            <v>0.27427796700000001</v>
          </cell>
          <cell r="QX188">
            <v>0.19575453549999999</v>
          </cell>
          <cell r="QY188">
            <v>0.59055612449999995</v>
          </cell>
          <cell r="QZ188">
            <v>0.13296523097865193</v>
          </cell>
          <cell r="RA188">
            <v>7.8523431500000018E-2</v>
          </cell>
          <cell r="RC188">
            <v>9.1477884960000022</v>
          </cell>
          <cell r="RD188">
            <v>8.9643424400000011</v>
          </cell>
          <cell r="RE188">
            <v>10.031920999999999</v>
          </cell>
          <cell r="RF188">
            <v>1.8286234112090904E-2</v>
          </cell>
          <cell r="RG188">
            <v>0.18344605600000108</v>
          </cell>
          <cell r="RI188">
            <v>22.396050071500003</v>
          </cell>
          <cell r="RJ188">
            <v>21.947017477500001</v>
          </cell>
          <cell r="RK188">
            <v>24.560791668</v>
          </cell>
          <cell r="RL188">
            <v>1.8282496756203581E-2</v>
          </cell>
          <cell r="RM188">
            <v>0.44903259400000195</v>
          </cell>
          <cell r="RO188">
            <v>4.1878804934999998</v>
          </cell>
          <cell r="RP188">
            <v>4.0438090394999993</v>
          </cell>
          <cell r="RQ188">
            <v>10.852084694</v>
          </cell>
          <cell r="RR188">
            <v>1.3275924217552051E-2</v>
          </cell>
          <cell r="RS188">
            <v>0.14407145400000054</v>
          </cell>
          <cell r="RU188">
            <v>0.63051155550000004</v>
          </cell>
          <cell r="RV188">
            <v>0.5935326755</v>
          </cell>
          <cell r="RW188">
            <v>1.5146684079999999</v>
          </cell>
          <cell r="RX188">
            <v>2.4413845172111127E-2</v>
          </cell>
          <cell r="RY188">
            <v>3.6978880000000047E-2</v>
          </cell>
          <cell r="SA188">
            <v>0.14827397118999994</v>
          </cell>
          <cell r="SB188">
            <v>0</v>
          </cell>
          <cell r="SC188">
            <v>0.293841876</v>
          </cell>
          <cell r="SD188">
            <v>0.50460463024677915</v>
          </cell>
          <cell r="SE188">
            <v>0.14827397118999994</v>
          </cell>
          <cell r="SG188">
            <v>0</v>
          </cell>
          <cell r="SH188">
            <v>0</v>
          </cell>
          <cell r="SI188">
            <v>1.2899457999999997</v>
          </cell>
          <cell r="SJ188">
            <v>0</v>
          </cell>
          <cell r="SK188">
            <v>0</v>
          </cell>
          <cell r="SM188">
            <v>0</v>
          </cell>
          <cell r="SN188">
            <v>0</v>
          </cell>
          <cell r="SO188">
            <v>0</v>
          </cell>
          <cell r="SP188">
            <v>0</v>
          </cell>
          <cell r="SQ188">
            <v>0</v>
          </cell>
          <cell r="SS188">
            <v>0</v>
          </cell>
          <cell r="ST188">
            <v>0</v>
          </cell>
          <cell r="SU188">
            <v>0</v>
          </cell>
          <cell r="SV188">
            <v>0</v>
          </cell>
          <cell r="SW188">
            <v>0</v>
          </cell>
          <cell r="SY188">
            <v>61.852986983400001</v>
          </cell>
          <cell r="SZ188">
            <v>43.249729733400009</v>
          </cell>
          <cell r="TA188">
            <v>102.66993000000001</v>
          </cell>
          <cell r="TB188">
            <v>0.18119479822378362</v>
          </cell>
          <cell r="TC188">
            <v>18.603257249999992</v>
          </cell>
          <cell r="TE188">
            <v>2.8563092499999998</v>
          </cell>
          <cell r="TF188">
            <v>1.6459976250000001</v>
          </cell>
          <cell r="TG188">
            <v>5.6928838749999988</v>
          </cell>
          <cell r="TH188">
            <v>0.21260079277482186</v>
          </cell>
          <cell r="TI188">
            <v>1.2103116249999997</v>
          </cell>
          <cell r="TK188">
            <v>0.24632744400000001</v>
          </cell>
          <cell r="TL188">
            <v>0.12763864650000001</v>
          </cell>
          <cell r="TM188">
            <v>0.59055612449999995</v>
          </cell>
          <cell r="TN188">
            <v>0.20097801474921459</v>
          </cell>
          <cell r="TO188">
            <v>0.1186887975</v>
          </cell>
          <cell r="TQ188">
            <v>0.29303097499999997</v>
          </cell>
          <cell r="TR188">
            <v>0</v>
          </cell>
          <cell r="TS188">
            <v>0.29303097499999997</v>
          </cell>
          <cell r="TT188">
            <v>1</v>
          </cell>
          <cell r="TU188">
            <v>0.29303097499999997</v>
          </cell>
          <cell r="TW188">
            <v>8.5249533749999973</v>
          </cell>
          <cell r="TX188">
            <v>0.2626696249999988</v>
          </cell>
          <cell r="TY188">
            <v>8.5249533749999973</v>
          </cell>
          <cell r="TZ188">
            <v>0.9691881452665424</v>
          </cell>
          <cell r="UA188">
            <v>8.2622837499999982</v>
          </cell>
          <cell r="UC188">
            <v>0.21684544789999996</v>
          </cell>
          <cell r="UD188">
            <v>5.8216322899999971E-2</v>
          </cell>
          <cell r="UE188">
            <v>0.55588037499999987</v>
          </cell>
          <cell r="UF188">
            <v>0.28536557888016828</v>
          </cell>
          <cell r="UG188">
            <v>0.15862912499999998</v>
          </cell>
          <cell r="UI188">
            <v>0.61106449689999986</v>
          </cell>
          <cell r="UJ188">
            <v>0.50229272189999996</v>
          </cell>
          <cell r="UK188">
            <v>0.78982073699999988</v>
          </cell>
          <cell r="UL188">
            <v>0.1377170412277994</v>
          </cell>
          <cell r="UM188">
            <v>0.1087717749999999</v>
          </cell>
          <cell r="UO188">
            <v>0.44087675200000009</v>
          </cell>
          <cell r="UP188">
            <v>0.41394459400000005</v>
          </cell>
          <cell r="UQ188">
            <v>1.8537122439999998</v>
          </cell>
          <cell r="UR188">
            <v>1.4528769547254522E-2</v>
          </cell>
          <cell r="US188">
            <v>2.6932158000000039E-2</v>
          </cell>
          <cell r="UU188">
            <v>1.2057648379999999</v>
          </cell>
          <cell r="UV188">
            <v>1.2033631519999999</v>
          </cell>
          <cell r="UW188">
            <v>3.2394580799999999</v>
          </cell>
          <cell r="UX188">
            <v>7.4138511463621535E-4</v>
          </cell>
          <cell r="UY188">
            <v>2.401686000000014E-3</v>
          </cell>
          <cell r="VA188">
            <v>0.53692643999999989</v>
          </cell>
          <cell r="VB188">
            <v>0.52015321999999986</v>
          </cell>
          <cell r="VC188">
            <v>1.5301871680000001</v>
          </cell>
          <cell r="VD188">
            <v>1.0961547940519675E-2</v>
          </cell>
          <cell r="VE188">
            <v>1.6773220000000033E-2</v>
          </cell>
          <cell r="VG188">
            <v>1.2598300000000002E-2</v>
          </cell>
          <cell r="VH188">
            <v>1.0868000000000001E-2</v>
          </cell>
          <cell r="VI188">
            <v>0.10101520000000003</v>
          </cell>
          <cell r="VJ188">
            <v>1.7129105322763308E-2</v>
          </cell>
          <cell r="VK188">
            <v>1.7303000000000006E-3</v>
          </cell>
          <cell r="VM188">
            <v>0</v>
          </cell>
          <cell r="VN188">
            <v>0</v>
          </cell>
          <cell r="VO188">
            <v>3.1950821739999999</v>
          </cell>
          <cell r="VP188">
            <v>0</v>
          </cell>
          <cell r="VQ188">
            <v>0</v>
          </cell>
          <cell r="VS188">
            <v>12.447031837999999</v>
          </cell>
          <cell r="VT188">
            <v>12.414451901999998</v>
          </cell>
          <cell r="VU188">
            <v>37.047104202</v>
          </cell>
          <cell r="VV188">
            <v>8.7941923402051921E-4</v>
          </cell>
          <cell r="VW188">
            <v>3.2579936000001197E-2</v>
          </cell>
          <cell r="VY188">
            <v>1.6311260022000003</v>
          </cell>
          <cell r="VZ188">
            <v>1.4056856507000002</v>
          </cell>
          <cell r="WA188">
            <v>8.0991071134999988</v>
          </cell>
          <cell r="WB188">
            <v>2.7835210516505549E-2</v>
          </cell>
          <cell r="WC188">
            <v>0.22544035150000008</v>
          </cell>
          <cell r="WE188">
            <v>0.63980063620000005</v>
          </cell>
          <cell r="WF188">
            <v>0.55136608219999983</v>
          </cell>
          <cell r="WG188">
            <v>2.8326437199999996</v>
          </cell>
          <cell r="WH188">
            <v>3.1219794206946799E-2</v>
          </cell>
          <cell r="WI188">
            <v>8.8434554000000221E-2</v>
          </cell>
          <cell r="WK188">
            <v>0.40316993319999983</v>
          </cell>
          <cell r="WL188">
            <v>0.29155843319999991</v>
          </cell>
          <cell r="WM188">
            <v>2.9970797</v>
          </cell>
          <cell r="WN188">
            <v>3.7240084072505619E-2</v>
          </cell>
          <cell r="WO188">
            <v>0.11161149999999992</v>
          </cell>
          <cell r="WQ188">
            <v>8.0149037599999973E-2</v>
          </cell>
          <cell r="WR188">
            <v>6.4504837599999976E-2</v>
          </cell>
          <cell r="WS188">
            <v>0.38844840000000003</v>
          </cell>
          <cell r="WT188">
            <v>4.0273560143380682E-2</v>
          </cell>
          <cell r="WU188">
            <v>1.5644199999999997E-2</v>
          </cell>
          <cell r="WW188">
            <v>5.0618020399999984E-2</v>
          </cell>
          <cell r="WX188">
            <v>4.0565120399999981E-2</v>
          </cell>
          <cell r="WY188">
            <v>0.24824559999999998</v>
          </cell>
          <cell r="WZ188">
            <v>4.0495783208242174E-2</v>
          </cell>
          <cell r="XA188">
            <v>1.0052900000000003E-2</v>
          </cell>
          <cell r="XC188">
            <v>0</v>
          </cell>
          <cell r="XD188">
            <v>0</v>
          </cell>
          <cell r="XE188">
            <v>0.13007280000000002</v>
          </cell>
          <cell r="XF188">
            <v>0</v>
          </cell>
          <cell r="XG188">
            <v>0</v>
          </cell>
          <cell r="XI188">
            <v>0.1848706697000001</v>
          </cell>
          <cell r="XJ188">
            <v>0.16444421820000005</v>
          </cell>
          <cell r="XK188">
            <v>0.76392997849999988</v>
          </cell>
          <cell r="XL188">
            <v>2.6738643691019984E-2</v>
          </cell>
          <cell r="XM188">
            <v>2.0426451500000053E-2</v>
          </cell>
          <cell r="XO188">
            <v>6.5426879319999998</v>
          </cell>
          <cell r="XP188">
            <v>5.6799211349999998</v>
          </cell>
          <cell r="XQ188">
            <v>6.5426879319999998</v>
          </cell>
          <cell r="XR188">
            <v>0.13186733128142111</v>
          </cell>
          <cell r="XS188">
            <v>0.86276679699999992</v>
          </cell>
          <cell r="XU188">
            <v>0.61522523399999995</v>
          </cell>
          <cell r="XV188">
            <v>0.6561314345</v>
          </cell>
          <cell r="XW188">
            <v>0.61522523399999995</v>
          </cell>
          <cell r="XX188">
            <v>0</v>
          </cell>
          <cell r="XY188">
            <v>0</v>
          </cell>
          <cell r="YA188">
            <v>0</v>
          </cell>
          <cell r="YB188">
            <v>0</v>
          </cell>
          <cell r="YC188">
            <v>3.6552931999999996E-2</v>
          </cell>
          <cell r="YD188">
            <v>0</v>
          </cell>
          <cell r="YE188">
            <v>0</v>
          </cell>
          <cell r="YG188">
            <v>0.63466987999999991</v>
          </cell>
          <cell r="YH188">
            <v>0</v>
          </cell>
          <cell r="YI188">
            <v>1.6472780479999998</v>
          </cell>
          <cell r="YJ188">
            <v>0.38528400276478403</v>
          </cell>
          <cell r="YK188">
            <v>0.63466987999999991</v>
          </cell>
          <cell r="YM188">
            <v>2.5947897999999996</v>
          </cell>
          <cell r="YN188">
            <v>1.965606</v>
          </cell>
          <cell r="YO188">
            <v>2.5947897999999996</v>
          </cell>
          <cell r="YP188">
            <v>0.24247967985691932</v>
          </cell>
          <cell r="YQ188">
            <v>0.62918379999999963</v>
          </cell>
          <cell r="YS188">
            <v>2.5947897999999996</v>
          </cell>
          <cell r="YT188">
            <v>2.5120414000000002</v>
          </cell>
          <cell r="YU188">
            <v>2.5947897999999996</v>
          </cell>
          <cell r="YV188">
            <v>3.1890213226520081E-2</v>
          </cell>
          <cell r="YW188">
            <v>8.2748399999999389E-2</v>
          </cell>
          <cell r="YY188">
            <v>2.5947897999999996</v>
          </cell>
          <cell r="YZ188">
            <v>1.4892126000000006</v>
          </cell>
          <cell r="ZA188">
            <v>2.5947897999999996</v>
          </cell>
          <cell r="ZB188">
            <v>0.42607582317457821</v>
          </cell>
          <cell r="ZC188">
            <v>1.105577199999999</v>
          </cell>
        </row>
        <row r="189">
          <cell r="B189">
            <v>2030</v>
          </cell>
          <cell r="C189">
            <v>10.18221456</v>
          </cell>
          <cell r="D189">
            <v>9.9723127380000012</v>
          </cell>
          <cell r="E189">
            <v>10.18221456</v>
          </cell>
          <cell r="F189">
            <v>2.0614554993231164E-2</v>
          </cell>
          <cell r="G189">
            <v>0.20990182199999907</v>
          </cell>
          <cell r="I189">
            <v>24.928828908</v>
          </cell>
          <cell r="J189">
            <v>24.414948977999998</v>
          </cell>
          <cell r="K189">
            <v>24.928828908</v>
          </cell>
          <cell r="L189">
            <v>2.0613881698834661E-2</v>
          </cell>
          <cell r="M189">
            <v>0.51387993000000165</v>
          </cell>
          <cell r="O189">
            <v>10.18221456</v>
          </cell>
          <cell r="P189">
            <v>9.8351703915000019</v>
          </cell>
          <cell r="Q189">
            <v>10.18221456</v>
          </cell>
          <cell r="R189">
            <v>3.4083368255009378E-2</v>
          </cell>
          <cell r="S189">
            <v>0.34704416849999831</v>
          </cell>
          <cell r="U189">
            <v>24.928828908</v>
          </cell>
          <cell r="V189">
            <v>24.079161567</v>
          </cell>
          <cell r="W189">
            <v>24.928828908</v>
          </cell>
          <cell r="X189">
            <v>3.4083724676185256E-2</v>
          </cell>
          <cell r="Y189">
            <v>0.84966734099999996</v>
          </cell>
          <cell r="AA189">
            <v>10.18221456</v>
          </cell>
          <cell r="AB189">
            <v>9.7980741720000015</v>
          </cell>
          <cell r="AC189">
            <v>10.18221456</v>
          </cell>
          <cell r="AD189">
            <v>3.7726605124690941E-2</v>
          </cell>
          <cell r="AE189">
            <v>0.38414038799999872</v>
          </cell>
          <cell r="AG189">
            <v>24.928828908</v>
          </cell>
          <cell r="AH189">
            <v>23.988316183999999</v>
          </cell>
          <cell r="AI189">
            <v>24.928828908</v>
          </cell>
          <cell r="AJ189">
            <v>3.772791443476825E-2</v>
          </cell>
          <cell r="AK189">
            <v>0.9405127240000013</v>
          </cell>
          <cell r="AM189">
            <v>10.565714114</v>
          </cell>
          <cell r="AN189">
            <v>6.9848109014999995</v>
          </cell>
          <cell r="AO189">
            <v>10.565714114</v>
          </cell>
          <cell r="AP189">
            <v>0.33891729171009449</v>
          </cell>
          <cell r="AQ189">
            <v>3.5809032125000009</v>
          </cell>
          <cell r="AS189">
            <v>1.4655119919999999</v>
          </cell>
          <cell r="AT189">
            <v>0.99663597249999991</v>
          </cell>
          <cell r="AU189">
            <v>1.4655119919999999</v>
          </cell>
          <cell r="AV189">
            <v>0.31994007695571286</v>
          </cell>
          <cell r="AW189">
            <v>0.46887601950000002</v>
          </cell>
          <cell r="AY189">
            <v>10.565714114</v>
          </cell>
          <cell r="AZ189">
            <v>7.0819166679999981</v>
          </cell>
          <cell r="BA189">
            <v>10.565714114</v>
          </cell>
          <cell r="BB189">
            <v>0.32972664302773713</v>
          </cell>
          <cell r="BC189">
            <v>3.4837974460000023</v>
          </cell>
          <cell r="BE189">
            <v>1.4655119919999999</v>
          </cell>
          <cell r="BF189">
            <v>1.006370526</v>
          </cell>
          <cell r="BG189">
            <v>1.4655119919999999</v>
          </cell>
          <cell r="BH189">
            <v>0.31329765195125059</v>
          </cell>
          <cell r="BI189">
            <v>0.45914146599999994</v>
          </cell>
          <cell r="BK189">
            <v>0.2939442020000001</v>
          </cell>
          <cell r="BL189">
            <v>0.27392420200000001</v>
          </cell>
          <cell r="BM189">
            <v>0.2939442020000001</v>
          </cell>
          <cell r="BN189">
            <v>6.8108164283506051E-2</v>
          </cell>
          <cell r="BO189">
            <v>2.0020000000000093E-2</v>
          </cell>
          <cell r="BQ189">
            <v>0.2939442020000001</v>
          </cell>
          <cell r="BR189">
            <v>0.24954327400000001</v>
          </cell>
          <cell r="BS189">
            <v>0.2939442020000001</v>
          </cell>
          <cell r="BT189">
            <v>0.15105223269551027</v>
          </cell>
          <cell r="BU189">
            <v>4.4400928000000089E-2</v>
          </cell>
          <cell r="BW189">
            <v>0.2939442020000001</v>
          </cell>
          <cell r="BX189">
            <v>0.29072782955500004</v>
          </cell>
          <cell r="BY189">
            <v>0.2939442020000001</v>
          </cell>
          <cell r="BZ189">
            <v>1.0942119025025229E-2</v>
          </cell>
          <cell r="CA189">
            <v>3.2163724450000597E-3</v>
          </cell>
          <cell r="CC189">
            <v>0.2939442020000001</v>
          </cell>
          <cell r="CD189">
            <v>0.21234487484000003</v>
          </cell>
          <cell r="CE189">
            <v>0.2939442020000001</v>
          </cell>
          <cell r="CF189">
            <v>0.27760141756427653</v>
          </cell>
          <cell r="CG189">
            <v>8.1599327160000068E-2</v>
          </cell>
          <cell r="CI189">
            <v>0</v>
          </cell>
          <cell r="CJ189">
            <v>0</v>
          </cell>
          <cell r="CK189">
            <v>0</v>
          </cell>
          <cell r="CL189">
            <v>0</v>
          </cell>
          <cell r="CM189">
            <v>0</v>
          </cell>
          <cell r="CO189">
            <v>0</v>
          </cell>
          <cell r="CP189">
            <v>0</v>
          </cell>
          <cell r="CQ189">
            <v>0</v>
          </cell>
          <cell r="CR189">
            <v>0</v>
          </cell>
          <cell r="CS189">
            <v>0</v>
          </cell>
          <cell r="CU189">
            <v>2.3341241999999998</v>
          </cell>
          <cell r="CV189">
            <v>1.6294389999999999E-2</v>
          </cell>
          <cell r="CW189">
            <v>2.3341241999999998</v>
          </cell>
          <cell r="CX189">
            <v>0.99301905614105701</v>
          </cell>
          <cell r="CY189">
            <v>2.3178298099999997</v>
          </cell>
          <cell r="DA189">
            <v>2.2701172249999999</v>
          </cell>
          <cell r="DB189">
            <v>0.94054612500000001</v>
          </cell>
          <cell r="DC189">
            <v>2.2701172249999999</v>
          </cell>
          <cell r="DD189">
            <v>0.58568389568516666</v>
          </cell>
          <cell r="DE189">
            <v>1.3295710999999999</v>
          </cell>
          <cell r="DG189">
            <v>2.2701172249999999</v>
          </cell>
          <cell r="DH189">
            <v>1.3456721199999999</v>
          </cell>
          <cell r="DI189">
            <v>2.2701172249999999</v>
          </cell>
          <cell r="DJ189">
            <v>0.4072235102308428</v>
          </cell>
          <cell r="DK189">
            <v>0.92444510499999999</v>
          </cell>
          <cell r="DM189">
            <v>16.35990507</v>
          </cell>
          <cell r="DN189">
            <v>3.3957848690000003</v>
          </cell>
          <cell r="DO189">
            <v>16.35990507</v>
          </cell>
          <cell r="DP189">
            <v>0.79243248328946447</v>
          </cell>
          <cell r="DQ189">
            <v>12.964120201</v>
          </cell>
          <cell r="DS189">
            <v>0.31529425000000005</v>
          </cell>
          <cell r="DT189">
            <v>1.6515E-4</v>
          </cell>
          <cell r="DU189">
            <v>0.31529425000000005</v>
          </cell>
          <cell r="DV189">
            <v>0.9994762035780862</v>
          </cell>
          <cell r="DW189">
            <v>0.31512910000000005</v>
          </cell>
          <cell r="DY189">
            <v>2.6248684799999995</v>
          </cell>
          <cell r="DZ189">
            <v>0</v>
          </cell>
          <cell r="EA189">
            <v>2.6248684799999995</v>
          </cell>
          <cell r="EB189">
            <v>1</v>
          </cell>
          <cell r="EC189">
            <v>2.6248684799999995</v>
          </cell>
          <cell r="EE189">
            <v>2.9737336999999995</v>
          </cell>
          <cell r="EF189">
            <v>1.3367227816</v>
          </cell>
          <cell r="EG189">
            <v>2.9737336999999995</v>
          </cell>
          <cell r="EH189">
            <v>0.55049008537650823</v>
          </cell>
          <cell r="EI189">
            <v>1.6370109183999995</v>
          </cell>
          <cell r="EK189">
            <v>2.9737336999999995</v>
          </cell>
          <cell r="EL189">
            <v>1.9679917099999997</v>
          </cell>
          <cell r="EM189">
            <v>2.9737336999999995</v>
          </cell>
          <cell r="EN189">
            <v>0.33820849190362939</v>
          </cell>
          <cell r="EO189">
            <v>1.0057419899999998</v>
          </cell>
          <cell r="EQ189">
            <v>0.38613109999999995</v>
          </cell>
          <cell r="ER189">
            <v>0.15019162479999995</v>
          </cell>
          <cell r="ES189">
            <v>0.38613109999999995</v>
          </cell>
          <cell r="ET189">
            <v>0.61103463357393395</v>
          </cell>
          <cell r="EU189">
            <v>0.2359394752</v>
          </cell>
          <cell r="EW189">
            <v>0.38613109999999995</v>
          </cell>
          <cell r="EX189">
            <v>0.3073804899999999</v>
          </cell>
          <cell r="EY189">
            <v>0.38613109999999995</v>
          </cell>
          <cell r="EZ189">
            <v>0.20394785605199908</v>
          </cell>
          <cell r="FA189">
            <v>7.8750610000000054E-2</v>
          </cell>
          <cell r="FC189">
            <v>0.24671519999999997</v>
          </cell>
          <cell r="FD189">
            <v>9.5297419200000011E-2</v>
          </cell>
          <cell r="FE189">
            <v>0.24671519999999997</v>
          </cell>
          <cell r="FF189">
            <v>0.61373511157804617</v>
          </cell>
          <cell r="FG189">
            <v>0.15141778079999996</v>
          </cell>
          <cell r="FI189">
            <v>0.24671519999999997</v>
          </cell>
          <cell r="FJ189">
            <v>0.19645527999999998</v>
          </cell>
          <cell r="FK189">
            <v>0.24671519999999997</v>
          </cell>
          <cell r="FL189">
            <v>0.20371634986413481</v>
          </cell>
          <cell r="FM189">
            <v>5.0259919999999986E-2</v>
          </cell>
          <cell r="FO189">
            <v>0.13033019999999998</v>
          </cell>
          <cell r="FP189">
            <v>0</v>
          </cell>
          <cell r="FQ189">
            <v>0.13033019999999998</v>
          </cell>
          <cell r="FR189">
            <v>1</v>
          </cell>
          <cell r="FS189">
            <v>0.13033019999999998</v>
          </cell>
          <cell r="FU189">
            <v>5.2154655500000002</v>
          </cell>
          <cell r="FV189">
            <v>0</v>
          </cell>
          <cell r="FW189">
            <v>5.2154655500000002</v>
          </cell>
          <cell r="FX189">
            <v>1</v>
          </cell>
          <cell r="FY189">
            <v>5.2154655500000002</v>
          </cell>
          <cell r="GA189">
            <v>1.6961543369999992</v>
          </cell>
          <cell r="GB189">
            <v>0</v>
          </cell>
          <cell r="GC189">
            <v>1.6961543369999992</v>
          </cell>
          <cell r="GD189">
            <v>1</v>
          </cell>
          <cell r="GE189">
            <v>1.6961543369999992</v>
          </cell>
          <cell r="GG189">
            <v>0.50235091350000005</v>
          </cell>
          <cell r="GH189">
            <v>0</v>
          </cell>
          <cell r="GI189">
            <v>0.50235091350000005</v>
          </cell>
          <cell r="GJ189">
            <v>1</v>
          </cell>
          <cell r="GK189">
            <v>0.50235091350000005</v>
          </cell>
          <cell r="GM189">
            <v>1.2964094000000002</v>
          </cell>
          <cell r="GN189">
            <v>0</v>
          </cell>
          <cell r="GO189">
            <v>1.2964094000000002</v>
          </cell>
          <cell r="GP189">
            <v>1</v>
          </cell>
          <cell r="GQ189">
            <v>1.2964094000000002</v>
          </cell>
          <cell r="GS189">
            <v>28.325304854999999</v>
          </cell>
          <cell r="GT189">
            <v>8.6850876899999996</v>
          </cell>
          <cell r="GU189">
            <v>28.325304854999999</v>
          </cell>
          <cell r="GV189">
            <v>0.69338061021903163</v>
          </cell>
          <cell r="GW189">
            <v>19.640217164999999</v>
          </cell>
          <cell r="GY189">
            <v>28.325304854999999</v>
          </cell>
          <cell r="GZ189">
            <v>19.896585099999999</v>
          </cell>
          <cell r="HA189">
            <v>28.325304854999999</v>
          </cell>
          <cell r="HB189">
            <v>0.29756854509236313</v>
          </cell>
          <cell r="HC189">
            <v>8.4287197549999995</v>
          </cell>
          <cell r="HE189">
            <v>0.11577113999999999</v>
          </cell>
          <cell r="HF189">
            <v>6.5930599999999995E-3</v>
          </cell>
          <cell r="HG189">
            <v>0.11577113999999999</v>
          </cell>
          <cell r="HH189">
            <v>0.94305091925327855</v>
          </cell>
          <cell r="HI189">
            <v>0.10917808</v>
          </cell>
          <cell r="HK189">
            <v>6.7047757849999998</v>
          </cell>
          <cell r="HL189">
            <v>6.0120570784999998</v>
          </cell>
          <cell r="HM189">
            <v>6.7047757849999998</v>
          </cell>
          <cell r="HN189">
            <v>0.10331720682588046</v>
          </cell>
          <cell r="HO189">
            <v>0.6927187065</v>
          </cell>
          <cell r="HQ189">
            <v>0.64458238400000001</v>
          </cell>
          <cell r="HR189">
            <v>0.73228697049999991</v>
          </cell>
          <cell r="HS189">
            <v>0.64458238400000001</v>
          </cell>
          <cell r="HT189">
            <v>0</v>
          </cell>
          <cell r="HU189">
            <v>0</v>
          </cell>
          <cell r="HW189">
            <v>3.6913243999999998E-2</v>
          </cell>
          <cell r="HX189">
            <v>7.5353528000000015E-3</v>
          </cell>
          <cell r="HY189">
            <v>3.6913243999999998E-2</v>
          </cell>
          <cell r="HZ189">
            <v>0.79586316499303056</v>
          </cell>
          <cell r="IA189">
            <v>2.9377891199999995E-2</v>
          </cell>
          <cell r="IC189">
            <v>3.6913243999999998E-2</v>
          </cell>
          <cell r="ID189">
            <v>2.7074843999999997E-2</v>
          </cell>
          <cell r="IE189">
            <v>3.6913243999999998E-2</v>
          </cell>
          <cell r="IF189">
            <v>0.26652764519964706</v>
          </cell>
          <cell r="IG189">
            <v>9.8384000000000006E-3</v>
          </cell>
          <cell r="II189">
            <v>1.6532835239999997</v>
          </cell>
          <cell r="IJ189">
            <v>0.47113279199999986</v>
          </cell>
          <cell r="IK189">
            <v>1.6532835239999997</v>
          </cell>
          <cell r="IL189">
            <v>0.71503206488132887</v>
          </cell>
          <cell r="IM189">
            <v>1.1821507319999998</v>
          </cell>
          <cell r="IO189">
            <v>0.29377112499999997</v>
          </cell>
          <cell r="IP189">
            <v>0.146904125</v>
          </cell>
          <cell r="IQ189">
            <v>0.29377112499999997</v>
          </cell>
          <cell r="IR189">
            <v>0.49993681305472071</v>
          </cell>
          <cell r="IS189">
            <v>0.14686699999999997</v>
          </cell>
          <cell r="IU189">
            <v>8.6053221249999972</v>
          </cell>
          <cell r="IV189">
            <v>4.1914862500000005</v>
          </cell>
          <cell r="IW189">
            <v>8.6053221249999972</v>
          </cell>
          <cell r="IX189">
            <v>0.51291930864238255</v>
          </cell>
          <cell r="IY189">
            <v>4.4138358749999966</v>
          </cell>
          <cell r="JA189">
            <v>102.08451149999999</v>
          </cell>
          <cell r="JB189">
            <v>44.310325342399992</v>
          </cell>
          <cell r="JC189">
            <v>102.08451149999999</v>
          </cell>
          <cell r="JD189">
            <v>0.5659446796451586</v>
          </cell>
          <cell r="JE189">
            <v>57.774186157599999</v>
          </cell>
          <cell r="JG189">
            <v>5.655016625</v>
          </cell>
          <cell r="JH189">
            <v>4.0490673750000008</v>
          </cell>
          <cell r="JI189">
            <v>5.655016625</v>
          </cell>
          <cell r="JJ189">
            <v>0.28398665406222379</v>
          </cell>
          <cell r="JK189">
            <v>1.6059492499999992</v>
          </cell>
          <cell r="JM189">
            <v>0.5859146260000001</v>
          </cell>
          <cell r="JN189">
            <v>0.41447212600000011</v>
          </cell>
          <cell r="JO189">
            <v>0.5859146260000001</v>
          </cell>
          <cell r="JP189">
            <v>0.29260662286317457</v>
          </cell>
          <cell r="JQ189">
            <v>0.1714425</v>
          </cell>
          <cell r="JS189">
            <v>0.56978312499999995</v>
          </cell>
          <cell r="JT189">
            <v>0.12823362899999996</v>
          </cell>
          <cell r="JU189">
            <v>0.56978312499999995</v>
          </cell>
          <cell r="JV189">
            <v>0.77494309084706581</v>
          </cell>
          <cell r="JW189">
            <v>0.44154949599999999</v>
          </cell>
          <cell r="JY189">
            <v>0.68612262849999994</v>
          </cell>
          <cell r="JZ189">
            <v>0.45881275410000005</v>
          </cell>
          <cell r="KA189">
            <v>0.68612262849999994</v>
          </cell>
          <cell r="KB189">
            <v>0.33129627993314303</v>
          </cell>
          <cell r="KC189">
            <v>0.22730987439999989</v>
          </cell>
          <cell r="KE189">
            <v>5.655016625</v>
          </cell>
          <cell r="KF189">
            <v>4.2186374999999989</v>
          </cell>
          <cell r="KG189">
            <v>5.655016625</v>
          </cell>
          <cell r="KH189">
            <v>0.25400086688516166</v>
          </cell>
          <cell r="KI189">
            <v>1.4363791250000011</v>
          </cell>
          <cell r="KK189">
            <v>0.5859146260000001</v>
          </cell>
          <cell r="KL189">
            <v>0.42974562600000005</v>
          </cell>
          <cell r="KM189">
            <v>0.5859146260000001</v>
          </cell>
          <cell r="KN189">
            <v>0.26653883188777067</v>
          </cell>
          <cell r="KO189">
            <v>0.15616900000000006</v>
          </cell>
          <cell r="KQ189">
            <v>1.8812737599999998</v>
          </cell>
          <cell r="KR189">
            <v>0.35366144199999988</v>
          </cell>
          <cell r="KS189">
            <v>1.8812737599999998</v>
          </cell>
          <cell r="KT189">
            <v>0.81200958121055178</v>
          </cell>
          <cell r="KU189">
            <v>1.5276123179999999</v>
          </cell>
          <cell r="KW189">
            <v>3.3864429299999999</v>
          </cell>
          <cell r="KX189">
            <v>1.1938740559999999</v>
          </cell>
          <cell r="KY189">
            <v>3.3864429299999999</v>
          </cell>
          <cell r="KZ189">
            <v>0.64745484253591135</v>
          </cell>
          <cell r="LA189">
            <v>2.192568874</v>
          </cell>
          <cell r="LC189">
            <v>1.551802342</v>
          </cell>
          <cell r="LD189">
            <v>0.48215888800000001</v>
          </cell>
          <cell r="LE189">
            <v>1.551802342</v>
          </cell>
          <cell r="LF189">
            <v>0.68929104245416839</v>
          </cell>
          <cell r="LG189">
            <v>1.0696434539999999</v>
          </cell>
          <cell r="LI189">
            <v>0.10281699999999998</v>
          </cell>
          <cell r="LJ189">
            <v>9.3807999999999964E-3</v>
          </cell>
          <cell r="LK189">
            <v>0.10281699999999998</v>
          </cell>
          <cell r="LL189">
            <v>0.90876216968011125</v>
          </cell>
          <cell r="LM189">
            <v>9.3436199999999983E-2</v>
          </cell>
          <cell r="LO189">
            <v>3.2556830839999997</v>
          </cell>
          <cell r="LP189">
            <v>0</v>
          </cell>
          <cell r="LQ189">
            <v>3.2556830839999997</v>
          </cell>
          <cell r="LR189">
            <v>1</v>
          </cell>
          <cell r="LS189">
            <v>3.2556830839999997</v>
          </cell>
          <cell r="LU189">
            <v>38.639902877000004</v>
          </cell>
          <cell r="LV189">
            <v>12.30438262</v>
          </cell>
          <cell r="LW189">
            <v>38.639902877000004</v>
          </cell>
          <cell r="LX189">
            <v>0.68156279638777117</v>
          </cell>
          <cell r="LY189">
            <v>26.335520257000006</v>
          </cell>
          <cell r="MA189">
            <v>5.655016625</v>
          </cell>
          <cell r="MB189">
            <v>5.0020257500000005</v>
          </cell>
          <cell r="MC189">
            <v>5.655016625</v>
          </cell>
          <cell r="MD189">
            <v>0.11547107962746254</v>
          </cell>
          <cell r="ME189">
            <v>0.65299087499999953</v>
          </cell>
          <cell r="MG189">
            <v>0.5859146260000001</v>
          </cell>
          <cell r="MH189">
            <v>0.54592070699999995</v>
          </cell>
          <cell r="MI189">
            <v>0.5859146260000001</v>
          </cell>
          <cell r="MJ189">
            <v>6.8258953139702219E-2</v>
          </cell>
          <cell r="MK189">
            <v>3.9993919000000155E-2</v>
          </cell>
          <cell r="MM189">
            <v>9.2411281815000024</v>
          </cell>
          <cell r="MN189">
            <v>6.3033879290000003</v>
          </cell>
          <cell r="MO189">
            <v>10.18221456</v>
          </cell>
          <cell r="MP189">
            <v>0.2885168285532575</v>
          </cell>
          <cell r="MQ189">
            <v>2.937740252500002</v>
          </cell>
          <cell r="MS189">
            <v>22.624729696999996</v>
          </cell>
          <cell r="MT189">
            <v>15.432421179999997</v>
          </cell>
          <cell r="MU189">
            <v>24.928828908</v>
          </cell>
          <cell r="MV189">
            <v>0.28851369406654676</v>
          </cell>
          <cell r="MW189">
            <v>7.192308516999999</v>
          </cell>
          <cell r="MY189">
            <v>0.35366144199999988</v>
          </cell>
          <cell r="MZ189">
            <v>0.15741893399999998</v>
          </cell>
          <cell r="NA189">
            <v>1.8812737599999998</v>
          </cell>
          <cell r="NB189">
            <v>0.10431363694776667</v>
          </cell>
          <cell r="NC189">
            <v>0.1962425079999999</v>
          </cell>
          <cell r="NE189">
            <v>1.1938740559999999</v>
          </cell>
          <cell r="NF189">
            <v>0.7754809359999999</v>
          </cell>
          <cell r="NG189">
            <v>3.3864429299999999</v>
          </cell>
          <cell r="NH189">
            <v>0.1235494377576887</v>
          </cell>
          <cell r="NI189">
            <v>0.41839311999999995</v>
          </cell>
          <cell r="NK189">
            <v>0.48215888800000001</v>
          </cell>
          <cell r="NL189">
            <v>0.29446809599999996</v>
          </cell>
          <cell r="NM189">
            <v>1.551802342</v>
          </cell>
          <cell r="NN189">
            <v>0.12095019250847351</v>
          </cell>
          <cell r="NO189">
            <v>0.18769079200000005</v>
          </cell>
          <cell r="NQ189">
            <v>9.3807999999999964E-3</v>
          </cell>
          <cell r="NR189">
            <v>1.9876999999999955E-3</v>
          </cell>
          <cell r="NS189">
            <v>0.10281699999999998</v>
          </cell>
          <cell r="NT189">
            <v>7.1905424200278192E-2</v>
          </cell>
          <cell r="NU189">
            <v>7.3931000000000014E-3</v>
          </cell>
          <cell r="NW189">
            <v>0</v>
          </cell>
          <cell r="NX189">
            <v>0</v>
          </cell>
          <cell r="NY189">
            <v>3.2556830839999997</v>
          </cell>
          <cell r="NZ189">
            <v>0</v>
          </cell>
          <cell r="OA189">
            <v>0</v>
          </cell>
          <cell r="OC189">
            <v>12.30438262</v>
          </cell>
          <cell r="OD189">
            <v>8.6794643030000014</v>
          </cell>
          <cell r="OE189">
            <v>38.639902877000004</v>
          </cell>
          <cell r="OF189">
            <v>9.3812821645514369E-2</v>
          </cell>
          <cell r="OG189">
            <v>3.6249183169999988</v>
          </cell>
          <cell r="OI189">
            <v>0</v>
          </cell>
          <cell r="OJ189">
            <v>0</v>
          </cell>
          <cell r="OK189">
            <v>5.2154655500000002</v>
          </cell>
          <cell r="OL189">
            <v>0</v>
          </cell>
          <cell r="OM189">
            <v>0</v>
          </cell>
          <cell r="OO189">
            <v>0</v>
          </cell>
          <cell r="OP189">
            <v>0</v>
          </cell>
          <cell r="OQ189">
            <v>1.6961543369999992</v>
          </cell>
          <cell r="OR189">
            <v>0</v>
          </cell>
          <cell r="OS189">
            <v>0</v>
          </cell>
          <cell r="OU189">
            <v>0.33098079159999999</v>
          </cell>
          <cell r="OV189">
            <v>0.15359730800000002</v>
          </cell>
          <cell r="OW189">
            <v>2.9737336999999995</v>
          </cell>
          <cell r="OX189">
            <v>5.9650090255223595E-2</v>
          </cell>
          <cell r="OY189">
            <v>0.17738348359999997</v>
          </cell>
          <cell r="PA189">
            <v>7.1441014799999966E-2</v>
          </cell>
          <cell r="PB189">
            <v>3.8107952799999976E-2</v>
          </cell>
          <cell r="PC189">
            <v>0.38613109999999995</v>
          </cell>
          <cell r="PD189">
            <v>8.632576345184316E-2</v>
          </cell>
          <cell r="PE189">
            <v>3.333306199999999E-2</v>
          </cell>
          <cell r="PG189">
            <v>4.5037499200000011E-2</v>
          </cell>
          <cell r="PH189">
            <v>2.465222119999998E-2</v>
          </cell>
          <cell r="PI189">
            <v>0.24671519999999997</v>
          </cell>
          <cell r="PJ189">
            <v>8.2626761545296093E-2</v>
          </cell>
          <cell r="PK189">
            <v>2.0385278000000031E-2</v>
          </cell>
          <cell r="PM189">
            <v>0</v>
          </cell>
          <cell r="PN189">
            <v>0</v>
          </cell>
          <cell r="PO189">
            <v>0.13033019999999998</v>
          </cell>
          <cell r="PP189">
            <v>0</v>
          </cell>
          <cell r="PQ189">
            <v>0</v>
          </cell>
          <cell r="PS189">
            <v>0</v>
          </cell>
          <cell r="PT189">
            <v>0</v>
          </cell>
          <cell r="PU189">
            <v>0.50235091350000005</v>
          </cell>
          <cell r="PV189">
            <v>0</v>
          </cell>
          <cell r="PW189">
            <v>0</v>
          </cell>
          <cell r="PY189">
            <v>0</v>
          </cell>
          <cell r="PZ189">
            <v>0</v>
          </cell>
          <cell r="QA189">
            <v>0</v>
          </cell>
          <cell r="QB189">
            <v>0</v>
          </cell>
          <cell r="QC189">
            <v>0</v>
          </cell>
          <cell r="QE189">
            <v>0</v>
          </cell>
          <cell r="QF189">
            <v>0</v>
          </cell>
          <cell r="QG189">
            <v>0</v>
          </cell>
          <cell r="QH189">
            <v>0</v>
          </cell>
          <cell r="QI189">
            <v>0</v>
          </cell>
          <cell r="QK189">
            <v>48.974009509000005</v>
          </cell>
          <cell r="QL189">
            <v>32.086347100700003</v>
          </cell>
          <cell r="QM189">
            <v>102.08451149999999</v>
          </cell>
          <cell r="QN189">
            <v>0.16542825312241421</v>
          </cell>
          <cell r="QO189">
            <v>16.887662408300002</v>
          </cell>
          <cell r="QQ189">
            <v>2.3943582499999998</v>
          </cell>
          <cell r="QR189">
            <v>1.5990698749999999</v>
          </cell>
          <cell r="QS189">
            <v>5.655016625</v>
          </cell>
          <cell r="QT189">
            <v>0.14063413562466759</v>
          </cell>
          <cell r="QU189">
            <v>0.79528837499999994</v>
          </cell>
          <cell r="QW189">
            <v>0.22465214850000001</v>
          </cell>
          <cell r="QX189">
            <v>0.15050631749999999</v>
          </cell>
          <cell r="QY189">
            <v>0.5859146260000001</v>
          </cell>
          <cell r="QZ189">
            <v>0.12654715842509112</v>
          </cell>
          <cell r="RA189">
            <v>7.4145831000000023E-2</v>
          </cell>
          <cell r="RC189">
            <v>9.2411281815000024</v>
          </cell>
          <cell r="RD189">
            <v>9.0711647474999992</v>
          </cell>
          <cell r="RE189">
            <v>10.18221456</v>
          </cell>
          <cell r="RF189">
            <v>1.6692187441000372E-2</v>
          </cell>
          <cell r="RG189">
            <v>0.16996343400000313</v>
          </cell>
          <cell r="RI189">
            <v>22.624729696999996</v>
          </cell>
          <cell r="RJ189">
            <v>22.208537043</v>
          </cell>
          <cell r="RK189">
            <v>24.928828908</v>
          </cell>
          <cell r="RL189">
            <v>1.6695234883915232E-2</v>
          </cell>
          <cell r="RM189">
            <v>0.41619265399999605</v>
          </cell>
          <cell r="RO189">
            <v>3.501013455499999</v>
          </cell>
          <cell r="RP189">
            <v>3.3178824974999994</v>
          </cell>
          <cell r="RQ189">
            <v>10.565714114</v>
          </cell>
          <cell r="RR189">
            <v>1.7332567966924603E-2</v>
          </cell>
          <cell r="RS189">
            <v>0.18313095799999957</v>
          </cell>
          <cell r="RU189">
            <v>0.53753372249999976</v>
          </cell>
          <cell r="RV189">
            <v>0.49404455050000001</v>
          </cell>
          <cell r="RW189">
            <v>1.4655119919999999</v>
          </cell>
          <cell r="RX189">
            <v>2.9675070717537836E-2</v>
          </cell>
          <cell r="RY189">
            <v>4.3489171999999743E-2</v>
          </cell>
          <cell r="SA189">
            <v>0.14627714310999998</v>
          </cell>
          <cell r="SB189">
            <v>1.3176654499993191E-4</v>
          </cell>
          <cell r="SC189">
            <v>0.2939442020000001</v>
          </cell>
          <cell r="SD189">
            <v>0.49718747833985172</v>
          </cell>
          <cell r="SE189">
            <v>0.14614537656500004</v>
          </cell>
          <cell r="SG189">
            <v>0</v>
          </cell>
          <cell r="SH189">
            <v>0</v>
          </cell>
          <cell r="SI189">
            <v>1.2964094000000002</v>
          </cell>
          <cell r="SJ189">
            <v>0</v>
          </cell>
          <cell r="SK189">
            <v>0</v>
          </cell>
          <cell r="SM189">
            <v>0</v>
          </cell>
          <cell r="SN189">
            <v>0</v>
          </cell>
          <cell r="SO189">
            <v>0</v>
          </cell>
          <cell r="SP189">
            <v>0</v>
          </cell>
          <cell r="SQ189">
            <v>0</v>
          </cell>
          <cell r="SS189">
            <v>0</v>
          </cell>
          <cell r="ST189">
            <v>0</v>
          </cell>
          <cell r="SU189">
            <v>0</v>
          </cell>
          <cell r="SV189">
            <v>0</v>
          </cell>
          <cell r="SW189">
            <v>0</v>
          </cell>
          <cell r="SY189">
            <v>48.974009509000005</v>
          </cell>
          <cell r="SZ189">
            <v>30.032744259000008</v>
          </cell>
          <cell r="TA189">
            <v>102.08451149999999</v>
          </cell>
          <cell r="TB189">
            <v>0.18554494674738195</v>
          </cell>
          <cell r="TC189">
            <v>18.941265249999997</v>
          </cell>
          <cell r="TE189">
            <v>1.9596556249999999</v>
          </cell>
          <cell r="TF189">
            <v>0.72738349999999974</v>
          </cell>
          <cell r="TG189">
            <v>5.655016625</v>
          </cell>
          <cell r="TH189">
            <v>0.21790778112876019</v>
          </cell>
          <cell r="TI189">
            <v>1.2322721250000002</v>
          </cell>
          <cell r="TK189">
            <v>0.19865458200000005</v>
          </cell>
          <cell r="TL189">
            <v>7.7789592000000019E-2</v>
          </cell>
          <cell r="TM189">
            <v>0.5859146260000001</v>
          </cell>
          <cell r="TN189">
            <v>0.20628430258711447</v>
          </cell>
          <cell r="TO189">
            <v>0.12086499000000003</v>
          </cell>
          <cell r="TQ189">
            <v>0.29377112499999997</v>
          </cell>
          <cell r="TR189">
            <v>0</v>
          </cell>
          <cell r="TS189">
            <v>0.29377112499999997</v>
          </cell>
          <cell r="TT189">
            <v>1</v>
          </cell>
          <cell r="TU189">
            <v>0.29377112499999997</v>
          </cell>
          <cell r="TW189">
            <v>8.6053221249999972</v>
          </cell>
          <cell r="TX189">
            <v>0</v>
          </cell>
          <cell r="TY189">
            <v>8.6053221249999972</v>
          </cell>
          <cell r="TZ189">
            <v>1</v>
          </cell>
          <cell r="UA189">
            <v>8.6053221249999972</v>
          </cell>
          <cell r="UC189">
            <v>0.12823362899999996</v>
          </cell>
          <cell r="UD189">
            <v>0</v>
          </cell>
          <cell r="UE189">
            <v>0.56978312499999995</v>
          </cell>
          <cell r="UF189">
            <v>0.22505690915293425</v>
          </cell>
          <cell r="UG189">
            <v>0.12823362899999996</v>
          </cell>
          <cell r="UI189">
            <v>0.45881275410000005</v>
          </cell>
          <cell r="UJ189">
            <v>0.27536223110000002</v>
          </cell>
          <cell r="UK189">
            <v>0.68612262849999994</v>
          </cell>
          <cell r="UL189">
            <v>0.26737279223840676</v>
          </cell>
          <cell r="UM189">
            <v>0.18345052300000003</v>
          </cell>
          <cell r="UO189">
            <v>0.35366144199999988</v>
          </cell>
          <cell r="UP189">
            <v>0.32476087599999992</v>
          </cell>
          <cell r="UQ189">
            <v>1.8812737599999998</v>
          </cell>
          <cell r="UR189">
            <v>1.5362233086161773E-2</v>
          </cell>
          <cell r="US189">
            <v>2.8900565999999961E-2</v>
          </cell>
          <cell r="UU189">
            <v>1.1938740559999999</v>
          </cell>
          <cell r="UV189">
            <v>1.1911573740000001</v>
          </cell>
          <cell r="UW189">
            <v>3.3864429299999999</v>
          </cell>
          <cell r="UX189">
            <v>8.0222287992307852E-4</v>
          </cell>
          <cell r="UY189">
            <v>2.7166819999997482E-3</v>
          </cell>
          <cell r="VA189">
            <v>0.48215888800000001</v>
          </cell>
          <cell r="VB189">
            <v>0.46467724399999999</v>
          </cell>
          <cell r="VC189">
            <v>1.551802342</v>
          </cell>
          <cell r="VD189">
            <v>1.1265380600901308E-2</v>
          </cell>
          <cell r="VE189">
            <v>1.7481644000000018E-2</v>
          </cell>
          <cell r="VG189">
            <v>9.3807999999999964E-3</v>
          </cell>
          <cell r="VH189">
            <v>7.5360999999999987E-3</v>
          </cell>
          <cell r="VI189">
            <v>0.10281699999999998</v>
          </cell>
          <cell r="VJ189">
            <v>1.7941585535465907E-2</v>
          </cell>
          <cell r="VK189">
            <v>1.8446999999999977E-3</v>
          </cell>
          <cell r="VM189">
            <v>0</v>
          </cell>
          <cell r="VN189">
            <v>0</v>
          </cell>
          <cell r="VO189">
            <v>3.2556830839999997</v>
          </cell>
          <cell r="VP189">
            <v>0</v>
          </cell>
          <cell r="VQ189">
            <v>0</v>
          </cell>
          <cell r="VS189">
            <v>12.30438262</v>
          </cell>
          <cell r="VT189">
            <v>12.267428851000002</v>
          </cell>
          <cell r="VU189">
            <v>38.639902877000004</v>
          </cell>
          <cell r="VV189">
            <v>9.5636288521818986E-4</v>
          </cell>
          <cell r="VW189">
            <v>3.695376899999836E-2</v>
          </cell>
          <cell r="VY189">
            <v>0</v>
          </cell>
          <cell r="VZ189">
            <v>0</v>
          </cell>
          <cell r="WA189">
            <v>5.2154655500000002</v>
          </cell>
          <cell r="WB189">
            <v>0</v>
          </cell>
          <cell r="WC189">
            <v>0</v>
          </cell>
          <cell r="WE189">
            <v>0</v>
          </cell>
          <cell r="WF189">
            <v>0</v>
          </cell>
          <cell r="WG189">
            <v>1.6961543369999992</v>
          </cell>
          <cell r="WH189">
            <v>0</v>
          </cell>
          <cell r="WI189">
            <v>0</v>
          </cell>
          <cell r="WK189">
            <v>0.33098079159999999</v>
          </cell>
          <cell r="WL189">
            <v>0.21527949160000001</v>
          </cell>
          <cell r="WM189">
            <v>2.9737336999999995</v>
          </cell>
          <cell r="WN189">
            <v>3.8907754248472218E-2</v>
          </cell>
          <cell r="WO189">
            <v>0.11570129999999998</v>
          </cell>
          <cell r="WQ189">
            <v>7.1441014799999966E-2</v>
          </cell>
          <cell r="WR189">
            <v>5.53249148E-2</v>
          </cell>
          <cell r="WS189">
            <v>0.38613109999999995</v>
          </cell>
          <cell r="WT189">
            <v>4.1737378833251113E-2</v>
          </cell>
          <cell r="WU189">
            <v>1.6116099999999967E-2</v>
          </cell>
          <cell r="WW189">
            <v>4.5037499200000011E-2</v>
          </cell>
          <cell r="WX189">
            <v>3.4684299200000018E-2</v>
          </cell>
          <cell r="WY189">
            <v>0.24671519999999997</v>
          </cell>
          <cell r="WZ189">
            <v>4.1964175697322234E-2</v>
          </cell>
          <cell r="XA189">
            <v>1.0353199999999993E-2</v>
          </cell>
          <cell r="XC189">
            <v>0</v>
          </cell>
          <cell r="XD189">
            <v>0</v>
          </cell>
          <cell r="XE189">
            <v>0.13033019999999998</v>
          </cell>
          <cell r="XF189">
            <v>0</v>
          </cell>
          <cell r="XG189">
            <v>0</v>
          </cell>
          <cell r="XI189">
            <v>0</v>
          </cell>
          <cell r="XJ189">
            <v>0</v>
          </cell>
          <cell r="XK189">
            <v>0.50235091350000005</v>
          </cell>
          <cell r="XL189">
            <v>0</v>
          </cell>
          <cell r="XM189">
            <v>0</v>
          </cell>
          <cell r="XO189">
            <v>6.7047757849999998</v>
          </cell>
          <cell r="XP189">
            <v>5.6395593454999995</v>
          </cell>
          <cell r="XQ189">
            <v>6.7047757849999998</v>
          </cell>
          <cell r="XR189">
            <v>0.158874282102485</v>
          </cell>
          <cell r="XS189">
            <v>1.0652164395000003</v>
          </cell>
          <cell r="XU189">
            <v>0.64458238400000001</v>
          </cell>
          <cell r="XV189">
            <v>0.69938707449999993</v>
          </cell>
          <cell r="XW189">
            <v>0.64458238400000001</v>
          </cell>
          <cell r="XX189">
            <v>0</v>
          </cell>
          <cell r="XY189">
            <v>0</v>
          </cell>
          <cell r="YA189">
            <v>0</v>
          </cell>
          <cell r="YB189">
            <v>0</v>
          </cell>
          <cell r="YC189">
            <v>3.6913243999999998E-2</v>
          </cell>
          <cell r="YD189">
            <v>0</v>
          </cell>
          <cell r="YE189">
            <v>0</v>
          </cell>
          <cell r="YG189">
            <v>0.47113279199999986</v>
          </cell>
          <cell r="YH189">
            <v>0</v>
          </cell>
          <cell r="YI189">
            <v>1.6532835239999997</v>
          </cell>
          <cell r="YJ189">
            <v>0.28496793511867113</v>
          </cell>
          <cell r="YK189">
            <v>0.47113279199999986</v>
          </cell>
          <cell r="YM189">
            <v>2.6700422000000001</v>
          </cell>
          <cell r="YN189">
            <v>1.9485745999999997</v>
          </cell>
          <cell r="YO189">
            <v>2.6700422000000001</v>
          </cell>
          <cell r="YP189">
            <v>0.27020831356148617</v>
          </cell>
          <cell r="YQ189">
            <v>0.72146760000000043</v>
          </cell>
          <cell r="YS189">
            <v>2.6700422000000001</v>
          </cell>
          <cell r="YT189">
            <v>2.5751165999999999</v>
          </cell>
          <cell r="YU189">
            <v>2.6700422000000001</v>
          </cell>
          <cell r="YV189">
            <v>3.5552097266477761E-2</v>
          </cell>
          <cell r="YW189">
            <v>9.4925600000000276E-2</v>
          </cell>
          <cell r="YY189">
            <v>2.6700422000000001</v>
          </cell>
          <cell r="YZ189">
            <v>1.5232307999999997</v>
          </cell>
          <cell r="ZA189">
            <v>2.6700422000000001</v>
          </cell>
          <cell r="ZB189">
            <v>0.42951058975772011</v>
          </cell>
          <cell r="ZC189">
            <v>1.1468114000000005</v>
          </cell>
        </row>
        <row r="190">
          <cell r="B190">
            <v>2031</v>
          </cell>
          <cell r="C190">
            <v>10.393186006000002</v>
          </cell>
          <cell r="D190">
            <v>10.171079878000002</v>
          </cell>
          <cell r="E190">
            <v>10.393186006000002</v>
          </cell>
          <cell r="F190">
            <v>2.1370360144788891E-2</v>
          </cell>
          <cell r="G190">
            <v>0.22210612800000007</v>
          </cell>
          <cell r="I190">
            <v>25.445376008</v>
          </cell>
          <cell r="J190">
            <v>24.901454221999998</v>
          </cell>
          <cell r="K190">
            <v>25.445376008</v>
          </cell>
          <cell r="L190">
            <v>2.1376056138018695E-2</v>
          </cell>
          <cell r="M190">
            <v>0.54392178600000207</v>
          </cell>
          <cell r="O190">
            <v>10.393186006000002</v>
          </cell>
          <cell r="P190">
            <v>10.025856616</v>
          </cell>
          <cell r="Q190">
            <v>10.393186006000002</v>
          </cell>
          <cell r="R190">
            <v>3.5343290285379483E-2</v>
          </cell>
          <cell r="S190">
            <v>0.36732939000000187</v>
          </cell>
          <cell r="U190">
            <v>25.445376008</v>
          </cell>
          <cell r="V190">
            <v>24.546024612500002</v>
          </cell>
          <cell r="W190">
            <v>25.445376008</v>
          </cell>
          <cell r="X190">
            <v>3.5344394015527344E-2</v>
          </cell>
          <cell r="Y190">
            <v>0.89935139549999832</v>
          </cell>
          <cell r="AA190">
            <v>10.393186006000002</v>
          </cell>
          <cell r="AB190">
            <v>9.9851691640000002</v>
          </cell>
          <cell r="AC190">
            <v>10.393186006000002</v>
          </cell>
          <cell r="AD190">
            <v>3.9258110243043216E-2</v>
          </cell>
          <cell r="AE190">
            <v>0.4080168420000021</v>
          </cell>
          <cell r="AG190">
            <v>25.445376008</v>
          </cell>
          <cell r="AH190">
            <v>24.446407127999997</v>
          </cell>
          <cell r="AI190">
            <v>25.445376008</v>
          </cell>
          <cell r="AJ190">
            <v>3.9259348326624387E-2</v>
          </cell>
          <cell r="AK190">
            <v>0.99896888000000317</v>
          </cell>
          <cell r="AM190">
            <v>10.70750153</v>
          </cell>
          <cell r="AN190">
            <v>6.9338845775000006</v>
          </cell>
          <cell r="AO190">
            <v>10.70750153</v>
          </cell>
          <cell r="AP190">
            <v>0.35242740259501038</v>
          </cell>
          <cell r="AQ190">
            <v>3.7736169524999994</v>
          </cell>
          <cell r="AS190">
            <v>1.4819595839999997</v>
          </cell>
          <cell r="AT190">
            <v>0.99305595749999986</v>
          </cell>
          <cell r="AU190">
            <v>1.4819595839999997</v>
          </cell>
          <cell r="AV190">
            <v>0.3299034816998086</v>
          </cell>
          <cell r="AW190">
            <v>0.48890362649999985</v>
          </cell>
          <cell r="AY190">
            <v>10.70750153</v>
          </cell>
          <cell r="AZ190">
            <v>7.0342030539999998</v>
          </cell>
          <cell r="BA190">
            <v>10.70750153</v>
          </cell>
          <cell r="BB190">
            <v>0.34305841243246593</v>
          </cell>
          <cell r="BC190">
            <v>3.6732984760000003</v>
          </cell>
          <cell r="BE190">
            <v>1.4819595839999997</v>
          </cell>
          <cell r="BF190">
            <v>1.0029798920000002</v>
          </cell>
          <cell r="BG190">
            <v>1.4819595839999997</v>
          </cell>
          <cell r="BH190">
            <v>0.32320698699972084</v>
          </cell>
          <cell r="BI190">
            <v>0.47897969199999957</v>
          </cell>
          <cell r="BK190">
            <v>0.29403223800000006</v>
          </cell>
          <cell r="BL190">
            <v>0.27401223800000002</v>
          </cell>
          <cell r="BM190">
            <v>0.29403223800000006</v>
          </cell>
          <cell r="BN190">
            <v>6.8087772062599597E-2</v>
          </cell>
          <cell r="BO190">
            <v>2.0020000000000038E-2</v>
          </cell>
          <cell r="BQ190">
            <v>0.29403223800000006</v>
          </cell>
          <cell r="BR190">
            <v>0.25349139480000005</v>
          </cell>
          <cell r="BS190">
            <v>0.29403223800000006</v>
          </cell>
          <cell r="BT190">
            <v>0.13787890564571359</v>
          </cell>
          <cell r="BU190">
            <v>4.054084320000001E-2</v>
          </cell>
          <cell r="BW190">
            <v>0.29403223800000006</v>
          </cell>
          <cell r="BX190">
            <v>0.29126648643999992</v>
          </cell>
          <cell r="BY190">
            <v>0.29403223800000006</v>
          </cell>
          <cell r="BZ190">
            <v>9.4062868031502718E-3</v>
          </cell>
          <cell r="CA190">
            <v>2.7657515600001403E-3</v>
          </cell>
          <cell r="CC190">
            <v>0.29403223800000006</v>
          </cell>
          <cell r="CD190">
            <v>0.21876040209000003</v>
          </cell>
          <cell r="CE190">
            <v>0.29403223800000006</v>
          </cell>
          <cell r="CF190">
            <v>0.25599858172694662</v>
          </cell>
          <cell r="CG190">
            <v>7.5271835910000029E-2</v>
          </cell>
          <cell r="CI190">
            <v>0</v>
          </cell>
          <cell r="CJ190">
            <v>0</v>
          </cell>
          <cell r="CK190">
            <v>0</v>
          </cell>
          <cell r="CL190">
            <v>0</v>
          </cell>
          <cell r="CM190">
            <v>0</v>
          </cell>
          <cell r="CO190">
            <v>0</v>
          </cell>
          <cell r="CP190">
            <v>0</v>
          </cell>
          <cell r="CQ190">
            <v>0</v>
          </cell>
          <cell r="CR190">
            <v>0</v>
          </cell>
          <cell r="CS190">
            <v>0</v>
          </cell>
          <cell r="CU190">
            <v>2.3527980999999998</v>
          </cell>
          <cell r="CV190">
            <v>1.6424729999999998E-2</v>
          </cell>
          <cell r="CW190">
            <v>2.3527980999999998</v>
          </cell>
          <cell r="CX190">
            <v>0.9930190652568105</v>
          </cell>
          <cell r="CY190">
            <v>2.3363733699999996</v>
          </cell>
          <cell r="DA190">
            <v>2.2882788899999995</v>
          </cell>
          <cell r="DB190">
            <v>0.94806858999999988</v>
          </cell>
          <cell r="DC190">
            <v>2.2882788899999995</v>
          </cell>
          <cell r="DD190">
            <v>0.58568485941851256</v>
          </cell>
          <cell r="DE190">
            <v>1.3402102999999996</v>
          </cell>
          <cell r="DG190">
            <v>2.2882788899999995</v>
          </cell>
          <cell r="DH190">
            <v>1.3564401100000001</v>
          </cell>
          <cell r="DI190">
            <v>2.2882788899999995</v>
          </cell>
          <cell r="DJ190">
            <v>0.40722255668757212</v>
          </cell>
          <cell r="DK190">
            <v>0.93183877999999942</v>
          </cell>
          <cell r="DM190">
            <v>16.490781969999997</v>
          </cell>
          <cell r="DN190">
            <v>3.42295018</v>
          </cell>
          <cell r="DO190">
            <v>16.490781969999997</v>
          </cell>
          <cell r="DP190">
            <v>0.79243251252566271</v>
          </cell>
          <cell r="DQ190">
            <v>13.067831789999996</v>
          </cell>
          <cell r="DS190">
            <v>0.31782666999999992</v>
          </cell>
          <cell r="DT190">
            <v>1.6647E-4</v>
          </cell>
          <cell r="DU190">
            <v>0.31782666999999992</v>
          </cell>
          <cell r="DV190">
            <v>0.99947622394306945</v>
          </cell>
          <cell r="DW190">
            <v>0.31766019999999995</v>
          </cell>
          <cell r="DY190">
            <v>2.6458681199999998</v>
          </cell>
          <cell r="DZ190">
            <v>0</v>
          </cell>
          <cell r="EA190">
            <v>2.6458681199999998</v>
          </cell>
          <cell r="EB190">
            <v>1</v>
          </cell>
          <cell r="EC190">
            <v>2.6458681199999998</v>
          </cell>
          <cell r="EE190">
            <v>2.9593698000000006</v>
          </cell>
          <cell r="EF190">
            <v>1.2826078559999998</v>
          </cell>
          <cell r="EG190">
            <v>2.9593698000000006</v>
          </cell>
          <cell r="EH190">
            <v>0.56659426071050678</v>
          </cell>
          <cell r="EI190">
            <v>1.6767619440000008</v>
          </cell>
          <cell r="EK190">
            <v>2.9593698000000006</v>
          </cell>
          <cell r="EL190">
            <v>1.9371165900000005</v>
          </cell>
          <cell r="EM190">
            <v>2.9593698000000006</v>
          </cell>
          <cell r="EN190">
            <v>0.345429357966686</v>
          </cell>
          <cell r="EO190">
            <v>1.0222532100000001</v>
          </cell>
          <cell r="EQ190">
            <v>0.38497620000000005</v>
          </cell>
          <cell r="ER190">
            <v>0.14312361760000003</v>
          </cell>
          <cell r="ES190">
            <v>0.38497620000000005</v>
          </cell>
          <cell r="ET190">
            <v>0.62822736158754744</v>
          </cell>
          <cell r="EU190">
            <v>0.24185258240000002</v>
          </cell>
          <cell r="EW190">
            <v>0.38497620000000005</v>
          </cell>
          <cell r="EX190">
            <v>0.30484454</v>
          </cell>
          <cell r="EY190">
            <v>0.38497620000000005</v>
          </cell>
          <cell r="EZ190">
            <v>0.20814704909030751</v>
          </cell>
          <cell r="FA190">
            <v>8.0131660000000049E-2</v>
          </cell>
          <cell r="FC190">
            <v>0.24592960000000003</v>
          </cell>
          <cell r="FD190">
            <v>9.0728725600000018E-2</v>
          </cell>
          <cell r="FE190">
            <v>0.24592960000000003</v>
          </cell>
          <cell r="FF190">
            <v>0.6310784647313703</v>
          </cell>
          <cell r="FG190">
            <v>0.15520087440000002</v>
          </cell>
          <cell r="FI190">
            <v>0.24592960000000003</v>
          </cell>
          <cell r="FJ190">
            <v>0.19483082000000002</v>
          </cell>
          <cell r="FK190">
            <v>0.24592960000000003</v>
          </cell>
          <cell r="FL190">
            <v>0.20777807958049785</v>
          </cell>
          <cell r="FM190">
            <v>5.109878000000001E-2</v>
          </cell>
          <cell r="FO190">
            <v>0.13210339999999998</v>
          </cell>
          <cell r="FP190">
            <v>0</v>
          </cell>
          <cell r="FQ190">
            <v>0.13210339999999998</v>
          </cell>
          <cell r="FR190">
            <v>1</v>
          </cell>
          <cell r="FS190">
            <v>0.13210339999999998</v>
          </cell>
          <cell r="FU190">
            <v>5.1250154395000003</v>
          </cell>
          <cell r="FV190">
            <v>0</v>
          </cell>
          <cell r="FW190">
            <v>5.1250154395000003</v>
          </cell>
          <cell r="FX190">
            <v>1</v>
          </cell>
          <cell r="FY190">
            <v>5.1250154395000003</v>
          </cell>
          <cell r="GA190">
            <v>1.6555958089999998</v>
          </cell>
          <cell r="GB190">
            <v>0</v>
          </cell>
          <cell r="GC190">
            <v>1.6555958089999998</v>
          </cell>
          <cell r="GD190">
            <v>1</v>
          </cell>
          <cell r="GE190">
            <v>1.6555958089999998</v>
          </cell>
          <cell r="GG190">
            <v>0.49588840549999996</v>
          </cell>
          <cell r="GH190">
            <v>0</v>
          </cell>
          <cell r="GI190">
            <v>0.49588840549999996</v>
          </cell>
          <cell r="GJ190">
            <v>1</v>
          </cell>
          <cell r="GK190">
            <v>0.49588840549999996</v>
          </cell>
          <cell r="GM190">
            <v>1.3101087999999996</v>
          </cell>
          <cell r="GN190">
            <v>0</v>
          </cell>
          <cell r="GO190">
            <v>1.3101087999999996</v>
          </cell>
          <cell r="GP190">
            <v>1</v>
          </cell>
          <cell r="GQ190">
            <v>1.3101087999999996</v>
          </cell>
          <cell r="GS190">
            <v>28.551903499999998</v>
          </cell>
          <cell r="GT190">
            <v>8.754572910000002</v>
          </cell>
          <cell r="GU190">
            <v>28.551903499999998</v>
          </cell>
          <cell r="GV190">
            <v>0.69338041122196969</v>
          </cell>
          <cell r="GW190">
            <v>19.797330589999994</v>
          </cell>
          <cell r="GY190">
            <v>28.551903499999998</v>
          </cell>
          <cell r="GZ190">
            <v>20.055764979999996</v>
          </cell>
          <cell r="HA190">
            <v>28.551903499999998</v>
          </cell>
          <cell r="HB190">
            <v>0.29756819961233066</v>
          </cell>
          <cell r="HC190">
            <v>8.4961385200000024</v>
          </cell>
          <cell r="HE190">
            <v>0.11669304</v>
          </cell>
          <cell r="HF190">
            <v>6.6463200000000007E-3</v>
          </cell>
          <cell r="HG190">
            <v>0.11669304</v>
          </cell>
          <cell r="HH190">
            <v>0.943044418073263</v>
          </cell>
          <cell r="HI190">
            <v>0.11004672</v>
          </cell>
          <cell r="HK190">
            <v>6.8342657430000004</v>
          </cell>
          <cell r="HL190">
            <v>6.0206472159999986</v>
          </cell>
          <cell r="HM190">
            <v>6.8342657430000004</v>
          </cell>
          <cell r="HN190">
            <v>0.11904988152287624</v>
          </cell>
          <cell r="HO190">
            <v>0.81361852700000181</v>
          </cell>
          <cell r="HQ190">
            <v>0.6642436479999998</v>
          </cell>
          <cell r="HR190">
            <v>0.76146407199999999</v>
          </cell>
          <cell r="HS190">
            <v>0.6642436479999998</v>
          </cell>
          <cell r="HT190">
            <v>0</v>
          </cell>
          <cell r="HU190">
            <v>0</v>
          </cell>
          <cell r="HW190">
            <v>3.7234339999999998E-2</v>
          </cell>
          <cell r="HX190">
            <v>8.2177207999999981E-3</v>
          </cell>
          <cell r="HY190">
            <v>3.7234339999999998E-2</v>
          </cell>
          <cell r="HZ190">
            <v>0.7792972616138758</v>
          </cell>
          <cell r="IA190">
            <v>2.90166192E-2</v>
          </cell>
          <cell r="IC190">
            <v>3.7234339999999998E-2</v>
          </cell>
          <cell r="ID190">
            <v>2.752464E-2</v>
          </cell>
          <cell r="IE190">
            <v>3.7234339999999998E-2</v>
          </cell>
          <cell r="IF190">
            <v>0.26077271679852521</v>
          </cell>
          <cell r="IG190">
            <v>9.7096999999999982E-3</v>
          </cell>
          <cell r="II190">
            <v>1.6581370000000004</v>
          </cell>
          <cell r="IJ190">
            <v>0.49749747600000005</v>
          </cell>
          <cell r="IK190">
            <v>1.6581370000000004</v>
          </cell>
          <cell r="IL190">
            <v>0.69996600039683099</v>
          </cell>
          <cell r="IM190">
            <v>1.1606395240000005</v>
          </cell>
          <cell r="IO190">
            <v>0.29738722500000003</v>
          </cell>
          <cell r="IP190">
            <v>0.15502174999999999</v>
          </cell>
          <cell r="IQ190">
            <v>0.29738722500000003</v>
          </cell>
          <cell r="IR190">
            <v>0.47872088318521427</v>
          </cell>
          <cell r="IS190">
            <v>0.14236547500000005</v>
          </cell>
          <cell r="IU190">
            <v>8.5298590000000001</v>
          </cell>
          <cell r="IV190">
            <v>4.0580743750000003</v>
          </cell>
          <cell r="IW190">
            <v>8.5298590000000001</v>
          </cell>
          <cell r="IX190">
            <v>0.52425070859905187</v>
          </cell>
          <cell r="IY190">
            <v>4.4717846249999997</v>
          </cell>
          <cell r="JA190">
            <v>102.02209524999999</v>
          </cell>
          <cell r="JB190">
            <v>39.24876323937</v>
          </cell>
          <cell r="JC190">
            <v>102.02209524999999</v>
          </cell>
          <cell r="JD190">
            <v>0.61529153912010048</v>
          </cell>
          <cell r="JE190">
            <v>62.773332010629993</v>
          </cell>
          <cell r="JG190">
            <v>5.6515931249999989</v>
          </cell>
          <cell r="JH190">
            <v>3.939797875</v>
          </cell>
          <cell r="JI190">
            <v>5.6515931249999989</v>
          </cell>
          <cell r="JJ190">
            <v>0.30288720580889289</v>
          </cell>
          <cell r="JK190">
            <v>1.7117952499999989</v>
          </cell>
          <cell r="JM190">
            <v>0.58529464899999994</v>
          </cell>
          <cell r="JN190">
            <v>0.40308952399999992</v>
          </cell>
          <cell r="JO190">
            <v>0.58529464899999994</v>
          </cell>
          <cell r="JP190">
            <v>0.31130495607862635</v>
          </cell>
          <cell r="JQ190">
            <v>0.18220512500000002</v>
          </cell>
          <cell r="JS190">
            <v>0.57358237499999998</v>
          </cell>
          <cell r="JT190">
            <v>0.11324054699999996</v>
          </cell>
          <cell r="JU190">
            <v>0.57358237499999998</v>
          </cell>
          <cell r="JV190">
            <v>0.80257317530023486</v>
          </cell>
          <cell r="JW190">
            <v>0.46034182800000001</v>
          </cell>
          <cell r="JY190">
            <v>0.73231745850000007</v>
          </cell>
          <cell r="JZ190">
            <v>0.49536970170000005</v>
          </cell>
          <cell r="KA190">
            <v>0.73231745850000007</v>
          </cell>
          <cell r="KB190">
            <v>0.32355879823668032</v>
          </cell>
          <cell r="KC190">
            <v>0.23694775680000002</v>
          </cell>
          <cell r="KE190">
            <v>5.6515931249999989</v>
          </cell>
          <cell r="KF190">
            <v>4.0903937500000005</v>
          </cell>
          <cell r="KG190">
            <v>5.6515931249999989</v>
          </cell>
          <cell r="KH190">
            <v>0.2762405821632814</v>
          </cell>
          <cell r="KI190">
            <v>1.5611993749999984</v>
          </cell>
          <cell r="KK190">
            <v>0.58529464899999994</v>
          </cell>
          <cell r="KL190">
            <v>0.41646014899999995</v>
          </cell>
          <cell r="KM190">
            <v>0.58529464899999994</v>
          </cell>
          <cell r="KN190">
            <v>0.28846069289794585</v>
          </cell>
          <cell r="KO190">
            <v>0.1688345</v>
          </cell>
          <cell r="KQ190">
            <v>1.9132464879999997</v>
          </cell>
          <cell r="KR190">
            <v>0.28306312199999989</v>
          </cell>
          <cell r="KS190">
            <v>1.9132464879999997</v>
          </cell>
          <cell r="KT190">
            <v>0.85205088639890925</v>
          </cell>
          <cell r="KU190">
            <v>1.6301833659999998</v>
          </cell>
          <cell r="KW190">
            <v>3.5138980279999998</v>
          </cell>
          <cell r="KX190">
            <v>1.1808807879999998</v>
          </cell>
          <cell r="KY190">
            <v>3.5138980279999998</v>
          </cell>
          <cell r="KZ190">
            <v>0.66393993832765841</v>
          </cell>
          <cell r="LA190">
            <v>2.3330172400000002</v>
          </cell>
          <cell r="LC190">
            <v>1.5620397120000002</v>
          </cell>
          <cell r="LD190">
            <v>0.42506808200000001</v>
          </cell>
          <cell r="LE190">
            <v>1.5620397120000002</v>
          </cell>
          <cell r="LF190">
            <v>0.72787626413431417</v>
          </cell>
          <cell r="LG190">
            <v>1.1369716300000001</v>
          </cell>
          <cell r="LI190">
            <v>0.10338899999999999</v>
          </cell>
          <cell r="LJ190">
            <v>6.0059999999999992E-3</v>
          </cell>
          <cell r="LK190">
            <v>0.10338899999999999</v>
          </cell>
          <cell r="LL190">
            <v>0.94190871369294604</v>
          </cell>
          <cell r="LM190">
            <v>9.7382999999999997E-2</v>
          </cell>
          <cell r="LO190">
            <v>3.2695670659999996</v>
          </cell>
          <cell r="LP190">
            <v>0</v>
          </cell>
          <cell r="LQ190">
            <v>3.2695670659999996</v>
          </cell>
          <cell r="LR190">
            <v>1</v>
          </cell>
          <cell r="LS190">
            <v>3.2695670659999996</v>
          </cell>
          <cell r="LU190">
            <v>39.969952049</v>
          </cell>
          <cell r="LV190">
            <v>12.149295169999997</v>
          </cell>
          <cell r="LW190">
            <v>39.969952049</v>
          </cell>
          <cell r="LX190">
            <v>0.69603928583387042</v>
          </cell>
          <cell r="LY190">
            <v>27.820656879000005</v>
          </cell>
          <cell r="MA190">
            <v>5.6515931249999989</v>
          </cell>
          <cell r="MB190">
            <v>5.0854213750000001</v>
          </cell>
          <cell r="MC190">
            <v>5.6515931249999989</v>
          </cell>
          <cell r="MD190">
            <v>0.10017914196539031</v>
          </cell>
          <cell r="ME190">
            <v>0.56617174999999875</v>
          </cell>
          <cell r="MG190">
            <v>0.58529464899999994</v>
          </cell>
          <cell r="MH190">
            <v>0.55584455599999993</v>
          </cell>
          <cell r="MI190">
            <v>0.58529464899999994</v>
          </cell>
          <cell r="MJ190">
            <v>5.0316696129576288E-2</v>
          </cell>
          <cell r="MK190">
            <v>2.9450093000000011E-2</v>
          </cell>
          <cell r="MM190">
            <v>9.3956747724999996</v>
          </cell>
          <cell r="MN190">
            <v>6.4824066820000015</v>
          </cell>
          <cell r="MO190">
            <v>10.393186006000002</v>
          </cell>
          <cell r="MP190">
            <v>0.28030558568067232</v>
          </cell>
          <cell r="MQ190">
            <v>2.9132680904999981</v>
          </cell>
          <cell r="MS190">
            <v>23.003074974</v>
          </cell>
          <cell r="MT190">
            <v>15.870619862500002</v>
          </cell>
          <cell r="MU190">
            <v>25.445376008</v>
          </cell>
          <cell r="MV190">
            <v>0.28030456729181608</v>
          </cell>
          <cell r="MW190">
            <v>7.1324551114999988</v>
          </cell>
          <cell r="MY190">
            <v>0.28306312199999989</v>
          </cell>
          <cell r="MZ190">
            <v>0.10170385799999994</v>
          </cell>
          <cell r="NA190">
            <v>1.9132464879999997</v>
          </cell>
          <cell r="NB190">
            <v>9.4791374314546761E-2</v>
          </cell>
          <cell r="NC190">
            <v>0.18135926399999996</v>
          </cell>
          <cell r="NE190">
            <v>1.1808807879999998</v>
          </cell>
          <cell r="NF190">
            <v>0.76500700200000005</v>
          </cell>
          <cell r="NG190">
            <v>3.5138980279999998</v>
          </cell>
          <cell r="NH190">
            <v>0.11835112535599164</v>
          </cell>
          <cell r="NI190">
            <v>0.4158737859999998</v>
          </cell>
          <cell r="NK190">
            <v>0.42506808200000001</v>
          </cell>
          <cell r="NL190">
            <v>0.24832308400000005</v>
          </cell>
          <cell r="NM190">
            <v>1.5620397120000002</v>
          </cell>
          <cell r="NN190">
            <v>0.11315013097439096</v>
          </cell>
          <cell r="NO190">
            <v>0.17674499799999996</v>
          </cell>
          <cell r="NQ190">
            <v>6.0059999999999992E-3</v>
          </cell>
          <cell r="NR190">
            <v>0</v>
          </cell>
          <cell r="NS190">
            <v>0.10338899999999999</v>
          </cell>
          <cell r="NT190">
            <v>5.8091286307053937E-2</v>
          </cell>
          <cell r="NU190">
            <v>6.0059999999999992E-3</v>
          </cell>
          <cell r="NW190">
            <v>0</v>
          </cell>
          <cell r="NX190">
            <v>0</v>
          </cell>
          <cell r="NY190">
            <v>3.2695670659999996</v>
          </cell>
          <cell r="NZ190">
            <v>0</v>
          </cell>
          <cell r="OA190">
            <v>0</v>
          </cell>
          <cell r="OC190">
            <v>12.149295169999997</v>
          </cell>
          <cell r="OD190">
            <v>8.5466284219999995</v>
          </cell>
          <cell r="OE190">
            <v>39.969952049</v>
          </cell>
          <cell r="OF190">
            <v>9.0134377533988855E-2</v>
          </cell>
          <cell r="OG190">
            <v>3.6026667479999972</v>
          </cell>
          <cell r="OI190">
            <v>0</v>
          </cell>
          <cell r="OJ190">
            <v>0</v>
          </cell>
          <cell r="OK190">
            <v>5.1250154395000003</v>
          </cell>
          <cell r="OL190">
            <v>0</v>
          </cell>
          <cell r="OM190">
            <v>0</v>
          </cell>
          <cell r="OO190">
            <v>0</v>
          </cell>
          <cell r="OP190">
            <v>0</v>
          </cell>
          <cell r="OQ190">
            <v>1.6555958089999998</v>
          </cell>
          <cell r="OR190">
            <v>0</v>
          </cell>
          <cell r="OS190">
            <v>0</v>
          </cell>
          <cell r="OU190">
            <v>0.26035464600000002</v>
          </cell>
          <cell r="OV190">
            <v>8.5928758400000166E-2</v>
          </cell>
          <cell r="OW190">
            <v>2.9593698000000006</v>
          </cell>
          <cell r="OX190">
            <v>5.8940213419762487E-2</v>
          </cell>
          <cell r="OY190">
            <v>0.17442588759999986</v>
          </cell>
          <cell r="PA190">
            <v>6.2991957600000023E-2</v>
          </cell>
          <cell r="PB190">
            <v>3.0195964400000021E-2</v>
          </cell>
          <cell r="PC190">
            <v>0.38497620000000005</v>
          </cell>
          <cell r="PD190">
            <v>8.5189664192227968E-2</v>
          </cell>
          <cell r="PE190">
            <v>3.2795993199999998E-2</v>
          </cell>
          <cell r="PG190">
            <v>3.9629945600000029E-2</v>
          </cell>
          <cell r="PH190">
            <v>1.9524730800000001E-2</v>
          </cell>
          <cell r="PI190">
            <v>0.24592960000000003</v>
          </cell>
          <cell r="PJ190">
            <v>8.175191111602681E-2</v>
          </cell>
          <cell r="PK190">
            <v>2.0105214800000028E-2</v>
          </cell>
          <cell r="PM190">
            <v>0</v>
          </cell>
          <cell r="PN190">
            <v>0</v>
          </cell>
          <cell r="PO190">
            <v>0.13210339999999998</v>
          </cell>
          <cell r="PP190">
            <v>0</v>
          </cell>
          <cell r="PQ190">
            <v>0</v>
          </cell>
          <cell r="PS190">
            <v>0</v>
          </cell>
          <cell r="PT190">
            <v>0</v>
          </cell>
          <cell r="PU190">
            <v>0.49588840549999996</v>
          </cell>
          <cell r="PV190">
            <v>0</v>
          </cell>
          <cell r="PW190">
            <v>0</v>
          </cell>
          <cell r="PY190">
            <v>0</v>
          </cell>
          <cell r="PZ190">
            <v>0</v>
          </cell>
          <cell r="QA190">
            <v>0</v>
          </cell>
          <cell r="QB190">
            <v>0</v>
          </cell>
          <cell r="QC190">
            <v>0</v>
          </cell>
          <cell r="QE190">
            <v>0</v>
          </cell>
          <cell r="QF190">
            <v>0</v>
          </cell>
          <cell r="QG190">
            <v>0</v>
          </cell>
          <cell r="QH190">
            <v>0</v>
          </cell>
          <cell r="QI190">
            <v>0</v>
          </cell>
          <cell r="QK190">
            <v>44.315991116699998</v>
          </cell>
          <cell r="QL190">
            <v>28.500769372899992</v>
          </cell>
          <cell r="QM190">
            <v>102.02209524999999</v>
          </cell>
          <cell r="QN190">
            <v>0.15501761363600311</v>
          </cell>
          <cell r="QO190">
            <v>15.815221743800006</v>
          </cell>
          <cell r="QQ190">
            <v>2.1412942500000001</v>
          </cell>
          <cell r="QR190">
            <v>1.3954366249999999</v>
          </cell>
          <cell r="QS190">
            <v>5.6515931249999989</v>
          </cell>
          <cell r="QT190">
            <v>0.13197298682041983</v>
          </cell>
          <cell r="QU190">
            <v>0.74585762500000019</v>
          </cell>
          <cell r="QW190">
            <v>0.19971193199999995</v>
          </cell>
          <cell r="QX190">
            <v>0.13003818999999997</v>
          </cell>
          <cell r="QY190">
            <v>0.58529464899999994</v>
          </cell>
          <cell r="QZ190">
            <v>0.11904045615151351</v>
          </cell>
          <cell r="RA190">
            <v>6.9673741999999983E-2</v>
          </cell>
          <cell r="RC190">
            <v>9.3956747724999996</v>
          </cell>
          <cell r="RD190">
            <v>9.2394480045000016</v>
          </cell>
          <cell r="RE190">
            <v>10.393186006000002</v>
          </cell>
          <cell r="RF190">
            <v>1.5031653230280691E-2</v>
          </cell>
          <cell r="RG190">
            <v>0.15622676799999802</v>
          </cell>
          <cell r="RI190">
            <v>23.003074974</v>
          </cell>
          <cell r="RJ190">
            <v>22.620737477999999</v>
          </cell>
          <cell r="RK190">
            <v>25.445376008</v>
          </cell>
          <cell r="RL190">
            <v>1.5025814351487482E-2</v>
          </cell>
          <cell r="RM190">
            <v>0.38233749600000166</v>
          </cell>
          <cell r="RO190">
            <v>3.2606651674999987</v>
          </cell>
          <cell r="RP190">
            <v>3.0743842494999991</v>
          </cell>
          <cell r="RQ190">
            <v>10.70750153</v>
          </cell>
          <cell r="RR190">
            <v>1.739723477770071E-2</v>
          </cell>
          <cell r="RS190">
            <v>0.18628091799999957</v>
          </cell>
          <cell r="RU190">
            <v>0.51399783349999983</v>
          </cell>
          <cell r="RV190">
            <v>0.46977742149999985</v>
          </cell>
          <cell r="RW190">
            <v>1.4819595839999997</v>
          </cell>
          <cell r="RX190">
            <v>2.983914843388873E-2</v>
          </cell>
          <cell r="RY190">
            <v>4.4220411999999987E-2</v>
          </cell>
          <cell r="SA190">
            <v>0.15696015644000005</v>
          </cell>
          <cell r="SB190">
            <v>1.8951392729999968E-2</v>
          </cell>
          <cell r="SC190">
            <v>0.29403223800000006</v>
          </cell>
          <cell r="SD190">
            <v>0.46936609621017156</v>
          </cell>
          <cell r="SE190">
            <v>0.13800876371000009</v>
          </cell>
          <cell r="SG190">
            <v>0</v>
          </cell>
          <cell r="SH190">
            <v>0</v>
          </cell>
          <cell r="SI190">
            <v>1.3101087999999996</v>
          </cell>
          <cell r="SJ190">
            <v>0</v>
          </cell>
          <cell r="SK190">
            <v>0</v>
          </cell>
          <cell r="SM190">
            <v>0</v>
          </cell>
          <cell r="SN190">
            <v>0</v>
          </cell>
          <cell r="SO190">
            <v>0</v>
          </cell>
          <cell r="SP190">
            <v>0</v>
          </cell>
          <cell r="SQ190">
            <v>0</v>
          </cell>
          <cell r="SS190">
            <v>0</v>
          </cell>
          <cell r="ST190">
            <v>0</v>
          </cell>
          <cell r="SU190">
            <v>0</v>
          </cell>
          <cell r="SV190">
            <v>0</v>
          </cell>
          <cell r="SW190">
            <v>0</v>
          </cell>
          <cell r="SY190">
            <v>44.315991116699998</v>
          </cell>
          <cell r="SZ190">
            <v>25.117504116699997</v>
          </cell>
          <cell r="TA190">
            <v>102.02209524999999</v>
          </cell>
          <cell r="TB190">
            <v>0.18817969727983999</v>
          </cell>
          <cell r="TC190">
            <v>19.198487</v>
          </cell>
          <cell r="TE190">
            <v>1.8123641250000002</v>
          </cell>
          <cell r="TF190">
            <v>0.61017287500000017</v>
          </cell>
          <cell r="TG190">
            <v>5.6515931249999989</v>
          </cell>
          <cell r="TH190">
            <v>0.21271723271834087</v>
          </cell>
          <cell r="TI190">
            <v>1.20219125</v>
          </cell>
          <cell r="TK190">
            <v>0.18520555600000002</v>
          </cell>
          <cell r="TL190">
            <v>6.7285997000000042E-2</v>
          </cell>
          <cell r="TM190">
            <v>0.58529464899999994</v>
          </cell>
          <cell r="TN190">
            <v>0.20147042041383842</v>
          </cell>
          <cell r="TO190">
            <v>0.11791955899999998</v>
          </cell>
          <cell r="TQ190">
            <v>0.29738722500000003</v>
          </cell>
          <cell r="TR190">
            <v>0</v>
          </cell>
          <cell r="TS190">
            <v>0.29738722500000003</v>
          </cell>
          <cell r="TT190">
            <v>1</v>
          </cell>
          <cell r="TU190">
            <v>0.29738722500000003</v>
          </cell>
          <cell r="TW190">
            <v>8.5298590000000001</v>
          </cell>
          <cell r="TX190">
            <v>0</v>
          </cell>
          <cell r="TY190">
            <v>8.5298590000000001</v>
          </cell>
          <cell r="TZ190">
            <v>1</v>
          </cell>
          <cell r="UA190">
            <v>8.5298590000000001</v>
          </cell>
          <cell r="UC190">
            <v>0.11324054699999996</v>
          </cell>
          <cell r="UD190">
            <v>0</v>
          </cell>
          <cell r="UE190">
            <v>0.57358237499999998</v>
          </cell>
          <cell r="UF190">
            <v>0.19742682469976516</v>
          </cell>
          <cell r="UG190">
            <v>0.11324054699999996</v>
          </cell>
          <cell r="UI190">
            <v>0.49536970170000005</v>
          </cell>
          <cell r="UJ190">
            <v>0.3374257557</v>
          </cell>
          <cell r="UK190">
            <v>0.73231745850000007</v>
          </cell>
          <cell r="UL190">
            <v>0.21567688188605438</v>
          </cell>
          <cell r="UM190">
            <v>0.15794394600000006</v>
          </cell>
          <cell r="UO190">
            <v>0.28306312199999989</v>
          </cell>
          <cell r="UP190">
            <v>0.25345349799999989</v>
          </cell>
          <cell r="UQ190">
            <v>1.9132464879999997</v>
          </cell>
          <cell r="UR190">
            <v>1.5476115694299398E-2</v>
          </cell>
          <cell r="US190">
            <v>2.9609624000000001E-2</v>
          </cell>
          <cell r="UU190">
            <v>1.1808807879999998</v>
          </cell>
          <cell r="UV190">
            <v>1.1777700439999998</v>
          </cell>
          <cell r="UW190">
            <v>3.5138980279999998</v>
          </cell>
          <cell r="UX190">
            <v>8.8526871730837799E-4</v>
          </cell>
          <cell r="UY190">
            <v>3.1107439999999986E-3</v>
          </cell>
          <cell r="VA190">
            <v>0.42506808200000001</v>
          </cell>
          <cell r="VB190">
            <v>0.40679894799999994</v>
          </cell>
          <cell r="VC190">
            <v>1.5620397120000002</v>
          </cell>
          <cell r="VD190">
            <v>1.1695691127217689E-2</v>
          </cell>
          <cell r="VE190">
            <v>1.8269134000000076E-2</v>
          </cell>
          <cell r="VG190">
            <v>6.0059999999999992E-3</v>
          </cell>
          <cell r="VH190">
            <v>4.0612000000000001E-3</v>
          </cell>
          <cell r="VI190">
            <v>0.10338899999999999</v>
          </cell>
          <cell r="VJ190">
            <v>1.881051175656984E-2</v>
          </cell>
          <cell r="VK190">
            <v>1.9447999999999991E-3</v>
          </cell>
          <cell r="VM190">
            <v>0</v>
          </cell>
          <cell r="VN190">
            <v>0</v>
          </cell>
          <cell r="VO190">
            <v>3.2695670659999996</v>
          </cell>
          <cell r="VP190">
            <v>0</v>
          </cell>
          <cell r="VQ190">
            <v>0</v>
          </cell>
          <cell r="VS190">
            <v>12.149295169999997</v>
          </cell>
          <cell r="VT190">
            <v>12.107606504</v>
          </cell>
          <cell r="VU190">
            <v>39.969952049</v>
          </cell>
          <cell r="VV190">
            <v>1.0430001504352592E-3</v>
          </cell>
          <cell r="VW190">
            <v>4.1688665999997099E-2</v>
          </cell>
          <cell r="VY190">
            <v>0</v>
          </cell>
          <cell r="VZ190">
            <v>0</v>
          </cell>
          <cell r="WA190">
            <v>5.1250154395000003</v>
          </cell>
          <cell r="WB190">
            <v>0</v>
          </cell>
          <cell r="WC190">
            <v>0</v>
          </cell>
          <cell r="WE190">
            <v>0</v>
          </cell>
          <cell r="WF190">
            <v>0</v>
          </cell>
          <cell r="WG190">
            <v>1.6555958089999998</v>
          </cell>
          <cell r="WH190">
            <v>0</v>
          </cell>
          <cell r="WI190">
            <v>0</v>
          </cell>
          <cell r="WK190">
            <v>0.26035464600000002</v>
          </cell>
          <cell r="WL190">
            <v>0.14053494599999969</v>
          </cell>
          <cell r="WM190">
            <v>2.9593698000000006</v>
          </cell>
          <cell r="WN190">
            <v>4.0488248545349187E-2</v>
          </cell>
          <cell r="WO190">
            <v>0.11981970000000033</v>
          </cell>
          <cell r="WQ190">
            <v>6.2991957600000023E-2</v>
          </cell>
          <cell r="WR190">
            <v>4.6403957599999983E-2</v>
          </cell>
          <cell r="WS190">
            <v>0.38497620000000005</v>
          </cell>
          <cell r="WT190">
            <v>4.3088377930895566E-2</v>
          </cell>
          <cell r="WU190">
            <v>1.658800000000004E-2</v>
          </cell>
          <cell r="WW190">
            <v>3.9629945600000029E-2</v>
          </cell>
          <cell r="WX190">
            <v>2.8976445600000039E-2</v>
          </cell>
          <cell r="WY190">
            <v>0.24592960000000003</v>
          </cell>
          <cell r="WZ190">
            <v>4.331930763925932E-2</v>
          </cell>
          <cell r="XA190">
            <v>1.0653499999999989E-2</v>
          </cell>
          <cell r="XC190">
            <v>0</v>
          </cell>
          <cell r="XD190">
            <v>0</v>
          </cell>
          <cell r="XE190">
            <v>0.13210339999999998</v>
          </cell>
          <cell r="XF190">
            <v>0</v>
          </cell>
          <cell r="XG190">
            <v>0</v>
          </cell>
          <cell r="XI190">
            <v>0</v>
          </cell>
          <cell r="XJ190">
            <v>0</v>
          </cell>
          <cell r="XK190">
            <v>0.49588840549999996</v>
          </cell>
          <cell r="XL190">
            <v>0</v>
          </cell>
          <cell r="XM190">
            <v>0</v>
          </cell>
          <cell r="XO190">
            <v>6.8342657430000004</v>
          </cell>
          <cell r="XP190">
            <v>5.6400635669999986</v>
          </cell>
          <cell r="XQ190">
            <v>6.8342657430000004</v>
          </cell>
          <cell r="XR190">
            <v>0.17473745108948449</v>
          </cell>
          <cell r="XS190">
            <v>1.1942021760000019</v>
          </cell>
          <cell r="XU190">
            <v>0.6642436479999998</v>
          </cell>
          <cell r="XV190">
            <v>0.72693809600000014</v>
          </cell>
          <cell r="XW190">
            <v>0.6642436479999998</v>
          </cell>
          <cell r="XX190">
            <v>0</v>
          </cell>
          <cell r="XY190">
            <v>0</v>
          </cell>
          <cell r="YA190">
            <v>0</v>
          </cell>
          <cell r="YB190">
            <v>0</v>
          </cell>
          <cell r="YC190">
            <v>3.7234339999999998E-2</v>
          </cell>
          <cell r="YD190">
            <v>0</v>
          </cell>
          <cell r="YE190">
            <v>0</v>
          </cell>
          <cell r="YG190">
            <v>0.49749747600000005</v>
          </cell>
          <cell r="YH190">
            <v>0</v>
          </cell>
          <cell r="YI190">
            <v>1.6581370000000004</v>
          </cell>
          <cell r="YJ190">
            <v>0.30003399960316907</v>
          </cell>
          <cell r="YK190">
            <v>0.49749747600000005</v>
          </cell>
          <cell r="YM190">
            <v>2.6785002000000002</v>
          </cell>
          <cell r="YN190">
            <v>1.8697342000000001</v>
          </cell>
          <cell r="YO190">
            <v>2.6785002000000002</v>
          </cell>
          <cell r="YP190">
            <v>0.30194733605022694</v>
          </cell>
          <cell r="YQ190">
            <v>0.8087660000000001</v>
          </cell>
          <cell r="YS190">
            <v>2.6785002000000002</v>
          </cell>
          <cell r="YT190">
            <v>2.5721015999999994</v>
          </cell>
          <cell r="YU190">
            <v>2.6785002000000002</v>
          </cell>
          <cell r="YV190">
            <v>3.9723200319343184E-2</v>
          </cell>
          <cell r="YW190">
            <v>0.10639860000000079</v>
          </cell>
          <cell r="YY190">
            <v>2.6785002000000002</v>
          </cell>
          <cell r="YZ190">
            <v>1.5023476</v>
          </cell>
          <cell r="ZA190">
            <v>2.6785002000000002</v>
          </cell>
          <cell r="ZB190">
            <v>0.43910864744381956</v>
          </cell>
          <cell r="ZC190">
            <v>1.1761526000000002</v>
          </cell>
        </row>
        <row r="191">
          <cell r="B191">
            <v>2032</v>
          </cell>
          <cell r="C191">
            <v>10.679280176000001</v>
          </cell>
          <cell r="D191">
            <v>10.454944181000002</v>
          </cell>
          <cell r="E191">
            <v>10.679280176000001</v>
          </cell>
          <cell r="F191">
            <v>2.1006658810596483E-2</v>
          </cell>
          <cell r="G191">
            <v>0.22433599499999879</v>
          </cell>
          <cell r="I191">
            <v>26.145812169999996</v>
          </cell>
          <cell r="J191">
            <v>25.596687922000005</v>
          </cell>
          <cell r="K191">
            <v>26.145812169999996</v>
          </cell>
          <cell r="L191">
            <v>2.1002378676538595E-2</v>
          </cell>
          <cell r="M191">
            <v>0.54912424799999116</v>
          </cell>
          <cell r="O191">
            <v>10.679280176000001</v>
          </cell>
          <cell r="P191">
            <v>10.308383714000001</v>
          </cell>
          <cell r="Q191">
            <v>10.679280176000001</v>
          </cell>
          <cell r="R191">
            <v>3.4730473953996505E-2</v>
          </cell>
          <cell r="S191">
            <v>0.37089646199999926</v>
          </cell>
          <cell r="U191">
            <v>26.145812169999996</v>
          </cell>
          <cell r="V191">
            <v>25.237719368499995</v>
          </cell>
          <cell r="W191">
            <v>26.145812169999996</v>
          </cell>
          <cell r="X191">
            <v>3.4731864345830366E-2</v>
          </cell>
          <cell r="Y191">
            <v>0.90809280150000049</v>
          </cell>
          <cell r="AA191">
            <v>10.679280176000001</v>
          </cell>
          <cell r="AB191">
            <v>10.247190850000001</v>
          </cell>
          <cell r="AC191">
            <v>10.679280176000001</v>
          </cell>
          <cell r="AD191">
            <v>4.0460529069276829E-2</v>
          </cell>
          <cell r="AE191">
            <v>0.43208932599999983</v>
          </cell>
          <cell r="AG191">
            <v>26.145812169999996</v>
          </cell>
          <cell r="AH191">
            <v>25.087955888</v>
          </cell>
          <cell r="AI191">
            <v>26.145812169999996</v>
          </cell>
          <cell r="AJ191">
            <v>4.0459874610963217E-2</v>
          </cell>
          <cell r="AK191">
            <v>1.0578562819999959</v>
          </cell>
          <cell r="AM191">
            <v>10.846453981999998</v>
          </cell>
          <cell r="AN191">
            <v>6.8786640134999981</v>
          </cell>
          <cell r="AO191">
            <v>10.846453981999998</v>
          </cell>
          <cell r="AP191">
            <v>0.36581448417009482</v>
          </cell>
          <cell r="AQ191">
            <v>3.9677899685</v>
          </cell>
          <cell r="AS191">
            <v>1.4980574800000002</v>
          </cell>
          <cell r="AT191">
            <v>0.98879325699999998</v>
          </cell>
          <cell r="AU191">
            <v>1.4980574800000002</v>
          </cell>
          <cell r="AV191">
            <v>0.33994972142190438</v>
          </cell>
          <cell r="AW191">
            <v>0.50926422300000018</v>
          </cell>
          <cell r="AY191">
            <v>10.846453981999998</v>
          </cell>
          <cell r="AZ191">
            <v>6.9822379980000013</v>
          </cell>
          <cell r="BA191">
            <v>10.846453981999998</v>
          </cell>
          <cell r="BB191">
            <v>0.35626537395657365</v>
          </cell>
          <cell r="BC191">
            <v>3.8642159839999968</v>
          </cell>
          <cell r="BE191">
            <v>1.4980574800000002</v>
          </cell>
          <cell r="BF191">
            <v>0.99900430600000001</v>
          </cell>
          <cell r="BG191">
            <v>1.4980574800000002</v>
          </cell>
          <cell r="BH191">
            <v>0.33313352836100796</v>
          </cell>
          <cell r="BI191">
            <v>0.49905317400000015</v>
          </cell>
          <cell r="BK191">
            <v>0.29401646000000009</v>
          </cell>
          <cell r="BL191">
            <v>0.27406796</v>
          </cell>
          <cell r="BM191">
            <v>0.29401646000000009</v>
          </cell>
          <cell r="BN191">
            <v>6.784824223786684E-2</v>
          </cell>
          <cell r="BO191">
            <v>1.9948500000000091E-2</v>
          </cell>
          <cell r="BQ191">
            <v>0.29401646000000009</v>
          </cell>
          <cell r="BR191">
            <v>0.25760374079999998</v>
          </cell>
          <cell r="BS191">
            <v>0.29401646000000009</v>
          </cell>
          <cell r="BT191">
            <v>0.12384585271178389</v>
          </cell>
          <cell r="BU191">
            <v>3.641271920000011E-2</v>
          </cell>
          <cell r="BW191">
            <v>0.29401646000000009</v>
          </cell>
          <cell r="BX191">
            <v>0.29180237670000009</v>
          </cell>
          <cell r="BY191">
            <v>0.29401646000000009</v>
          </cell>
          <cell r="BZ191">
            <v>7.5304739741441752E-3</v>
          </cell>
          <cell r="CA191">
            <v>2.2140833000000026E-3</v>
          </cell>
          <cell r="CC191">
            <v>0.29401646000000009</v>
          </cell>
          <cell r="CD191">
            <v>0.22555300467500003</v>
          </cell>
          <cell r="CE191">
            <v>0.29401646000000009</v>
          </cell>
          <cell r="CF191">
            <v>0.23285585890327379</v>
          </cell>
          <cell r="CG191">
            <v>6.8463455325000061E-2</v>
          </cell>
          <cell r="CI191">
            <v>0</v>
          </cell>
          <cell r="CJ191">
            <v>0</v>
          </cell>
          <cell r="CK191">
            <v>0</v>
          </cell>
          <cell r="CL191">
            <v>0</v>
          </cell>
          <cell r="CM191">
            <v>0</v>
          </cell>
          <cell r="CO191">
            <v>0</v>
          </cell>
          <cell r="CP191">
            <v>0</v>
          </cell>
          <cell r="CQ191">
            <v>0</v>
          </cell>
          <cell r="CR191">
            <v>0</v>
          </cell>
          <cell r="CS191">
            <v>0</v>
          </cell>
          <cell r="CU191">
            <v>2.3716265000000001</v>
          </cell>
          <cell r="CV191">
            <v>1.6556190000000002E-2</v>
          </cell>
          <cell r="CW191">
            <v>2.3716265000000001</v>
          </cell>
          <cell r="CX191">
            <v>0.99301905675282331</v>
          </cell>
          <cell r="CY191">
            <v>2.3550703099999999</v>
          </cell>
          <cell r="DA191">
            <v>2.3065882350000004</v>
          </cell>
          <cell r="DB191">
            <v>0.95565293500000004</v>
          </cell>
          <cell r="DC191">
            <v>2.3065882350000004</v>
          </cell>
          <cell r="DD191">
            <v>0.58568550706233879</v>
          </cell>
          <cell r="DE191">
            <v>1.3509353000000004</v>
          </cell>
          <cell r="DG191">
            <v>2.3065882350000004</v>
          </cell>
          <cell r="DH191">
            <v>1.3672949000000001</v>
          </cell>
          <cell r="DI191">
            <v>2.3065882350000004</v>
          </cell>
          <cell r="DJ191">
            <v>0.40722193963674674</v>
          </cell>
          <cell r="DK191">
            <v>0.93929333500000034</v>
          </cell>
          <cell r="DM191">
            <v>16.622712759999999</v>
          </cell>
          <cell r="DN191">
            <v>3.4503403720000003</v>
          </cell>
          <cell r="DO191">
            <v>16.622712759999999</v>
          </cell>
          <cell r="DP191">
            <v>0.79243217266541999</v>
          </cell>
          <cell r="DQ191">
            <v>13.172372387999999</v>
          </cell>
          <cell r="DS191">
            <v>0.32035910999999995</v>
          </cell>
          <cell r="DT191">
            <v>1.6781000000000001E-4</v>
          </cell>
          <cell r="DU191">
            <v>0.32035910999999995</v>
          </cell>
          <cell r="DV191">
            <v>0.99947618158884266</v>
          </cell>
          <cell r="DW191">
            <v>0.32019129999999996</v>
          </cell>
          <cell r="DY191">
            <v>2.6670346199999995</v>
          </cell>
          <cell r="DZ191">
            <v>0</v>
          </cell>
          <cell r="EA191">
            <v>2.6670346199999995</v>
          </cell>
          <cell r="EB191">
            <v>1</v>
          </cell>
          <cell r="EC191">
            <v>2.6670346199999995</v>
          </cell>
          <cell r="EE191">
            <v>2.9437240999999994</v>
          </cell>
          <cell r="EF191">
            <v>1.2268943567999999</v>
          </cell>
          <cell r="EG191">
            <v>2.9437240999999994</v>
          </cell>
          <cell r="EH191">
            <v>0.58321693367934846</v>
          </cell>
          <cell r="EI191">
            <v>1.7168297431999995</v>
          </cell>
          <cell r="EK191">
            <v>2.9437240999999994</v>
          </cell>
          <cell r="EL191">
            <v>1.9048266799999998</v>
          </cell>
          <cell r="EM191">
            <v>2.9437240999999994</v>
          </cell>
          <cell r="EN191">
            <v>0.35291942611061949</v>
          </cell>
          <cell r="EO191">
            <v>1.0388974199999996</v>
          </cell>
          <cell r="EQ191">
            <v>0.38366800000000001</v>
          </cell>
          <cell r="ER191">
            <v>0.13586982080000001</v>
          </cell>
          <cell r="ES191">
            <v>0.38366800000000001</v>
          </cell>
          <cell r="ET191">
            <v>0.64586616345381942</v>
          </cell>
          <cell r="EU191">
            <v>0.2477981792</v>
          </cell>
          <cell r="EW191">
            <v>0.38366800000000001</v>
          </cell>
          <cell r="EX191">
            <v>0.30216559000000004</v>
          </cell>
          <cell r="EY191">
            <v>0.38366800000000001</v>
          </cell>
          <cell r="EZ191">
            <v>0.21242952239957455</v>
          </cell>
          <cell r="FA191">
            <v>8.150240999999997E-2</v>
          </cell>
          <cell r="FC191">
            <v>0.2450582</v>
          </cell>
          <cell r="FD191">
            <v>8.6047919999999986E-2</v>
          </cell>
          <cell r="FE191">
            <v>0.2450582</v>
          </cell>
          <cell r="FF191">
            <v>0.64886741190460062</v>
          </cell>
          <cell r="FG191">
            <v>0.15901028</v>
          </cell>
          <cell r="FI191">
            <v>0.2450582</v>
          </cell>
          <cell r="FJ191">
            <v>0.19312063000000002</v>
          </cell>
          <cell r="FK191">
            <v>0.2450582</v>
          </cell>
          <cell r="FL191">
            <v>0.21193973513230729</v>
          </cell>
          <cell r="FM191">
            <v>5.1937569999999988E-2</v>
          </cell>
          <cell r="FO191">
            <v>0.1339195</v>
          </cell>
          <cell r="FP191">
            <v>0</v>
          </cell>
          <cell r="FQ191">
            <v>0.1339195</v>
          </cell>
          <cell r="FR191">
            <v>1</v>
          </cell>
          <cell r="FS191">
            <v>0.1339195</v>
          </cell>
          <cell r="FU191">
            <v>5.0319612155000009</v>
          </cell>
          <cell r="FV191">
            <v>0</v>
          </cell>
          <cell r="FW191">
            <v>5.0319612155000009</v>
          </cell>
          <cell r="FX191">
            <v>1</v>
          </cell>
          <cell r="FY191">
            <v>5.0319612155000009</v>
          </cell>
          <cell r="GA191">
            <v>1.6142797285000001</v>
          </cell>
          <cell r="GB191">
            <v>0</v>
          </cell>
          <cell r="GC191">
            <v>1.6142797285000001</v>
          </cell>
          <cell r="GD191">
            <v>1</v>
          </cell>
          <cell r="GE191">
            <v>1.6142797285000001</v>
          </cell>
          <cell r="GG191">
            <v>0.48922383850000012</v>
          </cell>
          <cell r="GH191">
            <v>0</v>
          </cell>
          <cell r="GI191">
            <v>0.48922383850000012</v>
          </cell>
          <cell r="GJ191">
            <v>1</v>
          </cell>
          <cell r="GK191">
            <v>0.48922383850000012</v>
          </cell>
          <cell r="GM191">
            <v>1.3240083999999999</v>
          </cell>
          <cell r="GN191">
            <v>0</v>
          </cell>
          <cell r="GO191">
            <v>1.3240083999999999</v>
          </cell>
          <cell r="GP191">
            <v>1</v>
          </cell>
          <cell r="GQ191">
            <v>1.3240083999999999</v>
          </cell>
          <cell r="GS191">
            <v>28.780320789999998</v>
          </cell>
          <cell r="GT191">
            <v>8.824600825000001</v>
          </cell>
          <cell r="GU191">
            <v>28.780320789999998</v>
          </cell>
          <cell r="GV191">
            <v>0.69338073437783942</v>
          </cell>
          <cell r="GW191">
            <v>19.955719964999997</v>
          </cell>
          <cell r="GY191">
            <v>28.780320789999998</v>
          </cell>
          <cell r="GZ191">
            <v>20.216211474999998</v>
          </cell>
          <cell r="HA191">
            <v>28.780320789999998</v>
          </cell>
          <cell r="HB191">
            <v>0.29756823690358875</v>
          </cell>
          <cell r="HC191">
            <v>8.5641093149999996</v>
          </cell>
          <cell r="HE191">
            <v>0.11762924000000001</v>
          </cell>
          <cell r="HF191">
            <v>6.6996399999999989E-3</v>
          </cell>
          <cell r="HG191">
            <v>0.11762924000000001</v>
          </cell>
          <cell r="HH191">
            <v>0.94304443350989953</v>
          </cell>
          <cell r="HI191">
            <v>0.11092960000000002</v>
          </cell>
          <cell r="HK191">
            <v>6.9586362770000001</v>
          </cell>
          <cell r="HL191">
            <v>6.0232419830000001</v>
          </cell>
          <cell r="HM191">
            <v>6.9586362770000001</v>
          </cell>
          <cell r="HN191">
            <v>0.13442207018230104</v>
          </cell>
          <cell r="HO191">
            <v>0.93539429399999996</v>
          </cell>
          <cell r="HQ191">
            <v>0.68400064799999993</v>
          </cell>
          <cell r="HR191">
            <v>0.7909791089999999</v>
          </cell>
          <cell r="HS191">
            <v>0.68400064799999993</v>
          </cell>
          <cell r="HT191">
            <v>0</v>
          </cell>
          <cell r="HU191">
            <v>0</v>
          </cell>
          <cell r="HW191">
            <v>3.7462703999999999E-2</v>
          </cell>
          <cell r="HX191">
            <v>8.9518655999999957E-3</v>
          </cell>
          <cell r="HY191">
            <v>3.7462703999999999E-2</v>
          </cell>
          <cell r="HZ191">
            <v>0.76104592983998176</v>
          </cell>
          <cell r="IA191">
            <v>2.8510838400000002E-2</v>
          </cell>
          <cell r="IC191">
            <v>3.7462703999999999E-2</v>
          </cell>
          <cell r="ID191">
            <v>2.7910304000000004E-2</v>
          </cell>
          <cell r="IE191">
            <v>3.7462703999999999E-2</v>
          </cell>
          <cell r="IF191">
            <v>0.25498426381608746</v>
          </cell>
          <cell r="IG191">
            <v>9.5523999999999956E-3</v>
          </cell>
          <cell r="II191">
            <v>1.6619242759999995</v>
          </cell>
          <cell r="IJ191">
            <v>0.52875485199999994</v>
          </cell>
          <cell r="IK191">
            <v>1.6619242759999995</v>
          </cell>
          <cell r="IL191">
            <v>0.68184179048600646</v>
          </cell>
          <cell r="IM191">
            <v>1.1331694239999996</v>
          </cell>
          <cell r="IO191">
            <v>0.30100447499999999</v>
          </cell>
          <cell r="IP191">
            <v>0.16326435</v>
          </cell>
          <cell r="IQ191">
            <v>0.30100447499999999</v>
          </cell>
          <cell r="IR191">
            <v>0.45760158549137847</v>
          </cell>
          <cell r="IS191">
            <v>0.13774012499999999</v>
          </cell>
          <cell r="IU191">
            <v>8.445878875</v>
          </cell>
          <cell r="IV191">
            <v>4.0770513749999999</v>
          </cell>
          <cell r="IW191">
            <v>8.445878875</v>
          </cell>
          <cell r="IX191">
            <v>0.51727328377060111</v>
          </cell>
          <cell r="IY191">
            <v>4.3688275000000001</v>
          </cell>
          <cell r="JA191">
            <v>102.28319974999999</v>
          </cell>
          <cell r="JB191">
            <v>34.470703546819998</v>
          </cell>
          <cell r="JC191">
            <v>102.28319974999999</v>
          </cell>
          <cell r="JD191">
            <v>0.66298763011840556</v>
          </cell>
          <cell r="JE191">
            <v>67.81249620317999</v>
          </cell>
          <cell r="JG191">
            <v>5.6689820000000006</v>
          </cell>
          <cell r="JH191">
            <v>3.8504447499999999</v>
          </cell>
          <cell r="JI191">
            <v>5.6689820000000006</v>
          </cell>
          <cell r="JJ191">
            <v>0.32078726833142185</v>
          </cell>
          <cell r="JK191">
            <v>1.8185372500000008</v>
          </cell>
          <cell r="JM191">
            <v>0.58718486450000018</v>
          </cell>
          <cell r="JN191">
            <v>0.39415998950000009</v>
          </cell>
          <cell r="JO191">
            <v>0.58718486450000018</v>
          </cell>
          <cell r="JP191">
            <v>0.32872930940473866</v>
          </cell>
          <cell r="JQ191">
            <v>0.1930248750000001</v>
          </cell>
          <cell r="JS191">
            <v>0.57698499999999986</v>
          </cell>
          <cell r="JT191">
            <v>9.7766237399999997E-2</v>
          </cell>
          <cell r="JU191">
            <v>0.57698499999999986</v>
          </cell>
          <cell r="JV191">
            <v>0.83055670875326038</v>
          </cell>
          <cell r="JW191">
            <v>0.47921876259999985</v>
          </cell>
          <cell r="JY191">
            <v>0.66738780749999993</v>
          </cell>
          <cell r="JZ191">
            <v>0.42071152619999991</v>
          </cell>
          <cell r="KA191">
            <v>0.66738780749999993</v>
          </cell>
          <cell r="KB191">
            <v>0.3696146056728794</v>
          </cell>
          <cell r="KC191">
            <v>0.24667628130000002</v>
          </cell>
          <cell r="KE191">
            <v>5.6689820000000006</v>
          </cell>
          <cell r="KF191">
            <v>3.9819178750000002</v>
          </cell>
          <cell r="KG191">
            <v>5.6689820000000006</v>
          </cell>
          <cell r="KH191">
            <v>0.29759560446655153</v>
          </cell>
          <cell r="KI191">
            <v>1.6870641250000005</v>
          </cell>
          <cell r="KK191">
            <v>0.58718486450000018</v>
          </cell>
          <cell r="KL191">
            <v>0.40559336449999989</v>
          </cell>
          <cell r="KM191">
            <v>0.58718486450000018</v>
          </cell>
          <cell r="KN191">
            <v>0.30925780104129408</v>
          </cell>
          <cell r="KO191">
            <v>0.18159150000000029</v>
          </cell>
          <cell r="KQ191">
            <v>1.9442729600000002</v>
          </cell>
          <cell r="KR191">
            <v>0.21085060599999997</v>
          </cell>
          <cell r="KS191">
            <v>1.9442729600000002</v>
          </cell>
          <cell r="KT191">
            <v>0.8915529813262435</v>
          </cell>
          <cell r="KU191">
            <v>1.7334223540000002</v>
          </cell>
          <cell r="KW191">
            <v>3.6414321919999999</v>
          </cell>
          <cell r="KX191">
            <v>1.1667053339999998</v>
          </cell>
          <cell r="KY191">
            <v>3.6414321919999999</v>
          </cell>
          <cell r="KZ191">
            <v>0.6796026199353159</v>
          </cell>
          <cell r="LA191">
            <v>2.4747268580000004</v>
          </cell>
          <cell r="LC191">
            <v>1.5703478900000001</v>
          </cell>
          <cell r="LD191">
            <v>0.36557558999999995</v>
          </cell>
          <cell r="LE191">
            <v>1.5703478900000001</v>
          </cell>
          <cell r="LF191">
            <v>0.76720089075294018</v>
          </cell>
          <cell r="LG191">
            <v>1.2047723000000001</v>
          </cell>
          <cell r="LI191">
            <v>0.10381799999999998</v>
          </cell>
          <cell r="LJ191">
            <v>2.4595999999999984E-3</v>
          </cell>
          <cell r="LK191">
            <v>0.10381799999999998</v>
          </cell>
          <cell r="LL191">
            <v>0.97630853994490363</v>
          </cell>
          <cell r="LM191">
            <v>0.10135839999999999</v>
          </cell>
          <cell r="LO191">
            <v>3.2800405720000003</v>
          </cell>
          <cell r="LP191">
            <v>0</v>
          </cell>
          <cell r="LQ191">
            <v>3.2800405720000003</v>
          </cell>
          <cell r="LR191">
            <v>1</v>
          </cell>
          <cell r="LS191">
            <v>3.2800405720000003</v>
          </cell>
          <cell r="LU191">
            <v>41.298820360999997</v>
          </cell>
          <cell r="LV191">
            <v>11.980999311999998</v>
          </cell>
          <cell r="LW191">
            <v>41.298820360999997</v>
          </cell>
          <cell r="LX191">
            <v>0.70989487817637287</v>
          </cell>
          <cell r="LY191">
            <v>29.317821048999999</v>
          </cell>
          <cell r="MA191">
            <v>5.6689820000000006</v>
          </cell>
          <cell r="MB191">
            <v>5.2011106249999992</v>
          </cell>
          <cell r="MC191">
            <v>5.6689820000000006</v>
          </cell>
          <cell r="MD191">
            <v>8.2531815235963243E-2</v>
          </cell>
          <cell r="ME191">
            <v>0.46787137500000142</v>
          </cell>
          <cell r="MG191">
            <v>0.58718486450000018</v>
          </cell>
          <cell r="MH191">
            <v>0.56953629000000006</v>
          </cell>
          <cell r="MI191">
            <v>0.58718486450000018</v>
          </cell>
          <cell r="MJ191">
            <v>3.0056249006057478E-2</v>
          </cell>
          <cell r="MK191">
            <v>1.7648574500000125E-2</v>
          </cell>
          <cell r="MM191">
            <v>9.6517814755000018</v>
          </cell>
          <cell r="MN191">
            <v>6.7387737185000001</v>
          </cell>
          <cell r="MO191">
            <v>10.679280176000001</v>
          </cell>
          <cell r="MP191">
            <v>0.27277191992270489</v>
          </cell>
          <cell r="MQ191">
            <v>2.9130077570000017</v>
          </cell>
          <cell r="MS191">
            <v>23.630306472499999</v>
          </cell>
          <cell r="MT191">
            <v>16.498474239499998</v>
          </cell>
          <cell r="MU191">
            <v>26.145812169999996</v>
          </cell>
          <cell r="MV191">
            <v>0.27277149344716656</v>
          </cell>
          <cell r="MW191">
            <v>7.1318322330000008</v>
          </cell>
          <cell r="MY191">
            <v>0.21085060599999997</v>
          </cell>
          <cell r="MZ191">
            <v>4.4729431999999993E-2</v>
          </cell>
          <cell r="NA191">
            <v>1.9442729600000002</v>
          </cell>
          <cell r="NB191">
            <v>8.5441281866101754E-2</v>
          </cell>
          <cell r="NC191">
            <v>0.16612117399999998</v>
          </cell>
          <cell r="NE191">
            <v>1.1667053339999998</v>
          </cell>
          <cell r="NF191">
            <v>0.75374557800000008</v>
          </cell>
          <cell r="NG191">
            <v>3.6414321919999999</v>
          </cell>
          <cell r="NH191">
            <v>0.11340586182196295</v>
          </cell>
          <cell r="NI191">
            <v>0.41295975599999968</v>
          </cell>
          <cell r="NK191">
            <v>0.36557558999999995</v>
          </cell>
          <cell r="NL191">
            <v>0.20028809599999994</v>
          </cell>
          <cell r="NM191">
            <v>1.5703478900000001</v>
          </cell>
          <cell r="NN191">
            <v>0.10525533549129677</v>
          </cell>
          <cell r="NO191">
            <v>0.16528749400000001</v>
          </cell>
          <cell r="NQ191">
            <v>2.4595999999999984E-3</v>
          </cell>
          <cell r="NR191">
            <v>0</v>
          </cell>
          <cell r="NS191">
            <v>0.10381799999999998</v>
          </cell>
          <cell r="NT191">
            <v>2.3691460055096408E-2</v>
          </cell>
          <cell r="NU191">
            <v>2.4595999999999984E-3</v>
          </cell>
          <cell r="NW191">
            <v>0</v>
          </cell>
          <cell r="NX191">
            <v>0</v>
          </cell>
          <cell r="NY191">
            <v>3.2800405720000003</v>
          </cell>
          <cell r="NZ191">
            <v>0</v>
          </cell>
          <cell r="OA191">
            <v>0</v>
          </cell>
          <cell r="OC191">
            <v>11.980999311999998</v>
          </cell>
          <cell r="OD191">
            <v>8.4031145840000008</v>
          </cell>
          <cell r="OE191">
            <v>41.298820360999997</v>
          </cell>
          <cell r="OF191">
            <v>8.6634065978764038E-2</v>
          </cell>
          <cell r="OG191">
            <v>3.5778847279999972</v>
          </cell>
          <cell r="OI191">
            <v>0</v>
          </cell>
          <cell r="OJ191">
            <v>0</v>
          </cell>
          <cell r="OK191">
            <v>5.0319612155000009</v>
          </cell>
          <cell r="OL191">
            <v>0</v>
          </cell>
          <cell r="OM191">
            <v>0</v>
          </cell>
          <cell r="OO191">
            <v>0</v>
          </cell>
          <cell r="OP191">
            <v>0</v>
          </cell>
          <cell r="OQ191">
            <v>1.6142797285000001</v>
          </cell>
          <cell r="OR191">
            <v>0</v>
          </cell>
          <cell r="OS191">
            <v>0</v>
          </cell>
          <cell r="OU191">
            <v>0.18799693679999996</v>
          </cell>
          <cell r="OV191">
            <v>1.6820339599999973E-2</v>
          </cell>
          <cell r="OW191">
            <v>2.9437240999999994</v>
          </cell>
          <cell r="OX191">
            <v>5.8149674149150052E-2</v>
          </cell>
          <cell r="OY191">
            <v>0.17117659719999997</v>
          </cell>
          <cell r="PA191">
            <v>5.4367410800000016E-2</v>
          </cell>
          <cell r="PB191">
            <v>2.2116538799999998E-2</v>
          </cell>
          <cell r="PC191">
            <v>0.38366800000000001</v>
          </cell>
          <cell r="PD191">
            <v>8.4059322122251562E-2</v>
          </cell>
          <cell r="PE191">
            <v>3.2250872000000014E-2</v>
          </cell>
          <cell r="PG191">
            <v>3.4110349999999984E-2</v>
          </cell>
          <cell r="PH191">
            <v>1.4315673199999993E-2</v>
          </cell>
          <cell r="PI191">
            <v>0.2450582</v>
          </cell>
          <cell r="PJ191">
            <v>8.0775410902389683E-2</v>
          </cell>
          <cell r="PK191">
            <v>1.979467679999999E-2</v>
          </cell>
          <cell r="PM191">
            <v>0</v>
          </cell>
          <cell r="PN191">
            <v>0</v>
          </cell>
          <cell r="PO191">
            <v>0.1339195</v>
          </cell>
          <cell r="PP191">
            <v>0</v>
          </cell>
          <cell r="PQ191">
            <v>0</v>
          </cell>
          <cell r="PS191">
            <v>0</v>
          </cell>
          <cell r="PT191">
            <v>0</v>
          </cell>
          <cell r="PU191">
            <v>0.48922383850000012</v>
          </cell>
          <cell r="PV191">
            <v>0</v>
          </cell>
          <cell r="PW191">
            <v>0</v>
          </cell>
          <cell r="PY191">
            <v>0</v>
          </cell>
          <cell r="PZ191">
            <v>0</v>
          </cell>
          <cell r="QA191">
            <v>0</v>
          </cell>
          <cell r="QB191">
            <v>0</v>
          </cell>
          <cell r="QC191">
            <v>0</v>
          </cell>
          <cell r="QE191">
            <v>0</v>
          </cell>
          <cell r="QF191">
            <v>0</v>
          </cell>
          <cell r="QG191">
            <v>0</v>
          </cell>
          <cell r="QH191">
            <v>0</v>
          </cell>
          <cell r="QI191">
            <v>0</v>
          </cell>
          <cell r="QK191">
            <v>39.944704171200009</v>
          </cell>
          <cell r="QL191">
            <v>25.204921500800001</v>
          </cell>
          <cell r="QM191">
            <v>102.28319974999999</v>
          </cell>
          <cell r="QN191">
            <v>0.14410756318170431</v>
          </cell>
          <cell r="QO191">
            <v>14.739782670400007</v>
          </cell>
          <cell r="QQ191">
            <v>1.9070021250000002</v>
          </cell>
          <cell r="QR191">
            <v>1.2106759999999999</v>
          </cell>
          <cell r="QS191">
            <v>5.6689820000000006</v>
          </cell>
          <cell r="QT191">
            <v>0.12283089362428744</v>
          </cell>
          <cell r="QU191">
            <v>0.69632612500000035</v>
          </cell>
          <cell r="QW191">
            <v>0.177105658</v>
          </cell>
          <cell r="QX191">
            <v>0.11190149349999996</v>
          </cell>
          <cell r="QY191">
            <v>0.58718486450000018</v>
          </cell>
          <cell r="QZ191">
            <v>0.11104537674948878</v>
          </cell>
          <cell r="RA191">
            <v>6.5204164500000036E-2</v>
          </cell>
          <cell r="RC191">
            <v>9.6517814755000018</v>
          </cell>
          <cell r="RD191">
            <v>9.5113332350000004</v>
          </cell>
          <cell r="RE191">
            <v>10.679280176000001</v>
          </cell>
          <cell r="RF191">
            <v>1.3151470715754482E-2</v>
          </cell>
          <cell r="RG191">
            <v>0.14044824050000138</v>
          </cell>
          <cell r="RI191">
            <v>23.630306472499999</v>
          </cell>
          <cell r="RJ191">
            <v>23.286499907</v>
          </cell>
          <cell r="RK191">
            <v>26.145812169999996</v>
          </cell>
          <cell r="RL191">
            <v>1.3149584463644512E-2</v>
          </cell>
          <cell r="RM191">
            <v>0.34380656549999955</v>
          </cell>
          <cell r="RO191">
            <v>3.0144480294999991</v>
          </cell>
          <cell r="RP191">
            <v>2.8250962174999987</v>
          </cell>
          <cell r="RQ191">
            <v>10.846453981999998</v>
          </cell>
          <cell r="RR191">
            <v>1.7457485397000271E-2</v>
          </cell>
          <cell r="RS191">
            <v>0.1893518120000004</v>
          </cell>
          <cell r="RU191">
            <v>0.48970086699999987</v>
          </cell>
          <cell r="RV191">
            <v>0.44472429899999988</v>
          </cell>
          <cell r="RW191">
            <v>1.4980574800000002</v>
          </cell>
          <cell r="RX191">
            <v>3.0023259187624756E-2</v>
          </cell>
          <cell r="RY191">
            <v>4.4976567999999995E-2</v>
          </cell>
          <cell r="SA191">
            <v>0.16832248346999998</v>
          </cell>
          <cell r="SB191">
            <v>3.8797698024999959E-2</v>
          </cell>
          <cell r="SC191">
            <v>0.29401646000000009</v>
          </cell>
          <cell r="SD191">
            <v>0.44053583069804997</v>
          </cell>
          <cell r="SE191">
            <v>0.12952478544500001</v>
          </cell>
          <cell r="SG191">
            <v>0</v>
          </cell>
          <cell r="SH191">
            <v>0</v>
          </cell>
          <cell r="SI191">
            <v>1.3240083999999999</v>
          </cell>
          <cell r="SJ191">
            <v>0</v>
          </cell>
          <cell r="SK191">
            <v>0</v>
          </cell>
          <cell r="SM191">
            <v>0</v>
          </cell>
          <cell r="SN191">
            <v>0</v>
          </cell>
          <cell r="SO191">
            <v>0</v>
          </cell>
          <cell r="SP191">
            <v>0</v>
          </cell>
          <cell r="SQ191">
            <v>0</v>
          </cell>
          <cell r="SS191">
            <v>0</v>
          </cell>
          <cell r="ST191">
            <v>0</v>
          </cell>
          <cell r="SU191">
            <v>0</v>
          </cell>
          <cell r="SV191">
            <v>0</v>
          </cell>
          <cell r="SW191">
            <v>0</v>
          </cell>
          <cell r="SY191">
            <v>39.944704171200009</v>
          </cell>
          <cell r="SZ191">
            <v>20.6726954212</v>
          </cell>
          <cell r="TA191">
            <v>102.28319974999999</v>
          </cell>
          <cell r="TB191">
            <v>0.18841812533343247</v>
          </cell>
          <cell r="TC191">
            <v>19.272008750000008</v>
          </cell>
          <cell r="TE191">
            <v>1.6955092499999995</v>
          </cell>
          <cell r="TF191">
            <v>0.53573599999999977</v>
          </cell>
          <cell r="TG191">
            <v>5.6689820000000006</v>
          </cell>
          <cell r="TH191">
            <v>0.20458227773522647</v>
          </cell>
          <cell r="TI191">
            <v>1.1597732499999998</v>
          </cell>
          <cell r="TK191">
            <v>0.175334665</v>
          </cell>
          <cell r="TL191">
            <v>6.1603627499999959E-2</v>
          </cell>
          <cell r="TM191">
            <v>0.58718486450000018</v>
          </cell>
          <cell r="TN191">
            <v>0.19368863943188375</v>
          </cell>
          <cell r="TO191">
            <v>0.11373103750000005</v>
          </cell>
          <cell r="TQ191">
            <v>0.30100447499999999</v>
          </cell>
          <cell r="TR191">
            <v>0</v>
          </cell>
          <cell r="TS191">
            <v>0.30100447499999999</v>
          </cell>
          <cell r="TT191">
            <v>1</v>
          </cell>
          <cell r="TU191">
            <v>0.30100447499999999</v>
          </cell>
          <cell r="TW191">
            <v>8.445878875</v>
          </cell>
          <cell r="TX191">
            <v>0</v>
          </cell>
          <cell r="TY191">
            <v>8.445878875</v>
          </cell>
          <cell r="TZ191">
            <v>1</v>
          </cell>
          <cell r="UA191">
            <v>8.445878875</v>
          </cell>
          <cell r="UC191">
            <v>9.7766237399999997E-2</v>
          </cell>
          <cell r="UD191">
            <v>0</v>
          </cell>
          <cell r="UE191">
            <v>0.57698499999999986</v>
          </cell>
          <cell r="UF191">
            <v>0.16944329124673954</v>
          </cell>
          <cell r="UG191">
            <v>9.7766237399999997E-2</v>
          </cell>
          <cell r="UI191">
            <v>0.42071152619999991</v>
          </cell>
          <cell r="UJ191">
            <v>0.21354881569999992</v>
          </cell>
          <cell r="UK191">
            <v>0.66738780749999993</v>
          </cell>
          <cell r="UL191">
            <v>0.31040829360671235</v>
          </cell>
          <cell r="UM191">
            <v>0.20716271049999999</v>
          </cell>
          <cell r="UO191">
            <v>0.21085060599999997</v>
          </cell>
          <cell r="UP191">
            <v>0.18045349199999997</v>
          </cell>
          <cell r="UQ191">
            <v>1.9442729600000002</v>
          </cell>
          <cell r="UR191">
            <v>1.5634180295342893E-2</v>
          </cell>
          <cell r="US191">
            <v>3.0397114000000003E-2</v>
          </cell>
          <cell r="UU191">
            <v>1.1667053339999998</v>
          </cell>
          <cell r="UV191">
            <v>1.1632403779999998</v>
          </cell>
          <cell r="UW191">
            <v>3.6414321919999999</v>
          </cell>
          <cell r="UX191">
            <v>9.5153659804849767E-4</v>
          </cell>
          <cell r="UY191">
            <v>3.4649559999999635E-3</v>
          </cell>
          <cell r="VA191">
            <v>0.36557558999999995</v>
          </cell>
          <cell r="VB191">
            <v>0.34651896599999998</v>
          </cell>
          <cell r="VC191">
            <v>1.5703478900000001</v>
          </cell>
          <cell r="VD191">
            <v>1.2135288060278138E-2</v>
          </cell>
          <cell r="VE191">
            <v>1.9056623999999966E-2</v>
          </cell>
          <cell r="VG191">
            <v>2.4595999999999984E-3</v>
          </cell>
          <cell r="VH191">
            <v>3.8609999999999936E-4</v>
          </cell>
          <cell r="VI191">
            <v>0.10381799999999998</v>
          </cell>
          <cell r="VJ191">
            <v>1.9972451790633602E-2</v>
          </cell>
          <cell r="VK191">
            <v>2.073499999999999E-3</v>
          </cell>
          <cell r="VM191">
            <v>0</v>
          </cell>
          <cell r="VN191">
            <v>0</v>
          </cell>
          <cell r="VO191">
            <v>3.2800405720000003</v>
          </cell>
          <cell r="VP191">
            <v>0</v>
          </cell>
          <cell r="VQ191">
            <v>0</v>
          </cell>
          <cell r="VS191">
            <v>11.980999311999998</v>
          </cell>
          <cell r="VT191">
            <v>11.934534633</v>
          </cell>
          <cell r="VU191">
            <v>41.298820360999997</v>
          </cell>
          <cell r="VV191">
            <v>1.125084895738963E-3</v>
          </cell>
          <cell r="VW191">
            <v>4.6464678999997844E-2</v>
          </cell>
          <cell r="VY191">
            <v>0</v>
          </cell>
          <cell r="VZ191">
            <v>0</v>
          </cell>
          <cell r="WA191">
            <v>5.0319612155000009</v>
          </cell>
          <cell r="WB191">
            <v>0</v>
          </cell>
          <cell r="WC191">
            <v>0</v>
          </cell>
          <cell r="WE191">
            <v>0</v>
          </cell>
          <cell r="WF191">
            <v>0</v>
          </cell>
          <cell r="WG191">
            <v>1.6142797285000001</v>
          </cell>
          <cell r="WH191">
            <v>0</v>
          </cell>
          <cell r="WI191">
            <v>0</v>
          </cell>
          <cell r="WK191">
            <v>0.18799693679999996</v>
          </cell>
          <cell r="WL191">
            <v>6.4015936799999923E-2</v>
          </cell>
          <cell r="WM191">
            <v>2.9437240999999994</v>
          </cell>
          <cell r="WN191">
            <v>4.2117058456667203E-2</v>
          </cell>
          <cell r="WO191">
            <v>0.12398100000000004</v>
          </cell>
          <cell r="WQ191">
            <v>5.4367410800000016E-2</v>
          </cell>
          <cell r="WR191">
            <v>3.727891080000003E-2</v>
          </cell>
          <cell r="WS191">
            <v>0.38366800000000001</v>
          </cell>
          <cell r="WT191">
            <v>4.4539810461127809E-2</v>
          </cell>
          <cell r="WU191">
            <v>1.7088499999999986E-2</v>
          </cell>
          <cell r="WW191">
            <v>3.4110349999999984E-2</v>
          </cell>
          <cell r="WX191">
            <v>2.3127949999999991E-2</v>
          </cell>
          <cell r="WY191">
            <v>0.2450582</v>
          </cell>
          <cell r="WZ191">
            <v>4.4815476486810044E-2</v>
          </cell>
          <cell r="XA191">
            <v>1.0982399999999993E-2</v>
          </cell>
          <cell r="XC191">
            <v>0</v>
          </cell>
          <cell r="XD191">
            <v>0</v>
          </cell>
          <cell r="XE191">
            <v>0.1339195</v>
          </cell>
          <cell r="XF191">
            <v>0</v>
          </cell>
          <cell r="XG191">
            <v>0</v>
          </cell>
          <cell r="XI191">
            <v>0</v>
          </cell>
          <cell r="XJ191">
            <v>0</v>
          </cell>
          <cell r="XK191">
            <v>0.48922383850000012</v>
          </cell>
          <cell r="XL191">
            <v>0</v>
          </cell>
          <cell r="XM191">
            <v>0</v>
          </cell>
          <cell r="XO191">
            <v>6.9586362770000001</v>
          </cell>
          <cell r="XP191">
            <v>5.6343660689999995</v>
          </cell>
          <cell r="XQ191">
            <v>6.9586362770000001</v>
          </cell>
          <cell r="XR191">
            <v>0.1903059960723969</v>
          </cell>
          <cell r="XS191">
            <v>1.3242702080000006</v>
          </cell>
          <cell r="XU191">
            <v>0.68400064799999993</v>
          </cell>
          <cell r="XV191">
            <v>0.75505561300000001</v>
          </cell>
          <cell r="XW191">
            <v>0.68400064799999993</v>
          </cell>
          <cell r="XX191">
            <v>0</v>
          </cell>
          <cell r="XY191">
            <v>0</v>
          </cell>
          <cell r="YA191">
            <v>0</v>
          </cell>
          <cell r="YB191">
            <v>0</v>
          </cell>
          <cell r="YC191">
            <v>3.7462703999999999E-2</v>
          </cell>
          <cell r="YD191">
            <v>0</v>
          </cell>
          <cell r="YE191">
            <v>0</v>
          </cell>
          <cell r="YG191">
            <v>0.52875485199999994</v>
          </cell>
          <cell r="YH191">
            <v>0</v>
          </cell>
          <cell r="YI191">
            <v>1.6619242759999995</v>
          </cell>
          <cell r="YJ191">
            <v>0.3181582095139936</v>
          </cell>
          <cell r="YK191">
            <v>0.52875485199999994</v>
          </cell>
          <cell r="YM191">
            <v>2.6857327999999998</v>
          </cell>
          <cell r="YN191">
            <v>1.7868921999999996</v>
          </cell>
          <cell r="YO191">
            <v>2.6857327999999998</v>
          </cell>
          <cell r="YP191">
            <v>0.33467238438611624</v>
          </cell>
          <cell r="YQ191">
            <v>0.89884060000000021</v>
          </cell>
          <cell r="YS191">
            <v>2.6857327999999998</v>
          </cell>
          <cell r="YT191">
            <v>2.5674608000000001</v>
          </cell>
          <cell r="YU191">
            <v>2.6857327999999998</v>
          </cell>
          <cell r="YV191">
            <v>4.4037143233310372E-2</v>
          </cell>
          <cell r="YW191">
            <v>0.11827199999999971</v>
          </cell>
          <cell r="YY191">
            <v>2.6857327999999998</v>
          </cell>
          <cell r="YZ191">
            <v>1.4799029999999997</v>
          </cell>
          <cell r="ZA191">
            <v>2.6857327999999998</v>
          </cell>
          <cell r="ZB191">
            <v>0.44897608578187681</v>
          </cell>
          <cell r="ZC191">
            <v>1.2058298000000001</v>
          </cell>
        </row>
        <row r="192">
          <cell r="B192">
            <v>2033</v>
          </cell>
          <cell r="C192">
            <v>11.042422188</v>
          </cell>
          <cell r="D192">
            <v>10.818594912</v>
          </cell>
          <cell r="E192">
            <v>11.042422188</v>
          </cell>
          <cell r="F192">
            <v>2.0269762574667439E-2</v>
          </cell>
          <cell r="G192">
            <v>0.22382727599999974</v>
          </cell>
          <cell r="I192">
            <v>27.035025962000002</v>
          </cell>
          <cell r="J192">
            <v>26.486840225000002</v>
          </cell>
          <cell r="K192">
            <v>27.035025962000002</v>
          </cell>
          <cell r="L192">
            <v>2.0276871114180611E-2</v>
          </cell>
          <cell r="M192">
            <v>0.54818573700000073</v>
          </cell>
          <cell r="O192">
            <v>11.042422188</v>
          </cell>
          <cell r="P192">
            <v>10.672250875500001</v>
          </cell>
          <cell r="Q192">
            <v>11.042422188</v>
          </cell>
          <cell r="R192">
            <v>3.352265528321044E-2</v>
          </cell>
          <cell r="S192">
            <v>0.37017131249999835</v>
          </cell>
          <cell r="U192">
            <v>27.035025962000002</v>
          </cell>
          <cell r="V192">
            <v>26.128697187500002</v>
          </cell>
          <cell r="W192">
            <v>27.035025962000002</v>
          </cell>
          <cell r="X192">
            <v>3.3524242801687025E-2</v>
          </cell>
          <cell r="Y192">
            <v>0.90632877450000038</v>
          </cell>
          <cell r="AA192">
            <v>11.042422188</v>
          </cell>
          <cell r="AB192">
            <v>10.592180484</v>
          </cell>
          <cell r="AC192">
            <v>11.042422188</v>
          </cell>
          <cell r="AD192">
            <v>4.0773817223660004E-2</v>
          </cell>
          <cell r="AE192">
            <v>0.45024170399999974</v>
          </cell>
          <cell r="AG192">
            <v>27.035025962000002</v>
          </cell>
          <cell r="AH192">
            <v>25.932670850000004</v>
          </cell>
          <cell r="AI192">
            <v>27.035025962000002</v>
          </cell>
          <cell r="AJ192">
            <v>4.0775071329668795E-2</v>
          </cell>
          <cell r="AK192">
            <v>1.1023551119999979</v>
          </cell>
          <cell r="AM192">
            <v>10.982650535999998</v>
          </cell>
          <cell r="AN192">
            <v>6.8191696990000006</v>
          </cell>
          <cell r="AO192">
            <v>10.982650535999998</v>
          </cell>
          <cell r="AP192">
            <v>0.37909617749854968</v>
          </cell>
          <cell r="AQ192">
            <v>4.1634808369999972</v>
          </cell>
          <cell r="AS192">
            <v>1.5136811000000001</v>
          </cell>
          <cell r="AT192">
            <v>0.98399800100000012</v>
          </cell>
          <cell r="AU192">
            <v>1.5136811000000001</v>
          </cell>
          <cell r="AV192">
            <v>0.34993044373745563</v>
          </cell>
          <cell r="AW192">
            <v>0.52968309899999999</v>
          </cell>
          <cell r="AY192">
            <v>10.982650535999998</v>
          </cell>
          <cell r="AZ192">
            <v>6.9259424640000002</v>
          </cell>
          <cell r="BA192">
            <v>10.982650535999998</v>
          </cell>
          <cell r="BB192">
            <v>0.36937422880774784</v>
          </cell>
          <cell r="BC192">
            <v>4.0567080719999975</v>
          </cell>
          <cell r="BE192">
            <v>1.5136811000000001</v>
          </cell>
          <cell r="BF192">
            <v>0.99447606200000016</v>
          </cell>
          <cell r="BG192">
            <v>1.5136811000000001</v>
          </cell>
          <cell r="BH192">
            <v>0.34300820562534601</v>
          </cell>
          <cell r="BI192">
            <v>0.51920503799999995</v>
          </cell>
          <cell r="BK192">
            <v>0.29386506000000007</v>
          </cell>
          <cell r="BL192">
            <v>0.27395945999999993</v>
          </cell>
          <cell r="BM192">
            <v>0.29386506000000007</v>
          </cell>
          <cell r="BN192">
            <v>6.7737212447101167E-2</v>
          </cell>
          <cell r="BO192">
            <v>1.9905600000000134E-2</v>
          </cell>
          <cell r="BQ192">
            <v>0.29386506000000007</v>
          </cell>
          <cell r="BR192">
            <v>0.26184461439999995</v>
          </cell>
          <cell r="BS192">
            <v>0.29386506000000007</v>
          </cell>
          <cell r="BT192">
            <v>0.10896309210765004</v>
          </cell>
          <cell r="BU192">
            <v>3.2020445600000114E-2</v>
          </cell>
          <cell r="BW192">
            <v>0.29386506000000007</v>
          </cell>
          <cell r="BX192">
            <v>0.29220516819500003</v>
          </cell>
          <cell r="BY192">
            <v>0.29386506000000007</v>
          </cell>
          <cell r="BZ192">
            <v>5.6484830316337548E-3</v>
          </cell>
          <cell r="CA192">
            <v>1.6598918050000355E-3</v>
          </cell>
          <cell r="CC192">
            <v>0.29386506000000007</v>
          </cell>
          <cell r="CD192">
            <v>0.23274149452500006</v>
          </cell>
          <cell r="CE192">
            <v>0.29386506000000007</v>
          </cell>
          <cell r="CF192">
            <v>0.20799875111045862</v>
          </cell>
          <cell r="CG192">
            <v>6.1123565475000002E-2</v>
          </cell>
          <cell r="CI192">
            <v>0</v>
          </cell>
          <cell r="CJ192">
            <v>0</v>
          </cell>
          <cell r="CK192">
            <v>0</v>
          </cell>
          <cell r="CL192">
            <v>0</v>
          </cell>
          <cell r="CM192">
            <v>0</v>
          </cell>
          <cell r="CO192">
            <v>0</v>
          </cell>
          <cell r="CP192">
            <v>0</v>
          </cell>
          <cell r="CQ192">
            <v>0</v>
          </cell>
          <cell r="CR192">
            <v>0</v>
          </cell>
          <cell r="CS192">
            <v>0</v>
          </cell>
          <cell r="CU192">
            <v>2.3905990999999993</v>
          </cell>
          <cell r="CV192">
            <v>1.6688629999999999E-2</v>
          </cell>
          <cell r="CW192">
            <v>2.3905990999999993</v>
          </cell>
          <cell r="CX192">
            <v>0.99301905953198089</v>
          </cell>
          <cell r="CY192">
            <v>2.3739104699999993</v>
          </cell>
          <cell r="DA192">
            <v>2.3250452499999996</v>
          </cell>
          <cell r="DB192">
            <v>0.96329914999999999</v>
          </cell>
          <cell r="DC192">
            <v>2.3250452499999996</v>
          </cell>
          <cell r="DD192">
            <v>0.58568584847972305</v>
          </cell>
          <cell r="DE192">
            <v>1.3617460999999995</v>
          </cell>
          <cell r="DG192">
            <v>2.3250452499999996</v>
          </cell>
          <cell r="DH192">
            <v>1.3782366199999996</v>
          </cell>
          <cell r="DI192">
            <v>2.3250452499999996</v>
          </cell>
          <cell r="DJ192">
            <v>0.40722159278405451</v>
          </cell>
          <cell r="DK192">
            <v>0.94680863000000004</v>
          </cell>
          <cell r="DM192">
            <v>16.75569741</v>
          </cell>
          <cell r="DN192">
            <v>3.4779411279999999</v>
          </cell>
          <cell r="DO192">
            <v>16.75569741</v>
          </cell>
          <cell r="DP192">
            <v>0.79243232657541773</v>
          </cell>
          <cell r="DQ192">
            <v>13.277756282</v>
          </cell>
          <cell r="DS192">
            <v>0.32292015000000002</v>
          </cell>
          <cell r="DT192">
            <v>1.6914999999999999E-4</v>
          </cell>
          <cell r="DU192">
            <v>0.32292015000000002</v>
          </cell>
          <cell r="DV192">
            <v>0.99947618629559043</v>
          </cell>
          <cell r="DW192">
            <v>0.32275100000000001</v>
          </cell>
          <cell r="DY192">
            <v>2.6883710699999996</v>
          </cell>
          <cell r="DZ192">
            <v>0</v>
          </cell>
          <cell r="EA192">
            <v>2.6883710699999996</v>
          </cell>
          <cell r="EB192">
            <v>1</v>
          </cell>
          <cell r="EC192">
            <v>2.6883710699999996</v>
          </cell>
          <cell r="EE192">
            <v>2.9267966000000003</v>
          </cell>
          <cell r="EF192">
            <v>1.1695884616000001</v>
          </cell>
          <cell r="EG192">
            <v>2.9267966000000003</v>
          </cell>
          <cell r="EH192">
            <v>0.60038614859672856</v>
          </cell>
          <cell r="EI192">
            <v>1.7572081384000002</v>
          </cell>
          <cell r="EK192">
            <v>2.9267966000000003</v>
          </cell>
          <cell r="EL192">
            <v>1.8711219800000007</v>
          </cell>
          <cell r="EM192">
            <v>2.9267966000000003</v>
          </cell>
          <cell r="EN192">
            <v>0.36069285443341004</v>
          </cell>
          <cell r="EO192">
            <v>1.0556746199999996</v>
          </cell>
          <cell r="EQ192">
            <v>0.38224769999999986</v>
          </cell>
          <cell r="ER192">
            <v>0.1284532448</v>
          </cell>
          <cell r="ES192">
            <v>0.38224769999999986</v>
          </cell>
          <cell r="ET192">
            <v>0.66395286407217091</v>
          </cell>
          <cell r="EU192">
            <v>0.25379445519999988</v>
          </cell>
          <cell r="EW192">
            <v>0.38224769999999986</v>
          </cell>
          <cell r="EX192">
            <v>0.29934370999999987</v>
          </cell>
          <cell r="EY192">
            <v>0.38224769999999986</v>
          </cell>
          <cell r="EZ192">
            <v>0.2168855169043529</v>
          </cell>
          <cell r="FA192">
            <v>8.2903989999999983E-2</v>
          </cell>
          <cell r="FC192">
            <v>0.24410329999999997</v>
          </cell>
          <cell r="FD192">
            <v>8.1279724799999981E-2</v>
          </cell>
          <cell r="FE192">
            <v>0.24410329999999997</v>
          </cell>
          <cell r="FF192">
            <v>0.66702734129362451</v>
          </cell>
          <cell r="FG192">
            <v>0.16282357519999999</v>
          </cell>
          <cell r="FI192">
            <v>0.24410329999999997</v>
          </cell>
          <cell r="FJ192">
            <v>0.19129610999999996</v>
          </cell>
          <cell r="FK192">
            <v>0.24410329999999997</v>
          </cell>
          <cell r="FL192">
            <v>0.2163313236650222</v>
          </cell>
          <cell r="FM192">
            <v>5.2807190000000004E-2</v>
          </cell>
          <cell r="FO192">
            <v>0.13577850000000002</v>
          </cell>
          <cell r="FP192">
            <v>0</v>
          </cell>
          <cell r="FQ192">
            <v>0.13577850000000002</v>
          </cell>
          <cell r="FR192">
            <v>1</v>
          </cell>
          <cell r="FS192">
            <v>0.13577850000000002</v>
          </cell>
          <cell r="FU192">
            <v>4.9363901299999986</v>
          </cell>
          <cell r="FV192">
            <v>0</v>
          </cell>
          <cell r="FW192">
            <v>4.9363901299999986</v>
          </cell>
          <cell r="FX192">
            <v>1</v>
          </cell>
          <cell r="FY192">
            <v>4.9363901299999986</v>
          </cell>
          <cell r="GA192">
            <v>1.5723084840000001</v>
          </cell>
          <cell r="GB192">
            <v>0</v>
          </cell>
          <cell r="GC192">
            <v>1.5723084840000001</v>
          </cell>
          <cell r="GD192">
            <v>1</v>
          </cell>
          <cell r="GE192">
            <v>1.5723084840000001</v>
          </cell>
          <cell r="GG192">
            <v>0.48231141999999982</v>
          </cell>
          <cell r="GH192">
            <v>0</v>
          </cell>
          <cell r="GI192">
            <v>0.48231141999999982</v>
          </cell>
          <cell r="GJ192">
            <v>1</v>
          </cell>
          <cell r="GK192">
            <v>0.48231141999999982</v>
          </cell>
          <cell r="GM192">
            <v>1.3380653</v>
          </cell>
          <cell r="GN192">
            <v>0</v>
          </cell>
          <cell r="GO192">
            <v>1.3380653</v>
          </cell>
          <cell r="GP192">
            <v>1</v>
          </cell>
          <cell r="GQ192">
            <v>1.3380653</v>
          </cell>
          <cell r="GS192">
            <v>29.010561869999997</v>
          </cell>
          <cell r="GT192">
            <v>8.8951971899999993</v>
          </cell>
          <cell r="GU192">
            <v>29.010561869999997</v>
          </cell>
          <cell r="GV192">
            <v>0.69338073389062571</v>
          </cell>
          <cell r="GW192">
            <v>20.115364679999999</v>
          </cell>
          <cell r="GY192">
            <v>29.010561869999997</v>
          </cell>
          <cell r="GZ192">
            <v>20.377940089999996</v>
          </cell>
          <cell r="HA192">
            <v>29.010561869999997</v>
          </cell>
          <cell r="HB192">
            <v>0.29756823803288862</v>
          </cell>
          <cell r="HC192">
            <v>8.6326217800000009</v>
          </cell>
          <cell r="HE192">
            <v>0.11856543999999998</v>
          </cell>
          <cell r="HF192">
            <v>6.7529599999999988E-3</v>
          </cell>
          <cell r="HG192">
            <v>0.11856543999999998</v>
          </cell>
          <cell r="HH192">
            <v>0.9430444487027585</v>
          </cell>
          <cell r="HI192">
            <v>0.11181247999999998</v>
          </cell>
          <cell r="HK192">
            <v>7.0777256390000005</v>
          </cell>
          <cell r="HL192">
            <v>6.0196619924999997</v>
          </cell>
          <cell r="HM192">
            <v>7.0777256390000005</v>
          </cell>
          <cell r="HN192">
            <v>0.14949204030597218</v>
          </cell>
          <cell r="HO192">
            <v>1.0580636465000008</v>
          </cell>
          <cell r="HQ192">
            <v>0.70295705399999986</v>
          </cell>
          <cell r="HR192">
            <v>0.81968958550000004</v>
          </cell>
          <cell r="HS192">
            <v>0.70295705399999986</v>
          </cell>
          <cell r="HT192">
            <v>0</v>
          </cell>
          <cell r="HU192">
            <v>0</v>
          </cell>
          <cell r="HW192">
            <v>3.7755200000000003E-2</v>
          </cell>
          <cell r="HX192">
            <v>9.7333487999999978E-3</v>
          </cell>
          <cell r="HY192">
            <v>3.7755200000000003E-2</v>
          </cell>
          <cell r="HZ192">
            <v>0.74219845743102941</v>
          </cell>
          <cell r="IA192">
            <v>2.8021851200000003E-2</v>
          </cell>
          <cell r="IC192">
            <v>3.7755200000000003E-2</v>
          </cell>
          <cell r="ID192">
            <v>2.8374400000000001E-2</v>
          </cell>
          <cell r="IE192">
            <v>3.7755200000000003E-2</v>
          </cell>
          <cell r="IF192">
            <v>0.24846378776963177</v>
          </cell>
          <cell r="IG192">
            <v>9.3808000000000016E-3</v>
          </cell>
          <cell r="II192">
            <v>1.6646951840000004</v>
          </cell>
          <cell r="IJ192">
            <v>0.56507976800000015</v>
          </cell>
          <cell r="IK192">
            <v>1.6646951840000004</v>
          </cell>
          <cell r="IL192">
            <v>0.66055060804452959</v>
          </cell>
          <cell r="IM192">
            <v>1.0996154160000002</v>
          </cell>
          <cell r="IO192">
            <v>0.30467777499999998</v>
          </cell>
          <cell r="IP192">
            <v>0.17165279999999999</v>
          </cell>
          <cell r="IQ192">
            <v>0.30467777499999998</v>
          </cell>
          <cell r="IR192">
            <v>0.43660872539849682</v>
          </cell>
          <cell r="IS192">
            <v>0.13302497499999999</v>
          </cell>
          <cell r="IU192">
            <v>8.4579863750000008</v>
          </cell>
          <cell r="IV192">
            <v>4.1998288749999997</v>
          </cell>
          <cell r="IW192">
            <v>8.4579863750000008</v>
          </cell>
          <cell r="IX192">
            <v>0.50344813897858764</v>
          </cell>
          <cell r="IY192">
            <v>4.2581575000000011</v>
          </cell>
          <cell r="JA192">
            <v>102.70211924999998</v>
          </cell>
          <cell r="JB192">
            <v>29.81017868484</v>
          </cell>
          <cell r="JC192">
            <v>102.70211924999998</v>
          </cell>
          <cell r="JD192">
            <v>0.70974134806044908</v>
          </cell>
          <cell r="JE192">
            <v>72.891940565159985</v>
          </cell>
          <cell r="JG192">
            <v>5.6960986249999994</v>
          </cell>
          <cell r="JH192">
            <v>3.7699994999999999</v>
          </cell>
          <cell r="JI192">
            <v>5.6960986249999994</v>
          </cell>
          <cell r="JJ192">
            <v>0.33814357015280783</v>
          </cell>
          <cell r="JK192">
            <v>1.9260991249999995</v>
          </cell>
          <cell r="JM192">
            <v>0.59023153399999995</v>
          </cell>
          <cell r="JN192">
            <v>0.38634390900000004</v>
          </cell>
          <cell r="JO192">
            <v>0.59023153399999995</v>
          </cell>
          <cell r="JP192">
            <v>0.34543668586843063</v>
          </cell>
          <cell r="JQ192">
            <v>0.20388762499999991</v>
          </cell>
          <cell r="JS192">
            <v>0.58005362500000002</v>
          </cell>
          <cell r="JT192">
            <v>8.1741484399999995E-2</v>
          </cell>
          <cell r="JU192">
            <v>0.58005362500000002</v>
          </cell>
          <cell r="JV192">
            <v>0.85907943528497044</v>
          </cell>
          <cell r="JW192">
            <v>0.49831214060000001</v>
          </cell>
          <cell r="JY192">
            <v>0.6617328925</v>
          </cell>
          <cell r="JZ192">
            <v>0.40531325120000006</v>
          </cell>
          <cell r="KA192">
            <v>0.6617328925</v>
          </cell>
          <cell r="KB192">
            <v>0.38749719744360439</v>
          </cell>
          <cell r="KC192">
            <v>0.25641964129999995</v>
          </cell>
          <cell r="KE192">
            <v>5.6960986249999994</v>
          </cell>
          <cell r="KF192">
            <v>3.8821946249999999</v>
          </cell>
          <cell r="KG192">
            <v>5.6960986249999994</v>
          </cell>
          <cell r="KH192">
            <v>0.31844673335514789</v>
          </cell>
          <cell r="KI192">
            <v>1.8139039999999995</v>
          </cell>
          <cell r="KK192">
            <v>0.59023153399999995</v>
          </cell>
          <cell r="KL192">
            <v>0.39582653400000001</v>
          </cell>
          <cell r="KM192">
            <v>0.59023153399999995</v>
          </cell>
          <cell r="KN192">
            <v>0.32937074487111351</v>
          </cell>
          <cell r="KO192">
            <v>0.19440499999999994</v>
          </cell>
          <cell r="KQ192">
            <v>1.9743949279999999</v>
          </cell>
          <cell r="KR192">
            <v>0.136708264</v>
          </cell>
          <cell r="KS192">
            <v>1.9743949279999999</v>
          </cell>
          <cell r="KT192">
            <v>0.93075941289087427</v>
          </cell>
          <cell r="KU192">
            <v>1.837686664</v>
          </cell>
          <cell r="KW192">
            <v>3.7688487079999993</v>
          </cell>
          <cell r="KX192">
            <v>1.151428662</v>
          </cell>
          <cell r="KY192">
            <v>3.7688487079999993</v>
          </cell>
          <cell r="KZ192">
            <v>0.69448795873501001</v>
          </cell>
          <cell r="LA192">
            <v>2.6174200459999994</v>
          </cell>
          <cell r="LC192">
            <v>1.5768053080000002</v>
          </cell>
          <cell r="LD192">
            <v>0.30364283000000009</v>
          </cell>
          <cell r="LE192">
            <v>1.5768053080000002</v>
          </cell>
          <cell r="LF192">
            <v>0.80743162871189422</v>
          </cell>
          <cell r="LG192">
            <v>1.2731624780000002</v>
          </cell>
          <cell r="LI192">
            <v>0.1040754</v>
          </cell>
          <cell r="LJ192">
            <v>0</v>
          </cell>
          <cell r="LK192">
            <v>0.1040754</v>
          </cell>
          <cell r="LL192">
            <v>1</v>
          </cell>
          <cell r="LM192">
            <v>0.1040754</v>
          </cell>
          <cell r="LO192">
            <v>3.2871646840000004</v>
          </cell>
          <cell r="LP192">
            <v>0</v>
          </cell>
          <cell r="LQ192">
            <v>3.2871646840000004</v>
          </cell>
          <cell r="LR192">
            <v>1</v>
          </cell>
          <cell r="LS192">
            <v>3.2871646840000004</v>
          </cell>
          <cell r="LU192">
            <v>42.625984934999998</v>
          </cell>
          <cell r="LV192">
            <v>11.799083874999997</v>
          </cell>
          <cell r="LW192">
            <v>42.625984934999998</v>
          </cell>
          <cell r="LX192">
            <v>0.7231950442202727</v>
          </cell>
          <cell r="LY192">
            <v>30.826901060000001</v>
          </cell>
          <cell r="MA192">
            <v>5.6960986249999994</v>
          </cell>
          <cell r="MB192">
            <v>5.3371738749999995</v>
          </cell>
          <cell r="MC192">
            <v>5.6960986249999994</v>
          </cell>
          <cell r="MD192">
            <v>6.3012383322277876E-2</v>
          </cell>
          <cell r="ME192">
            <v>0.3589247499999999</v>
          </cell>
          <cell r="MG192">
            <v>0.59023153399999995</v>
          </cell>
          <cell r="MH192">
            <v>0.58550859150000001</v>
          </cell>
          <cell r="MI192">
            <v>0.59023153399999995</v>
          </cell>
          <cell r="MJ192">
            <v>8.0018471192017642E-3</v>
          </cell>
          <cell r="MK192">
            <v>4.7229424999999381E-3</v>
          </cell>
          <cell r="MM192">
            <v>9.9978085019999998</v>
          </cell>
          <cell r="MN192">
            <v>7.0596947124999989</v>
          </cell>
          <cell r="MO192">
            <v>11.042422188</v>
          </cell>
          <cell r="MP192">
            <v>0.26607511825556734</v>
          </cell>
          <cell r="MQ192">
            <v>2.9381137895000009</v>
          </cell>
          <cell r="MS192">
            <v>24.4773307235</v>
          </cell>
          <cell r="MT192">
            <v>17.284042674999998</v>
          </cell>
          <cell r="MU192">
            <v>27.035025962000002</v>
          </cell>
          <cell r="MV192">
            <v>0.26607291069780259</v>
          </cell>
          <cell r="MW192">
            <v>7.1932880485000013</v>
          </cell>
          <cell r="MY192">
            <v>0.136708264</v>
          </cell>
          <cell r="MZ192">
            <v>0</v>
          </cell>
          <cell r="NA192">
            <v>1.9743949279999999</v>
          </cell>
          <cell r="NB192">
            <v>6.9240587109125715E-2</v>
          </cell>
          <cell r="NC192">
            <v>0.136708264</v>
          </cell>
          <cell r="NE192">
            <v>1.151428662</v>
          </cell>
          <cell r="NF192">
            <v>0.74161886600000004</v>
          </cell>
          <cell r="NG192">
            <v>3.7688487079999993</v>
          </cell>
          <cell r="NH192">
            <v>0.10873606975257763</v>
          </cell>
          <cell r="NI192">
            <v>0.409809796</v>
          </cell>
          <cell r="NK192">
            <v>0.30364283000000009</v>
          </cell>
          <cell r="NL192">
            <v>0.15024611800000001</v>
          </cell>
          <cell r="NM192">
            <v>1.5768053080000002</v>
          </cell>
          <cell r="NN192">
            <v>9.7283229084614453E-2</v>
          </cell>
          <cell r="NO192">
            <v>0.15339671200000007</v>
          </cell>
          <cell r="NQ192">
            <v>0</v>
          </cell>
          <cell r="NR192">
            <v>0</v>
          </cell>
          <cell r="NS192">
            <v>0.1040754</v>
          </cell>
          <cell r="NT192">
            <v>0</v>
          </cell>
          <cell r="NU192">
            <v>0</v>
          </cell>
          <cell r="NW192">
            <v>0</v>
          </cell>
          <cell r="NX192">
            <v>0</v>
          </cell>
          <cell r="NY192">
            <v>3.2871646840000004</v>
          </cell>
          <cell r="NZ192">
            <v>0</v>
          </cell>
          <cell r="OA192">
            <v>0</v>
          </cell>
          <cell r="OC192">
            <v>11.799083874999997</v>
          </cell>
          <cell r="OD192">
            <v>8.2486329499999993</v>
          </cell>
          <cell r="OE192">
            <v>42.625984934999998</v>
          </cell>
          <cell r="OF192">
            <v>8.3293111711413834E-2</v>
          </cell>
          <cell r="OG192">
            <v>3.550450924999998</v>
          </cell>
          <cell r="OI192">
            <v>0</v>
          </cell>
          <cell r="OJ192">
            <v>0</v>
          </cell>
          <cell r="OK192">
            <v>4.9363901299999986</v>
          </cell>
          <cell r="OL192">
            <v>0</v>
          </cell>
          <cell r="OM192">
            <v>0</v>
          </cell>
          <cell r="OO192">
            <v>0</v>
          </cell>
          <cell r="OP192">
            <v>0</v>
          </cell>
          <cell r="OQ192">
            <v>1.5723084840000001</v>
          </cell>
          <cell r="OR192">
            <v>0</v>
          </cell>
          <cell r="OS192">
            <v>0</v>
          </cell>
          <cell r="OU192">
            <v>0.11391384160000019</v>
          </cell>
          <cell r="OV192">
            <v>0</v>
          </cell>
          <cell r="OW192">
            <v>2.9267966000000003</v>
          </cell>
          <cell r="OX192">
            <v>3.8920996969861239E-2</v>
          </cell>
          <cell r="OY192">
            <v>0.11391384160000019</v>
          </cell>
          <cell r="PA192">
            <v>4.5549254799999987E-2</v>
          </cell>
          <cell r="PB192">
            <v>1.3894596399999987E-2</v>
          </cell>
          <cell r="PC192">
            <v>0.38224769999999986</v>
          </cell>
          <cell r="PD192">
            <v>8.2811900241649625E-2</v>
          </cell>
          <cell r="PE192">
            <v>3.1654658400000001E-2</v>
          </cell>
          <cell r="PG192">
            <v>2.8472534799999994E-2</v>
          </cell>
          <cell r="PH192">
            <v>8.9822183999999951E-3</v>
          </cell>
          <cell r="PI192">
            <v>0.24410329999999997</v>
          </cell>
          <cell r="PJ192">
            <v>7.9844542863615531E-2</v>
          </cell>
          <cell r="PK192">
            <v>1.9490316399999999E-2</v>
          </cell>
          <cell r="PM192">
            <v>0</v>
          </cell>
          <cell r="PN192">
            <v>0</v>
          </cell>
          <cell r="PO192">
            <v>0.13577850000000002</v>
          </cell>
          <cell r="PP192">
            <v>0</v>
          </cell>
          <cell r="PQ192">
            <v>0</v>
          </cell>
          <cell r="PS192">
            <v>0</v>
          </cell>
          <cell r="PT192">
            <v>0</v>
          </cell>
          <cell r="PU192">
            <v>0.48231141999999982</v>
          </cell>
          <cell r="PV192">
            <v>0</v>
          </cell>
          <cell r="PW192">
            <v>0</v>
          </cell>
          <cell r="PY192">
            <v>0</v>
          </cell>
          <cell r="PZ192">
            <v>0</v>
          </cell>
          <cell r="QA192">
            <v>0</v>
          </cell>
          <cell r="QB192">
            <v>0</v>
          </cell>
          <cell r="QC192">
            <v>0</v>
          </cell>
          <cell r="QE192">
            <v>0</v>
          </cell>
          <cell r="QF192">
            <v>0</v>
          </cell>
          <cell r="QG192">
            <v>0</v>
          </cell>
          <cell r="QH192">
            <v>0</v>
          </cell>
          <cell r="QI192">
            <v>0</v>
          </cell>
          <cell r="QK192">
            <v>35.694206609400005</v>
          </cell>
          <cell r="QL192">
            <v>22.027941756799997</v>
          </cell>
          <cell r="QM192">
            <v>102.70211924999998</v>
          </cell>
          <cell r="QN192">
            <v>0.13306701899045778</v>
          </cell>
          <cell r="QO192">
            <v>13.666264852600008</v>
          </cell>
          <cell r="QQ192">
            <v>1.6804531249999999</v>
          </cell>
          <cell r="QR192">
            <v>1.0336125</v>
          </cell>
          <cell r="QS192">
            <v>5.6960986249999994</v>
          </cell>
          <cell r="QT192">
            <v>0.11355853674320815</v>
          </cell>
          <cell r="QU192">
            <v>0.64684062499999984</v>
          </cell>
          <cell r="QW192">
            <v>0.15543422449999997</v>
          </cell>
          <cell r="QX192">
            <v>9.4696023999999962E-2</v>
          </cell>
          <cell r="QY192">
            <v>0.59023153399999995</v>
          </cell>
          <cell r="QZ192">
            <v>0.10290571919866283</v>
          </cell>
          <cell r="RA192">
            <v>6.0738200500000006E-2</v>
          </cell>
          <cell r="RC192">
            <v>9.9978085019999998</v>
          </cell>
          <cell r="RD192">
            <v>9.8739038289999996</v>
          </cell>
          <cell r="RE192">
            <v>11.042422188</v>
          </cell>
          <cell r="RF192">
            <v>1.1220787512965194E-2</v>
          </cell>
          <cell r="RG192">
            <v>0.12390467300000019</v>
          </cell>
          <cell r="RI192">
            <v>24.4773307235</v>
          </cell>
          <cell r="RJ192">
            <v>24.173911689500002</v>
          </cell>
          <cell r="RK192">
            <v>27.035025962000002</v>
          </cell>
          <cell r="RL192">
            <v>1.1223182638199729E-2</v>
          </cell>
          <cell r="RM192">
            <v>0.30341903399999737</v>
          </cell>
          <cell r="RO192">
            <v>2.7625002089999997</v>
          </cell>
          <cell r="RP192">
            <v>2.5698801549999999</v>
          </cell>
          <cell r="RQ192">
            <v>10.982650535999998</v>
          </cell>
          <cell r="RR192">
            <v>1.7538576263408465E-2</v>
          </cell>
          <cell r="RS192">
            <v>0.19262005399999982</v>
          </cell>
          <cell r="RU192">
            <v>0.46471453099999999</v>
          </cell>
          <cell r="RV192">
            <v>0.418992423</v>
          </cell>
          <cell r="RW192">
            <v>1.5136811000000001</v>
          </cell>
          <cell r="RX192">
            <v>3.0205905325765104E-2</v>
          </cell>
          <cell r="RY192">
            <v>4.5722107999999984E-2</v>
          </cell>
          <cell r="SA192">
            <v>0.18038369903499998</v>
          </cell>
          <cell r="SB192">
            <v>5.9668043995000017E-2</v>
          </cell>
          <cell r="SC192">
            <v>0.29386506000000007</v>
          </cell>
          <cell r="SD192">
            <v>0.41078600851697011</v>
          </cell>
          <cell r="SE192">
            <v>0.12071565503999997</v>
          </cell>
          <cell r="SG192">
            <v>0</v>
          </cell>
          <cell r="SH192">
            <v>0</v>
          </cell>
          <cell r="SI192">
            <v>1.3380653</v>
          </cell>
          <cell r="SJ192">
            <v>0</v>
          </cell>
          <cell r="SK192">
            <v>0</v>
          </cell>
          <cell r="SM192">
            <v>0</v>
          </cell>
          <cell r="SN192">
            <v>0</v>
          </cell>
          <cell r="SO192">
            <v>0</v>
          </cell>
          <cell r="SP192">
            <v>0</v>
          </cell>
          <cell r="SQ192">
            <v>0</v>
          </cell>
          <cell r="SS192">
            <v>0</v>
          </cell>
          <cell r="ST192">
            <v>0</v>
          </cell>
          <cell r="SU192">
            <v>0</v>
          </cell>
          <cell r="SV192">
            <v>0</v>
          </cell>
          <cell r="SW192">
            <v>0</v>
          </cell>
          <cell r="SY192">
            <v>35.694206609400005</v>
          </cell>
          <cell r="SZ192">
            <v>16.417897609400008</v>
          </cell>
          <cell r="TA192">
            <v>102.70211924999998</v>
          </cell>
          <cell r="TB192">
            <v>0.18769144337788338</v>
          </cell>
          <cell r="TC192">
            <v>19.276308999999998</v>
          </cell>
          <cell r="TE192">
            <v>1.5971848750000002</v>
          </cell>
          <cell r="TF192">
            <v>0.48417162500000011</v>
          </cell>
          <cell r="TG192">
            <v>5.6960986249999994</v>
          </cell>
          <cell r="TH192">
            <v>0.19539922379767435</v>
          </cell>
          <cell r="TI192">
            <v>1.1130132500000001</v>
          </cell>
          <cell r="TK192">
            <v>0.16753371649999996</v>
          </cell>
          <cell r="TL192">
            <v>5.8387825499999997E-2</v>
          </cell>
          <cell r="TM192">
            <v>0.59023153399999995</v>
          </cell>
          <cell r="TN192">
            <v>0.18492046716026525</v>
          </cell>
          <cell r="TO192">
            <v>0.10914589099999997</v>
          </cell>
          <cell r="TQ192">
            <v>0.30467777499999998</v>
          </cell>
          <cell r="TR192">
            <v>0</v>
          </cell>
          <cell r="TS192">
            <v>0.30467777499999998</v>
          </cell>
          <cell r="TT192">
            <v>1</v>
          </cell>
          <cell r="TU192">
            <v>0.30467777499999998</v>
          </cell>
          <cell r="TW192">
            <v>8.4579863750000008</v>
          </cell>
          <cell r="TX192">
            <v>0</v>
          </cell>
          <cell r="TY192">
            <v>8.4579863750000008</v>
          </cell>
          <cell r="TZ192">
            <v>1</v>
          </cell>
          <cell r="UA192">
            <v>8.4579863750000008</v>
          </cell>
          <cell r="UC192">
            <v>8.1741484399999995E-2</v>
          </cell>
          <cell r="UD192">
            <v>0</v>
          </cell>
          <cell r="UE192">
            <v>0.58005362500000002</v>
          </cell>
          <cell r="UF192">
            <v>0.14092056471502956</v>
          </cell>
          <cell r="UG192">
            <v>8.1741484399999995E-2</v>
          </cell>
          <cell r="UI192">
            <v>0.40531325120000006</v>
          </cell>
          <cell r="UJ192">
            <v>0.19089056320000009</v>
          </cell>
          <cell r="UK192">
            <v>0.6617328925</v>
          </cell>
          <cell r="UL192">
            <v>0.32403208368548791</v>
          </cell>
          <cell r="UM192">
            <v>0.21442268799999997</v>
          </cell>
          <cell r="UO192">
            <v>0.136708264</v>
          </cell>
          <cell r="UP192">
            <v>0.105562876</v>
          </cell>
          <cell r="UQ192">
            <v>1.9743949279999999</v>
          </cell>
          <cell r="UR192">
            <v>1.5774649518346007E-2</v>
          </cell>
          <cell r="US192">
            <v>3.1145387999999996E-2</v>
          </cell>
          <cell r="UU192">
            <v>1.151428662</v>
          </cell>
          <cell r="UV192">
            <v>1.1475304280000003</v>
          </cell>
          <cell r="UW192">
            <v>3.7688487079999993</v>
          </cell>
          <cell r="UX192">
            <v>1.0343301899397388E-3</v>
          </cell>
          <cell r="UY192">
            <v>3.8982339999997784E-3</v>
          </cell>
          <cell r="VA192">
            <v>0.30364283000000009</v>
          </cell>
          <cell r="VB192">
            <v>0.28379871600000006</v>
          </cell>
          <cell r="VC192">
            <v>1.5768053080000002</v>
          </cell>
          <cell r="VD192">
            <v>1.2585012175770797E-2</v>
          </cell>
          <cell r="VE192">
            <v>1.9844114000000024E-2</v>
          </cell>
          <cell r="VG192">
            <v>0</v>
          </cell>
          <cell r="VH192">
            <v>0</v>
          </cell>
          <cell r="VI192">
            <v>0.1040754</v>
          </cell>
          <cell r="VJ192">
            <v>0</v>
          </cell>
          <cell r="VK192">
            <v>0</v>
          </cell>
          <cell r="VM192">
            <v>0</v>
          </cell>
          <cell r="VN192">
            <v>0</v>
          </cell>
          <cell r="VO192">
            <v>3.2871646840000004</v>
          </cell>
          <cell r="VP192">
            <v>0</v>
          </cell>
          <cell r="VQ192">
            <v>0</v>
          </cell>
          <cell r="VS192">
            <v>11.799083874999997</v>
          </cell>
          <cell r="VT192">
            <v>11.747510718999997</v>
          </cell>
          <cell r="VU192">
            <v>42.625984934999998</v>
          </cell>
          <cell r="VV192">
            <v>1.2098994563678322E-3</v>
          </cell>
          <cell r="VW192">
            <v>5.1573155999999898E-2</v>
          </cell>
          <cell r="VY192">
            <v>0</v>
          </cell>
          <cell r="VZ192">
            <v>0</v>
          </cell>
          <cell r="WA192">
            <v>4.9363901299999986</v>
          </cell>
          <cell r="WB192">
            <v>0</v>
          </cell>
          <cell r="WC192">
            <v>0</v>
          </cell>
          <cell r="WE192">
            <v>0</v>
          </cell>
          <cell r="WF192">
            <v>0</v>
          </cell>
          <cell r="WG192">
            <v>1.5723084840000001</v>
          </cell>
          <cell r="WH192">
            <v>0</v>
          </cell>
          <cell r="WI192">
            <v>0</v>
          </cell>
          <cell r="WK192">
            <v>0.11391384160000019</v>
          </cell>
          <cell r="WL192">
            <v>0</v>
          </cell>
          <cell r="WM192">
            <v>2.9267966000000003</v>
          </cell>
          <cell r="WN192">
            <v>3.8920996969861239E-2</v>
          </cell>
          <cell r="WO192">
            <v>0.11391384160000019</v>
          </cell>
          <cell r="WQ192">
            <v>4.5549254799999987E-2</v>
          </cell>
          <cell r="WR192">
            <v>2.7974554799999996E-2</v>
          </cell>
          <cell r="WS192">
            <v>0.38224769999999986</v>
          </cell>
          <cell r="WT192">
            <v>4.5977255062620383E-2</v>
          </cell>
          <cell r="WU192">
            <v>1.7574699999999992E-2</v>
          </cell>
          <cell r="WW192">
            <v>2.8472534799999994E-2</v>
          </cell>
          <cell r="WX192">
            <v>1.7175534799999989E-2</v>
          </cell>
          <cell r="WY192">
            <v>0.24410329999999997</v>
          </cell>
          <cell r="WZ192">
            <v>4.6279587371412051E-2</v>
          </cell>
          <cell r="XA192">
            <v>1.1297000000000005E-2</v>
          </cell>
          <cell r="XC192">
            <v>0</v>
          </cell>
          <cell r="XD192">
            <v>0</v>
          </cell>
          <cell r="XE192">
            <v>0.13577850000000002</v>
          </cell>
          <cell r="XF192">
            <v>0</v>
          </cell>
          <cell r="XG192">
            <v>0</v>
          </cell>
          <cell r="XI192">
            <v>0</v>
          </cell>
          <cell r="XJ192">
            <v>0</v>
          </cell>
          <cell r="XK192">
            <v>0.48231141999999982</v>
          </cell>
          <cell r="XL192">
            <v>0</v>
          </cell>
          <cell r="XM192">
            <v>0</v>
          </cell>
          <cell r="XO192">
            <v>7.0777256390000005</v>
          </cell>
          <cell r="XP192">
            <v>5.6223185784999989</v>
          </cell>
          <cell r="XQ192">
            <v>7.0777256390000005</v>
          </cell>
          <cell r="XR192">
            <v>0.20563202570050929</v>
          </cell>
          <cell r="XS192">
            <v>1.4554070605000016</v>
          </cell>
          <cell r="XU192">
            <v>0.70295705399999986</v>
          </cell>
          <cell r="XV192">
            <v>0.78236487549999989</v>
          </cell>
          <cell r="XW192">
            <v>0.70295705399999986</v>
          </cell>
          <cell r="XX192">
            <v>0</v>
          </cell>
          <cell r="XY192">
            <v>0</v>
          </cell>
          <cell r="YA192">
            <v>3.5254879999999978E-4</v>
          </cell>
          <cell r="YB192">
            <v>0</v>
          </cell>
          <cell r="YC192">
            <v>3.7755200000000003E-2</v>
          </cell>
          <cell r="YD192">
            <v>9.3377547993388921E-3</v>
          </cell>
          <cell r="YE192">
            <v>3.5254879999999978E-4</v>
          </cell>
          <cell r="YG192">
            <v>0.56507976800000015</v>
          </cell>
          <cell r="YH192">
            <v>0</v>
          </cell>
          <cell r="YI192">
            <v>1.6646951840000004</v>
          </cell>
          <cell r="YJ192">
            <v>0.33944939195547047</v>
          </cell>
          <cell r="YK192">
            <v>0.56507976800000015</v>
          </cell>
          <cell r="YM192">
            <v>2.6911185999999994</v>
          </cell>
          <cell r="YN192">
            <v>1.6993277999999998</v>
          </cell>
          <cell r="YO192">
            <v>2.6911185999999994</v>
          </cell>
          <cell r="YP192">
            <v>0.36854221140606724</v>
          </cell>
          <cell r="YQ192">
            <v>0.99179079999999953</v>
          </cell>
          <cell r="YS192">
            <v>2.6911185999999994</v>
          </cell>
          <cell r="YT192">
            <v>2.5606399999999998</v>
          </cell>
          <cell r="YU192">
            <v>2.6911185999999994</v>
          </cell>
          <cell r="YV192">
            <v>4.8484893976801911E-2</v>
          </cell>
          <cell r="YW192">
            <v>0.13047859999999956</v>
          </cell>
          <cell r="YY192">
            <v>2.6911185999999994</v>
          </cell>
          <cell r="YZ192">
            <v>1.4554071999999993</v>
          </cell>
          <cell r="ZA192">
            <v>2.6911185999999994</v>
          </cell>
          <cell r="ZB192">
            <v>0.459181323335211</v>
          </cell>
          <cell r="ZC192">
            <v>1.2357114</v>
          </cell>
        </row>
        <row r="193">
          <cell r="B193">
            <v>2034</v>
          </cell>
          <cell r="C193">
            <v>11.160364308</v>
          </cell>
          <cell r="D193">
            <v>10.9395685005</v>
          </cell>
          <cell r="E193">
            <v>11.160364308</v>
          </cell>
          <cell r="F193">
            <v>1.9783924736375195E-2</v>
          </cell>
          <cell r="G193">
            <v>0.22079580750000005</v>
          </cell>
          <cell r="I193">
            <v>27.323639124</v>
          </cell>
          <cell r="J193">
            <v>26.7830227245</v>
          </cell>
          <cell r="K193">
            <v>27.323639124</v>
          </cell>
          <cell r="L193">
            <v>1.9785666069097776E-2</v>
          </cell>
          <cell r="M193">
            <v>0.54061639949999929</v>
          </cell>
          <cell r="O193">
            <v>11.160364308</v>
          </cell>
          <cell r="P193">
            <v>10.795269240000001</v>
          </cell>
          <cell r="Q193">
            <v>11.160364308</v>
          </cell>
          <cell r="R193">
            <v>3.2713543924214938E-2</v>
          </cell>
          <cell r="S193">
            <v>0.36509506799999869</v>
          </cell>
          <cell r="U193">
            <v>27.323639124</v>
          </cell>
          <cell r="V193">
            <v>26.429697061499997</v>
          </cell>
          <cell r="W193">
            <v>27.323639124</v>
          </cell>
          <cell r="X193">
            <v>3.2716800951846835E-2</v>
          </cell>
          <cell r="Y193">
            <v>0.89394206250000252</v>
          </cell>
          <cell r="AA193">
            <v>11.160364308</v>
          </cell>
          <cell r="AB193">
            <v>10.693381641999999</v>
          </cell>
          <cell r="AC193">
            <v>11.160364308</v>
          </cell>
          <cell r="AD193">
            <v>4.1842958985241901E-2</v>
          </cell>
          <cell r="AE193">
            <v>0.4669826660000016</v>
          </cell>
          <cell r="AG193">
            <v>27.323639124</v>
          </cell>
          <cell r="AH193">
            <v>26.180313761999997</v>
          </cell>
          <cell r="AI193">
            <v>27.323639124</v>
          </cell>
          <cell r="AJ193">
            <v>4.1843817245988686E-2</v>
          </cell>
          <cell r="AK193">
            <v>1.1433253620000023</v>
          </cell>
          <cell r="AM193">
            <v>11.115893844</v>
          </cell>
          <cell r="AN193">
            <v>6.7550649794999993</v>
          </cell>
          <cell r="AO193">
            <v>11.115893844</v>
          </cell>
          <cell r="AP193">
            <v>0.39230573138783936</v>
          </cell>
          <cell r="AQ193">
            <v>4.3608288645000011</v>
          </cell>
          <cell r="AS193">
            <v>1.528969324</v>
          </cell>
          <cell r="AT193">
            <v>0.97865200749999992</v>
          </cell>
          <cell r="AU193">
            <v>1.528969324</v>
          </cell>
          <cell r="AV193">
            <v>0.35992698340100909</v>
          </cell>
          <cell r="AW193">
            <v>0.55031731650000004</v>
          </cell>
          <cell r="AY193">
            <v>11.115893844</v>
          </cell>
          <cell r="AZ193">
            <v>6.8651576759999999</v>
          </cell>
          <cell r="BA193">
            <v>11.115893844</v>
          </cell>
          <cell r="BB193">
            <v>0.38240165187385361</v>
          </cell>
          <cell r="BC193">
            <v>4.2507361680000004</v>
          </cell>
          <cell r="BE193">
            <v>1.528969324</v>
          </cell>
          <cell r="BF193">
            <v>0.98933793999999997</v>
          </cell>
          <cell r="BG193">
            <v>1.528969324</v>
          </cell>
          <cell r="BH193">
            <v>0.3529380057071701</v>
          </cell>
          <cell r="BI193">
            <v>0.53963138399999999</v>
          </cell>
          <cell r="BK193">
            <v>0.29368133599999996</v>
          </cell>
          <cell r="BL193">
            <v>0.27383293599999997</v>
          </cell>
          <cell r="BM193">
            <v>0.29368133599999996</v>
          </cell>
          <cell r="BN193">
            <v>6.7584819213707167E-2</v>
          </cell>
          <cell r="BO193">
            <v>1.9848399999999988E-2</v>
          </cell>
          <cell r="BQ193">
            <v>0.29368133599999996</v>
          </cell>
          <cell r="BR193">
            <v>0.26628642559999999</v>
          </cell>
          <cell r="BS193">
            <v>0.29368133599999996</v>
          </cell>
          <cell r="BT193">
            <v>9.3281073877980375E-2</v>
          </cell>
          <cell r="BU193">
            <v>2.7394910399999972E-2</v>
          </cell>
          <cell r="BW193">
            <v>0.29368133599999996</v>
          </cell>
          <cell r="BX193">
            <v>0.29204047177499998</v>
          </cell>
          <cell r="BY193">
            <v>0.29368133599999996</v>
          </cell>
          <cell r="BZ193">
            <v>5.587226779028215E-3</v>
          </cell>
          <cell r="CA193">
            <v>1.6408642249999827E-3</v>
          </cell>
          <cell r="CC193">
            <v>0.29368133599999996</v>
          </cell>
          <cell r="CD193">
            <v>0.23227936091000004</v>
          </cell>
          <cell r="CE193">
            <v>0.29368133599999996</v>
          </cell>
          <cell r="CF193">
            <v>0.20907687198072381</v>
          </cell>
          <cell r="CG193">
            <v>6.1401975089999922E-2</v>
          </cell>
          <cell r="CI193">
            <v>0</v>
          </cell>
          <cell r="CJ193">
            <v>0</v>
          </cell>
          <cell r="CK193">
            <v>0</v>
          </cell>
          <cell r="CL193">
            <v>0</v>
          </cell>
          <cell r="CM193">
            <v>0</v>
          </cell>
          <cell r="CO193">
            <v>0</v>
          </cell>
          <cell r="CP193">
            <v>0</v>
          </cell>
          <cell r="CQ193">
            <v>0</v>
          </cell>
          <cell r="CR193">
            <v>0</v>
          </cell>
          <cell r="CS193">
            <v>0</v>
          </cell>
          <cell r="CU193">
            <v>2.4097262000000002</v>
          </cell>
          <cell r="CV193">
            <v>1.6822119999999999E-2</v>
          </cell>
          <cell r="CW193">
            <v>2.4097262000000002</v>
          </cell>
          <cell r="CX193">
            <v>0.99301907411721713</v>
          </cell>
          <cell r="CY193">
            <v>2.3929040800000001</v>
          </cell>
          <cell r="DA193">
            <v>2.3436304799999994</v>
          </cell>
          <cell r="DB193">
            <v>0.97100207999999988</v>
          </cell>
          <cell r="DC193">
            <v>2.3436304799999994</v>
          </cell>
          <cell r="DD193">
            <v>0.58568465110592005</v>
          </cell>
          <cell r="DE193">
            <v>1.3726283999999995</v>
          </cell>
          <cell r="DG193">
            <v>2.3436304799999994</v>
          </cell>
          <cell r="DH193">
            <v>1.3892508299999997</v>
          </cell>
          <cell r="DI193">
            <v>2.3436304799999994</v>
          </cell>
          <cell r="DJ193">
            <v>0.40722275040560146</v>
          </cell>
          <cell r="DK193">
            <v>0.95437964999999969</v>
          </cell>
          <cell r="DM193">
            <v>16.889734699999998</v>
          </cell>
          <cell r="DN193">
            <v>3.5057655219999995</v>
          </cell>
          <cell r="DO193">
            <v>16.889734699999998</v>
          </cell>
          <cell r="DP193">
            <v>0.79243217349056405</v>
          </cell>
          <cell r="DQ193">
            <v>13.383969177999999</v>
          </cell>
          <cell r="DS193">
            <v>0.32550979999999996</v>
          </cell>
          <cell r="DT193">
            <v>1.705E-4</v>
          </cell>
          <cell r="DU193">
            <v>0.32550979999999996</v>
          </cell>
          <cell r="DV193">
            <v>0.99947620624632494</v>
          </cell>
          <cell r="DW193">
            <v>0.32533929999999994</v>
          </cell>
          <cell r="DY193">
            <v>2.7098774699999999</v>
          </cell>
          <cell r="DZ193">
            <v>0</v>
          </cell>
          <cell r="EA193">
            <v>2.7098774699999999</v>
          </cell>
          <cell r="EB193">
            <v>1</v>
          </cell>
          <cell r="EC193">
            <v>2.7098774699999999</v>
          </cell>
          <cell r="EE193">
            <v>2.9086158999999991</v>
          </cell>
          <cell r="EF193">
            <v>1.1106901703999998</v>
          </cell>
          <cell r="EG193">
            <v>2.9086158999999991</v>
          </cell>
          <cell r="EH193">
            <v>0.61813790181096095</v>
          </cell>
          <cell r="EI193">
            <v>1.7979257295999993</v>
          </cell>
          <cell r="EK193">
            <v>2.9086158999999991</v>
          </cell>
          <cell r="EL193">
            <v>1.8360310899999999</v>
          </cell>
          <cell r="EM193">
            <v>2.9086158999999991</v>
          </cell>
          <cell r="EN193">
            <v>0.36876124138632382</v>
          </cell>
          <cell r="EO193">
            <v>1.0725848099999993</v>
          </cell>
          <cell r="EQ193">
            <v>0.38068439999999992</v>
          </cell>
          <cell r="ER193">
            <v>0.12083257919999997</v>
          </cell>
          <cell r="ES193">
            <v>0.38068439999999992</v>
          </cell>
          <cell r="ET193">
            <v>0.68259119837849935</v>
          </cell>
          <cell r="EU193">
            <v>0.25985182079999997</v>
          </cell>
          <cell r="EW193">
            <v>0.38068439999999992</v>
          </cell>
          <cell r="EX193">
            <v>0.29637889999999995</v>
          </cell>
          <cell r="EY193">
            <v>0.38068439999999992</v>
          </cell>
          <cell r="EZ193">
            <v>0.22145772193449481</v>
          </cell>
          <cell r="FA193">
            <v>8.4305499999999978E-2</v>
          </cell>
          <cell r="FC193">
            <v>0.24306259999999991</v>
          </cell>
          <cell r="FD193">
            <v>7.6352284799999975E-2</v>
          </cell>
          <cell r="FE193">
            <v>0.24306259999999991</v>
          </cell>
          <cell r="FF193">
            <v>0.68587398966356816</v>
          </cell>
          <cell r="FG193">
            <v>0.16671031519999993</v>
          </cell>
          <cell r="FI193">
            <v>0.24306259999999991</v>
          </cell>
          <cell r="FJ193">
            <v>0.18938578999999994</v>
          </cell>
          <cell r="FK193">
            <v>0.24306259999999991</v>
          </cell>
          <cell r="FL193">
            <v>0.22083533213254522</v>
          </cell>
          <cell r="FM193">
            <v>5.3676809999999964E-2</v>
          </cell>
          <cell r="FO193">
            <v>0.13769469999999998</v>
          </cell>
          <cell r="FP193">
            <v>0</v>
          </cell>
          <cell r="FQ193">
            <v>0.13769469999999998</v>
          </cell>
          <cell r="FR193">
            <v>1</v>
          </cell>
          <cell r="FS193">
            <v>0.13769469999999998</v>
          </cell>
          <cell r="FU193">
            <v>4.8382317750000006</v>
          </cell>
          <cell r="FV193">
            <v>0</v>
          </cell>
          <cell r="FW193">
            <v>4.8382317750000006</v>
          </cell>
          <cell r="FX193">
            <v>1</v>
          </cell>
          <cell r="FY193">
            <v>4.8382317750000006</v>
          </cell>
          <cell r="GA193">
            <v>1.5295585100000002</v>
          </cell>
          <cell r="GB193">
            <v>0</v>
          </cell>
          <cell r="GC193">
            <v>1.5295585100000002</v>
          </cell>
          <cell r="GD193">
            <v>1</v>
          </cell>
          <cell r="GE193">
            <v>1.5295585100000002</v>
          </cell>
          <cell r="GG193">
            <v>0.47526614250000004</v>
          </cell>
          <cell r="GH193">
            <v>0</v>
          </cell>
          <cell r="GI193">
            <v>0.47526614250000004</v>
          </cell>
          <cell r="GJ193">
            <v>1</v>
          </cell>
          <cell r="GK193">
            <v>0.47526614250000004</v>
          </cell>
          <cell r="GM193">
            <v>1.3522938000000002</v>
          </cell>
          <cell r="GN193">
            <v>0</v>
          </cell>
          <cell r="GO193">
            <v>1.3522938000000002</v>
          </cell>
          <cell r="GP193">
            <v>1</v>
          </cell>
          <cell r="GQ193">
            <v>1.3522938000000002</v>
          </cell>
          <cell r="GS193">
            <v>29.242652504999999</v>
          </cell>
          <cell r="GT193">
            <v>8.9663622150000002</v>
          </cell>
          <cell r="GU193">
            <v>29.242652504999999</v>
          </cell>
          <cell r="GV193">
            <v>0.6933806803788779</v>
          </cell>
          <cell r="GW193">
            <v>20.276290289999999</v>
          </cell>
          <cell r="GY193">
            <v>29.242652504999999</v>
          </cell>
          <cell r="GZ193">
            <v>20.540966289999997</v>
          </cell>
          <cell r="HA193">
            <v>29.242652504999999</v>
          </cell>
          <cell r="HB193">
            <v>0.29756829389919953</v>
          </cell>
          <cell r="HC193">
            <v>8.7016862150000023</v>
          </cell>
          <cell r="HE193">
            <v>0.11951718000000001</v>
          </cell>
          <cell r="HF193">
            <v>6.8075799999999997E-3</v>
          </cell>
          <cell r="HG193">
            <v>0.11951718000000001</v>
          </cell>
          <cell r="HH193">
            <v>0.94304099209837455</v>
          </cell>
          <cell r="HI193">
            <v>0.11270960000000002</v>
          </cell>
          <cell r="HK193">
            <v>7.1869926309999999</v>
          </cell>
          <cell r="HL193">
            <v>6.0050277689999998</v>
          </cell>
          <cell r="HM193">
            <v>7.1869926309999999</v>
          </cell>
          <cell r="HN193">
            <v>0.16445889437840444</v>
          </cell>
          <cell r="HO193">
            <v>1.1819648620000001</v>
          </cell>
          <cell r="HQ193">
            <v>0.72129463599999988</v>
          </cell>
          <cell r="HR193">
            <v>0.84783086900000004</v>
          </cell>
          <cell r="HS193">
            <v>0.72129463599999988</v>
          </cell>
          <cell r="HT193">
            <v>0</v>
          </cell>
          <cell r="HU193">
            <v>0</v>
          </cell>
          <cell r="HW193">
            <v>3.8076296000000003E-2</v>
          </cell>
          <cell r="HX193">
            <v>1.0593263999999998E-2</v>
          </cell>
          <cell r="HY193">
            <v>3.8076296000000003E-2</v>
          </cell>
          <cell r="HZ193">
            <v>0.72178848488834113</v>
          </cell>
          <cell r="IA193">
            <v>2.7483032000000004E-2</v>
          </cell>
          <cell r="IC193">
            <v>3.8076296000000003E-2</v>
          </cell>
          <cell r="ID193">
            <v>2.8852795999999993E-2</v>
          </cell>
          <cell r="IE193">
            <v>3.8076296000000003E-2</v>
          </cell>
          <cell r="IF193">
            <v>0.24223732266394843</v>
          </cell>
          <cell r="IG193">
            <v>9.2235000000000095E-3</v>
          </cell>
          <cell r="II193">
            <v>1.6662001280000001</v>
          </cell>
          <cell r="IJ193">
            <v>0.60656495599999993</v>
          </cell>
          <cell r="IK193">
            <v>1.6662001280000001</v>
          </cell>
          <cell r="IL193">
            <v>0.63595912291275503</v>
          </cell>
          <cell r="IM193">
            <v>1.0596351720000001</v>
          </cell>
          <cell r="IO193">
            <v>0.30842914999999999</v>
          </cell>
          <cell r="IP193">
            <v>0.180137625</v>
          </cell>
          <cell r="IQ193">
            <v>0.30842914999999999</v>
          </cell>
          <cell r="IR193">
            <v>0.41595136192542109</v>
          </cell>
          <cell r="IS193">
            <v>0.12829152499999999</v>
          </cell>
          <cell r="IU193">
            <v>8.468236000000001</v>
          </cell>
          <cell r="IV193">
            <v>4.3288193750000001</v>
          </cell>
          <cell r="IW193">
            <v>8.468236000000001</v>
          </cell>
          <cell r="IX193">
            <v>0.4888168710697246</v>
          </cell>
          <cell r="IY193">
            <v>4.1394166250000008</v>
          </cell>
          <cell r="JA193">
            <v>103.15301924999999</v>
          </cell>
          <cell r="JB193">
            <v>25.140967073519995</v>
          </cell>
          <cell r="JC193">
            <v>103.15301924999999</v>
          </cell>
          <cell r="JD193">
            <v>0.75627502465450125</v>
          </cell>
          <cell r="JE193">
            <v>78.012052176479983</v>
          </cell>
          <cell r="JG193">
            <v>5.7248017500000001</v>
          </cell>
          <cell r="JH193">
            <v>3.6902932500000003</v>
          </cell>
          <cell r="JI193">
            <v>5.7248017500000001</v>
          </cell>
          <cell r="JJ193">
            <v>0.35538497031796773</v>
          </cell>
          <cell r="JK193">
            <v>2.0345084999999998</v>
          </cell>
          <cell r="JM193">
            <v>0.59350469199999989</v>
          </cell>
          <cell r="JN193">
            <v>0.37860019199999995</v>
          </cell>
          <cell r="JO193">
            <v>0.59350469199999989</v>
          </cell>
          <cell r="JP193">
            <v>0.3620940203114687</v>
          </cell>
          <cell r="JQ193">
            <v>0.21490449999999994</v>
          </cell>
          <cell r="JS193">
            <v>0.58268387499999996</v>
          </cell>
          <cell r="JT193">
            <v>6.5144861700000042E-2</v>
          </cell>
          <cell r="JU193">
            <v>0.58268387499999996</v>
          </cell>
          <cell r="JV193">
            <v>0.88819861936285782</v>
          </cell>
          <cell r="JW193">
            <v>0.51753901329999996</v>
          </cell>
          <cell r="JY193">
            <v>0.67322547450000003</v>
          </cell>
          <cell r="JZ193">
            <v>0.40690920609999998</v>
          </cell>
          <cell r="KA193">
            <v>0.67322547450000003</v>
          </cell>
          <cell r="KB193">
            <v>0.39558257743854885</v>
          </cell>
          <cell r="KC193">
            <v>0.26631626840000006</v>
          </cell>
          <cell r="KE193">
            <v>5.7248017500000001</v>
          </cell>
          <cell r="KF193">
            <v>3.7830686249999994</v>
          </cell>
          <cell r="KG193">
            <v>5.7248017500000001</v>
          </cell>
          <cell r="KH193">
            <v>0.33917910345104973</v>
          </cell>
          <cell r="KI193">
            <v>1.9417331250000007</v>
          </cell>
          <cell r="KK193">
            <v>0.59350469199999989</v>
          </cell>
          <cell r="KL193">
            <v>0.38611856700000008</v>
          </cell>
          <cell r="KM193">
            <v>0.59350469199999989</v>
          </cell>
          <cell r="KN193">
            <v>0.34942626030663265</v>
          </cell>
          <cell r="KO193">
            <v>0.20738612499999981</v>
          </cell>
          <cell r="KQ193">
            <v>2.0034536259999998</v>
          </cell>
          <cell r="KR193">
            <v>6.0755012000000011E-2</v>
          </cell>
          <cell r="KS193">
            <v>2.0034536259999998</v>
          </cell>
          <cell r="KT193">
            <v>0.96967485984624435</v>
          </cell>
          <cell r="KU193">
            <v>1.9426986139999998</v>
          </cell>
          <cell r="KW193">
            <v>3.5618564859999995</v>
          </cell>
          <cell r="KX193">
            <v>0.80060155</v>
          </cell>
          <cell r="KY193">
            <v>3.5618564859999995</v>
          </cell>
          <cell r="KZ193">
            <v>0.7752291387519985</v>
          </cell>
          <cell r="LA193">
            <v>2.7612549359999994</v>
          </cell>
          <cell r="LC193">
            <v>1.5812943179999999</v>
          </cell>
          <cell r="LD193">
            <v>0.23919010200000002</v>
          </cell>
          <cell r="LE193">
            <v>1.5812943179999999</v>
          </cell>
          <cell r="LF193">
            <v>0.84873777178778176</v>
          </cell>
          <cell r="LG193">
            <v>1.3421042159999998</v>
          </cell>
          <cell r="LI193">
            <v>0.10423269999999998</v>
          </cell>
          <cell r="LJ193">
            <v>0</v>
          </cell>
          <cell r="LK193">
            <v>0.10423269999999998</v>
          </cell>
          <cell r="LL193">
            <v>1</v>
          </cell>
          <cell r="LM193">
            <v>0.10423269999999998</v>
          </cell>
          <cell r="LO193">
            <v>3.2906169219999994</v>
          </cell>
          <cell r="LP193">
            <v>0</v>
          </cell>
          <cell r="LQ193">
            <v>3.2906169219999994</v>
          </cell>
          <cell r="LR193">
            <v>1</v>
          </cell>
          <cell r="LS193">
            <v>3.2906169219999994</v>
          </cell>
          <cell r="LU193">
            <v>39.587016055000007</v>
          </cell>
          <cell r="LV193">
            <v>7.238972894999999</v>
          </cell>
          <cell r="LW193">
            <v>39.587016055000007</v>
          </cell>
          <cell r="LX193">
            <v>0.81713769775063194</v>
          </cell>
          <cell r="LY193">
            <v>32.34804316000001</v>
          </cell>
          <cell r="MA193">
            <v>5.7248017500000001</v>
          </cell>
          <cell r="MB193">
            <v>5.4859082499999996</v>
          </cell>
          <cell r="MC193">
            <v>5.7248017500000001</v>
          </cell>
          <cell r="MD193">
            <v>4.172956731645782E-2</v>
          </cell>
          <cell r="ME193">
            <v>0.23889350000000054</v>
          </cell>
          <cell r="MG193">
            <v>0.59350469199999989</v>
          </cell>
          <cell r="MH193">
            <v>0.60278974499999993</v>
          </cell>
          <cell r="MI193">
            <v>0.59350469199999989</v>
          </cell>
          <cell r="MJ193">
            <v>0</v>
          </cell>
          <cell r="MK193">
            <v>0</v>
          </cell>
          <cell r="MM193">
            <v>10.106920797999997</v>
          </cell>
          <cell r="MN193">
            <v>7.1416638360000011</v>
          </cell>
          <cell r="MO193">
            <v>11.160364308</v>
          </cell>
          <cell r="MP193">
            <v>0.26569535547100676</v>
          </cell>
          <cell r="MQ193">
            <v>2.9652569619999962</v>
          </cell>
          <cell r="MS193">
            <v>24.744477562499995</v>
          </cell>
          <cell r="MT193">
            <v>17.484790011999998</v>
          </cell>
          <cell r="MU193">
            <v>27.323639124</v>
          </cell>
          <cell r="MV193">
            <v>0.26569255718662216</v>
          </cell>
          <cell r="MW193">
            <v>7.2596875504999971</v>
          </cell>
          <cell r="MY193">
            <v>6.0755012000000011E-2</v>
          </cell>
          <cell r="MZ193">
            <v>0</v>
          </cell>
          <cell r="NA193">
            <v>2.0034536259999998</v>
          </cell>
          <cell r="NB193">
            <v>3.0325140153755682E-2</v>
          </cell>
          <cell r="NC193">
            <v>6.0755012000000011E-2</v>
          </cell>
          <cell r="NE193">
            <v>0.80060155</v>
          </cell>
          <cell r="NF193">
            <v>0.41008557600000001</v>
          </cell>
          <cell r="NG193">
            <v>3.5618564859999995</v>
          </cell>
          <cell r="NH193">
            <v>0.1096383235919068</v>
          </cell>
          <cell r="NI193">
            <v>0.39051597399999999</v>
          </cell>
          <cell r="NK193">
            <v>0.23919010200000002</v>
          </cell>
          <cell r="NL193">
            <v>9.8195247999999999E-2</v>
          </cell>
          <cell r="NM193">
            <v>1.5812943179999999</v>
          </cell>
          <cell r="NN193">
            <v>8.9164207064456172E-2</v>
          </cell>
          <cell r="NO193">
            <v>0.140994854</v>
          </cell>
          <cell r="NQ193">
            <v>0</v>
          </cell>
          <cell r="NR193">
            <v>0</v>
          </cell>
          <cell r="NS193">
            <v>0.10423269999999998</v>
          </cell>
          <cell r="NT193">
            <v>0</v>
          </cell>
          <cell r="NU193">
            <v>0</v>
          </cell>
          <cell r="NW193">
            <v>0</v>
          </cell>
          <cell r="NX193">
            <v>0</v>
          </cell>
          <cell r="NY193">
            <v>3.2906169219999994</v>
          </cell>
          <cell r="NZ193">
            <v>0</v>
          </cell>
          <cell r="OA193">
            <v>0</v>
          </cell>
          <cell r="OC193">
            <v>7.238972894999999</v>
          </cell>
          <cell r="OD193">
            <v>3.8554086810000006</v>
          </cell>
          <cell r="OE193">
            <v>39.587016055000007</v>
          </cell>
          <cell r="OF193">
            <v>8.5471564951979759E-2</v>
          </cell>
          <cell r="OG193">
            <v>3.3835642139999984</v>
          </cell>
          <cell r="OI193">
            <v>0</v>
          </cell>
          <cell r="OJ193">
            <v>0</v>
          </cell>
          <cell r="OK193">
            <v>4.8382317750000006</v>
          </cell>
          <cell r="OL193">
            <v>0</v>
          </cell>
          <cell r="OM193">
            <v>0</v>
          </cell>
          <cell r="OO193">
            <v>0</v>
          </cell>
          <cell r="OP193">
            <v>0</v>
          </cell>
          <cell r="OQ193">
            <v>1.5295585100000002</v>
          </cell>
          <cell r="OR193">
            <v>0</v>
          </cell>
          <cell r="OS193">
            <v>0</v>
          </cell>
          <cell r="OU193">
            <v>3.8105360399999962E-2</v>
          </cell>
          <cell r="OV193">
            <v>0</v>
          </cell>
          <cell r="OW193">
            <v>2.9086158999999991</v>
          </cell>
          <cell r="OX193">
            <v>1.3100856802714986E-2</v>
          </cell>
          <cell r="OY193">
            <v>3.8105360399999962E-2</v>
          </cell>
          <cell r="PA193">
            <v>3.6527079199999979E-2</v>
          </cell>
          <cell r="PB193">
            <v>5.4766868000000113E-3</v>
          </cell>
          <cell r="PC193">
            <v>0.38068439999999992</v>
          </cell>
          <cell r="PD193">
            <v>8.1564656707761002E-2</v>
          </cell>
          <cell r="PE193">
            <v>3.1050392399999967E-2</v>
          </cell>
          <cell r="PG193">
            <v>2.267547479999998E-2</v>
          </cell>
          <cell r="PH193">
            <v>3.5528963999999822E-3</v>
          </cell>
          <cell r="PI193">
            <v>0.24306259999999991</v>
          </cell>
          <cell r="PJ193">
            <v>7.8673470949459146E-2</v>
          </cell>
          <cell r="PK193">
            <v>1.91225784E-2</v>
          </cell>
          <cell r="PM193">
            <v>0</v>
          </cell>
          <cell r="PN193">
            <v>0</v>
          </cell>
          <cell r="PO193">
            <v>0.13769469999999998</v>
          </cell>
          <cell r="PP193">
            <v>0</v>
          </cell>
          <cell r="PQ193">
            <v>0</v>
          </cell>
          <cell r="PS193">
            <v>0</v>
          </cell>
          <cell r="PT193">
            <v>0</v>
          </cell>
          <cell r="PU193">
            <v>0.47526614250000004</v>
          </cell>
          <cell r="PV193">
            <v>0</v>
          </cell>
          <cell r="PW193">
            <v>0</v>
          </cell>
          <cell r="PY193">
            <v>0</v>
          </cell>
          <cell r="PZ193">
            <v>0</v>
          </cell>
          <cell r="QA193">
            <v>0</v>
          </cell>
          <cell r="QB193">
            <v>0</v>
          </cell>
          <cell r="QC193">
            <v>0</v>
          </cell>
          <cell r="QE193">
            <v>0</v>
          </cell>
          <cell r="QF193">
            <v>0</v>
          </cell>
          <cell r="QG193">
            <v>0</v>
          </cell>
          <cell r="QH193">
            <v>0</v>
          </cell>
          <cell r="QI193">
            <v>0</v>
          </cell>
          <cell r="QK193">
            <v>31.438302368199999</v>
          </cell>
          <cell r="QL193">
            <v>18.844197702800006</v>
          </cell>
          <cell r="QM193">
            <v>103.15301924999999</v>
          </cell>
          <cell r="QN193">
            <v>0.12209147882406743</v>
          </cell>
          <cell r="QO193">
            <v>12.594104665399993</v>
          </cell>
          <cell r="QQ193">
            <v>1.4534636249999999</v>
          </cell>
          <cell r="QR193">
            <v>0.85602137499999997</v>
          </cell>
          <cell r="QS193">
            <v>5.7248017500000001</v>
          </cell>
          <cell r="QT193">
            <v>0.10436033876631622</v>
          </cell>
          <cell r="QU193">
            <v>0.59744224999999995</v>
          </cell>
          <cell r="QW193">
            <v>0.13378430249999998</v>
          </cell>
          <cell r="QX193">
            <v>7.7470940999999988E-2</v>
          </cell>
          <cell r="QY193">
            <v>0.59350469199999989</v>
          </cell>
          <cell r="QZ193">
            <v>9.4882757051565153E-2</v>
          </cell>
          <cell r="RA193">
            <v>5.6313361499999992E-2</v>
          </cell>
          <cell r="RC193">
            <v>10.106920797999997</v>
          </cell>
          <cell r="RD193">
            <v>9.9832763569999976</v>
          </cell>
          <cell r="RE193">
            <v>11.160364308</v>
          </cell>
          <cell r="RF193">
            <v>1.1078889325446895E-2</v>
          </cell>
          <cell r="RG193">
            <v>0.12364444099999972</v>
          </cell>
          <cell r="RI193">
            <v>24.744477562499995</v>
          </cell>
          <cell r="RJ193">
            <v>24.441742274499997</v>
          </cell>
          <cell r="RK193">
            <v>27.323639124</v>
          </cell>
          <cell r="RL193">
            <v>1.1079610831709701E-2</v>
          </cell>
          <cell r="RM193">
            <v>0.30273528799999738</v>
          </cell>
          <cell r="RO193">
            <v>2.5043288114999998</v>
          </cell>
          <cell r="RP193">
            <v>2.3084012994999989</v>
          </cell>
          <cell r="RQ193">
            <v>11.115893844</v>
          </cell>
          <cell r="RR193">
            <v>1.7625889087251056E-2</v>
          </cell>
          <cell r="RS193">
            <v>0.1959275120000008</v>
          </cell>
          <cell r="RU193">
            <v>0.43902062349999998</v>
          </cell>
          <cell r="RV193">
            <v>0.39251375950000006</v>
          </cell>
          <cell r="RW193">
            <v>1.528969324</v>
          </cell>
          <cell r="RX193">
            <v>3.0417133470233001E-2</v>
          </cell>
          <cell r="RY193">
            <v>4.6506863999999926E-2</v>
          </cell>
          <cell r="SA193">
            <v>0.18441143366000007</v>
          </cell>
          <cell r="SB193">
            <v>6.775429676499993E-2</v>
          </cell>
          <cell r="SC193">
            <v>0.29368133599999996</v>
          </cell>
          <cell r="SD193">
            <v>0.39722352970704328</v>
          </cell>
          <cell r="SE193">
            <v>0.11665713689500014</v>
          </cell>
          <cell r="SG193">
            <v>0</v>
          </cell>
          <cell r="SH193">
            <v>0</v>
          </cell>
          <cell r="SI193">
            <v>1.3522938000000002</v>
          </cell>
          <cell r="SJ193">
            <v>0</v>
          </cell>
          <cell r="SK193">
            <v>0</v>
          </cell>
          <cell r="SM193">
            <v>0</v>
          </cell>
          <cell r="SN193">
            <v>0</v>
          </cell>
          <cell r="SO193">
            <v>0</v>
          </cell>
          <cell r="SP193">
            <v>0</v>
          </cell>
          <cell r="SQ193">
            <v>0</v>
          </cell>
          <cell r="SS193">
            <v>0</v>
          </cell>
          <cell r="ST193">
            <v>0</v>
          </cell>
          <cell r="SU193">
            <v>0</v>
          </cell>
          <cell r="SV193">
            <v>0</v>
          </cell>
          <cell r="SW193">
            <v>0</v>
          </cell>
          <cell r="SY193">
            <v>31.438302368199999</v>
          </cell>
          <cell r="SZ193">
            <v>12.150261618200002</v>
          </cell>
          <cell r="TA193">
            <v>103.15301924999999</v>
          </cell>
          <cell r="TB193">
            <v>0.18698474257213754</v>
          </cell>
          <cell r="TC193">
            <v>19.288040749999997</v>
          </cell>
          <cell r="TE193">
            <v>1.5096666249999999</v>
          </cell>
          <cell r="TF193">
            <v>0.44303762500000021</v>
          </cell>
          <cell r="TG193">
            <v>5.7248017500000001</v>
          </cell>
          <cell r="TH193">
            <v>0.18631719430284199</v>
          </cell>
          <cell r="TI193">
            <v>1.0666289999999998</v>
          </cell>
          <cell r="TK193">
            <v>0.16089299499999998</v>
          </cell>
          <cell r="TL193">
            <v>5.6290500499999993E-2</v>
          </cell>
          <cell r="TM193">
            <v>0.59350469199999989</v>
          </cell>
          <cell r="TN193">
            <v>0.17624543817422764</v>
          </cell>
          <cell r="TO193">
            <v>0.10460249449999999</v>
          </cell>
          <cell r="TQ193">
            <v>0.30842914999999999</v>
          </cell>
          <cell r="TR193">
            <v>0</v>
          </cell>
          <cell r="TS193">
            <v>0.30842914999999999</v>
          </cell>
          <cell r="TT193">
            <v>1</v>
          </cell>
          <cell r="TU193">
            <v>0.30842914999999999</v>
          </cell>
          <cell r="TW193">
            <v>8.468236000000001</v>
          </cell>
          <cell r="TX193">
            <v>0</v>
          </cell>
          <cell r="TY193">
            <v>8.468236000000001</v>
          </cell>
          <cell r="TZ193">
            <v>1</v>
          </cell>
          <cell r="UA193">
            <v>8.468236000000001</v>
          </cell>
          <cell r="UC193">
            <v>6.5144861700000042E-2</v>
          </cell>
          <cell r="UD193">
            <v>0</v>
          </cell>
          <cell r="UE193">
            <v>0.58268387499999996</v>
          </cell>
          <cell r="UF193">
            <v>0.1118013806371423</v>
          </cell>
          <cell r="UG193">
            <v>6.5144861700000042E-2</v>
          </cell>
          <cell r="UI193">
            <v>0.40690920609999998</v>
          </cell>
          <cell r="UJ193">
            <v>0.19679634960000003</v>
          </cell>
          <cell r="UK193">
            <v>0.67322547450000003</v>
          </cell>
          <cell r="UL193">
            <v>0.31209879075958813</v>
          </cell>
          <cell r="UM193">
            <v>0.21011285649999994</v>
          </cell>
          <cell r="UO193">
            <v>6.0755012000000011E-2</v>
          </cell>
          <cell r="UP193">
            <v>2.8822134000000003E-2</v>
          </cell>
          <cell r="UQ193">
            <v>2.0034536259999998</v>
          </cell>
          <cell r="UR193">
            <v>1.5938915473554374E-2</v>
          </cell>
          <cell r="US193">
            <v>3.1932878000000012E-2</v>
          </cell>
          <cell r="UU193">
            <v>0.80060155</v>
          </cell>
          <cell r="UV193">
            <v>0.77725263</v>
          </cell>
          <cell r="UW193">
            <v>3.5618564859999995</v>
          </cell>
          <cell r="UX193">
            <v>6.5552669209929526E-3</v>
          </cell>
          <cell r="UY193">
            <v>2.3348919999999995E-2</v>
          </cell>
          <cell r="VA193">
            <v>0.23919010200000002</v>
          </cell>
          <cell r="VB193">
            <v>0.21848006600000003</v>
          </cell>
          <cell r="VC193">
            <v>1.5812943179999999</v>
          </cell>
          <cell r="VD193">
            <v>1.3096888899337706E-2</v>
          </cell>
          <cell r="VE193">
            <v>2.0710035999999987E-2</v>
          </cell>
          <cell r="VG193">
            <v>0</v>
          </cell>
          <cell r="VH193">
            <v>0</v>
          </cell>
          <cell r="VI193">
            <v>0.10423269999999998</v>
          </cell>
          <cell r="VJ193">
            <v>0</v>
          </cell>
          <cell r="VK193">
            <v>0</v>
          </cell>
          <cell r="VM193">
            <v>0</v>
          </cell>
          <cell r="VN193">
            <v>0</v>
          </cell>
          <cell r="VO193">
            <v>3.2906169219999994</v>
          </cell>
          <cell r="VP193">
            <v>0</v>
          </cell>
          <cell r="VQ193">
            <v>0</v>
          </cell>
          <cell r="VS193">
            <v>7.238972894999999</v>
          </cell>
          <cell r="VT193">
            <v>6.9262485740000006</v>
          </cell>
          <cell r="VU193">
            <v>39.587016055000007</v>
          </cell>
          <cell r="VV193">
            <v>7.8996689360348992E-3</v>
          </cell>
          <cell r="VW193">
            <v>0.31272432099999836</v>
          </cell>
          <cell r="VY193">
            <v>0</v>
          </cell>
          <cell r="VZ193">
            <v>0</v>
          </cell>
          <cell r="WA193">
            <v>4.8382317750000006</v>
          </cell>
          <cell r="WB193">
            <v>0</v>
          </cell>
          <cell r="WC193">
            <v>0</v>
          </cell>
          <cell r="WE193">
            <v>0</v>
          </cell>
          <cell r="WF193">
            <v>0</v>
          </cell>
          <cell r="WG193">
            <v>1.5295585100000002</v>
          </cell>
          <cell r="WH193">
            <v>0</v>
          </cell>
          <cell r="WI193">
            <v>0</v>
          </cell>
          <cell r="WK193">
            <v>3.8105360399999962E-2</v>
          </cell>
          <cell r="WL193">
            <v>0</v>
          </cell>
          <cell r="WM193">
            <v>2.9086158999999991</v>
          </cell>
          <cell r="WN193">
            <v>1.3100856802714986E-2</v>
          </cell>
          <cell r="WO193">
            <v>3.8105360399999962E-2</v>
          </cell>
          <cell r="WQ193">
            <v>3.6527079199999979E-2</v>
          </cell>
          <cell r="WR193">
            <v>1.8451879199999997E-2</v>
          </cell>
          <cell r="WS193">
            <v>0.38068439999999992</v>
          </cell>
          <cell r="WT193">
            <v>4.7480800369019548E-2</v>
          </cell>
          <cell r="WU193">
            <v>1.8075199999999982E-2</v>
          </cell>
          <cell r="WW193">
            <v>2.267547479999998E-2</v>
          </cell>
          <cell r="WX193">
            <v>1.1063874799999993E-2</v>
          </cell>
          <cell r="WY193">
            <v>0.24306259999999991</v>
          </cell>
          <cell r="WZ193">
            <v>4.7772055429342035E-2</v>
          </cell>
          <cell r="XA193">
            <v>1.1611599999999988E-2</v>
          </cell>
          <cell r="XC193">
            <v>0</v>
          </cell>
          <cell r="XD193">
            <v>0</v>
          </cell>
          <cell r="XE193">
            <v>0.13769469999999998</v>
          </cell>
          <cell r="XF193">
            <v>0</v>
          </cell>
          <cell r="XG193">
            <v>0</v>
          </cell>
          <cell r="XI193">
            <v>0</v>
          </cell>
          <cell r="XJ193">
            <v>0</v>
          </cell>
          <cell r="XK193">
            <v>0.47526614250000004</v>
          </cell>
          <cell r="XL193">
            <v>0</v>
          </cell>
          <cell r="XM193">
            <v>0</v>
          </cell>
          <cell r="XO193">
            <v>7.1869926309999999</v>
          </cell>
          <cell r="XP193">
            <v>5.597788575</v>
          </cell>
          <cell r="XQ193">
            <v>7.1869926309999999</v>
          </cell>
          <cell r="XR193">
            <v>0.22112226039375771</v>
          </cell>
          <cell r="XS193">
            <v>1.5892040559999998</v>
          </cell>
          <cell r="XU193">
            <v>0.72129463599999988</v>
          </cell>
          <cell r="XV193">
            <v>0.80903709899999998</v>
          </cell>
          <cell r="XW193">
            <v>0.72129463599999988</v>
          </cell>
          <cell r="XX193">
            <v>0</v>
          </cell>
          <cell r="XY193">
            <v>0</v>
          </cell>
          <cell r="YA193">
            <v>1.384064E-3</v>
          </cell>
          <cell r="YB193">
            <v>0</v>
          </cell>
          <cell r="YC193">
            <v>3.8076296000000003E-2</v>
          </cell>
          <cell r="YD193">
            <v>3.6349754188275032E-2</v>
          </cell>
          <cell r="YE193">
            <v>1.384064E-3</v>
          </cell>
          <cell r="YG193">
            <v>0.60656495599999993</v>
          </cell>
          <cell r="YH193">
            <v>0</v>
          </cell>
          <cell r="YI193">
            <v>1.6662001280000001</v>
          </cell>
          <cell r="YJ193">
            <v>0.36404087708724503</v>
          </cell>
          <cell r="YK193">
            <v>0.60656495599999993</v>
          </cell>
          <cell r="YM193">
            <v>2.6952925999999997</v>
          </cell>
          <cell r="YN193">
            <v>1.6076759999999999</v>
          </cell>
          <cell r="YO193">
            <v>2.6952925999999997</v>
          </cell>
          <cell r="YP193">
            <v>0.40352450045683352</v>
          </cell>
          <cell r="YQ193">
            <v>1.0876165999999998</v>
          </cell>
          <cell r="YS193">
            <v>2.6952925999999997</v>
          </cell>
          <cell r="YT193">
            <v>2.5521719999999992</v>
          </cell>
          <cell r="YU193">
            <v>2.6952925999999997</v>
          </cell>
          <cell r="YV193">
            <v>5.3100208860440791E-2</v>
          </cell>
          <cell r="YW193">
            <v>0.14312060000000049</v>
          </cell>
          <cell r="YY193">
            <v>2.6952925999999997</v>
          </cell>
          <cell r="YZ193">
            <v>1.4294629999999997</v>
          </cell>
          <cell r="ZA193">
            <v>2.6952925999999997</v>
          </cell>
          <cell r="ZB193">
            <v>0.46964459443104623</v>
          </cell>
          <cell r="ZC193">
            <v>1.2658296</v>
          </cell>
        </row>
        <row r="194">
          <cell r="B194">
            <v>2035</v>
          </cell>
          <cell r="C194">
            <v>11.276504899999999</v>
          </cell>
          <cell r="D194">
            <v>11.061478849999999</v>
          </cell>
          <cell r="E194">
            <v>11.276504899999999</v>
          </cell>
          <cell r="F194">
            <v>1.906850144675595E-2</v>
          </cell>
          <cell r="G194">
            <v>0.21502605000000052</v>
          </cell>
          <cell r="I194">
            <v>27.608070965999996</v>
          </cell>
          <cell r="J194">
            <v>27.081536587500004</v>
          </cell>
          <cell r="K194">
            <v>27.608070965999996</v>
          </cell>
          <cell r="L194">
            <v>1.907175547137762E-2</v>
          </cell>
          <cell r="M194">
            <v>0.52653437849999207</v>
          </cell>
          <cell r="O194">
            <v>11.276504899999999</v>
          </cell>
          <cell r="P194">
            <v>10.920915405500001</v>
          </cell>
          <cell r="Q194">
            <v>11.276504899999999</v>
          </cell>
          <cell r="R194">
            <v>3.1533662039201389E-2</v>
          </cell>
          <cell r="S194">
            <v>0.35558949449999844</v>
          </cell>
          <cell r="U194">
            <v>27.608070965999996</v>
          </cell>
          <cell r="V194">
            <v>26.737530460499997</v>
          </cell>
          <cell r="W194">
            <v>27.608070965999996</v>
          </cell>
          <cell r="X194">
            <v>3.1532101847032007E-2</v>
          </cell>
          <cell r="Y194">
            <v>0.87054050549999928</v>
          </cell>
          <cell r="AA194">
            <v>11.276504899999999</v>
          </cell>
          <cell r="AB194">
            <v>10.858098467999998</v>
          </cell>
          <cell r="AC194">
            <v>11.276504899999999</v>
          </cell>
          <cell r="AD194">
            <v>3.7104265524684085E-2</v>
          </cell>
          <cell r="AE194">
            <v>0.41840643200000116</v>
          </cell>
          <cell r="AG194">
            <v>27.608070965999996</v>
          </cell>
          <cell r="AH194">
            <v>26.583696598000003</v>
          </cell>
          <cell r="AI194">
            <v>27.608070965999996</v>
          </cell>
          <cell r="AJ194">
            <v>3.7104163100041825E-2</v>
          </cell>
          <cell r="AK194">
            <v>1.024374367999993</v>
          </cell>
          <cell r="AM194">
            <v>11.245986558000002</v>
          </cell>
          <cell r="AN194">
            <v>6.936442383000001</v>
          </cell>
          <cell r="AO194">
            <v>11.245986558000002</v>
          </cell>
          <cell r="AP194">
            <v>0.3832073026918516</v>
          </cell>
          <cell r="AQ194">
            <v>4.309544175000001</v>
          </cell>
          <cell r="AS194">
            <v>1.543818804</v>
          </cell>
          <cell r="AT194">
            <v>1.017030165</v>
          </cell>
          <cell r="AU194">
            <v>1.543818804</v>
          </cell>
          <cell r="AV194">
            <v>0.34122439604641586</v>
          </cell>
          <cell r="AW194">
            <v>0.52678863900000006</v>
          </cell>
          <cell r="AY194">
            <v>11.245986558000002</v>
          </cell>
          <cell r="AZ194">
            <v>6.8742442440000007</v>
          </cell>
          <cell r="BA194">
            <v>11.245986558000002</v>
          </cell>
          <cell r="BB194">
            <v>0.38873799923672298</v>
          </cell>
          <cell r="BC194">
            <v>4.3717423140000014</v>
          </cell>
          <cell r="BE194">
            <v>1.543818804</v>
          </cell>
          <cell r="BF194">
            <v>0.9968950940000002</v>
          </cell>
          <cell r="BG194">
            <v>1.543818804</v>
          </cell>
          <cell r="BH194">
            <v>0.35426677572713372</v>
          </cell>
          <cell r="BI194">
            <v>0.54692370999999984</v>
          </cell>
          <cell r="BK194">
            <v>0.29327618</v>
          </cell>
          <cell r="BL194">
            <v>0.27352787999999989</v>
          </cell>
          <cell r="BM194">
            <v>0.29327618</v>
          </cell>
          <cell r="BN194">
            <v>6.7336869976962019E-2</v>
          </cell>
          <cell r="BO194">
            <v>1.9748300000000107E-2</v>
          </cell>
          <cell r="BQ194">
            <v>0.29327618</v>
          </cell>
          <cell r="BR194">
            <v>0.27080962159999988</v>
          </cell>
          <cell r="BS194">
            <v>0.29327618</v>
          </cell>
          <cell r="BT194">
            <v>7.6605465878613513E-2</v>
          </cell>
          <cell r="BU194">
            <v>2.2466558400000114E-2</v>
          </cell>
          <cell r="BW194">
            <v>0.29327618</v>
          </cell>
          <cell r="BX194">
            <v>0.29164161921499993</v>
          </cell>
          <cell r="BY194">
            <v>0.29327618</v>
          </cell>
          <cell r="BZ194">
            <v>5.5734522490032161E-3</v>
          </cell>
          <cell r="CA194">
            <v>1.6345607850000721E-3</v>
          </cell>
          <cell r="CC194">
            <v>0.29327618</v>
          </cell>
          <cell r="CD194">
            <v>0.23164641522500004</v>
          </cell>
          <cell r="CE194">
            <v>0.29327618</v>
          </cell>
          <cell r="CF194">
            <v>0.21014241516307242</v>
          </cell>
          <cell r="CG194">
            <v>6.1629764774999957E-2</v>
          </cell>
          <cell r="CI194">
            <v>0</v>
          </cell>
          <cell r="CJ194">
            <v>0</v>
          </cell>
          <cell r="CK194">
            <v>0</v>
          </cell>
          <cell r="CL194">
            <v>0</v>
          </cell>
          <cell r="CM194">
            <v>0</v>
          </cell>
          <cell r="CO194">
            <v>0</v>
          </cell>
          <cell r="CP194">
            <v>0</v>
          </cell>
          <cell r="CQ194">
            <v>0</v>
          </cell>
          <cell r="CR194">
            <v>0</v>
          </cell>
          <cell r="CS194">
            <v>0</v>
          </cell>
          <cell r="CU194">
            <v>2.4289974999999999</v>
          </cell>
          <cell r="CV194">
            <v>1.6956659999999998E-2</v>
          </cell>
          <cell r="CW194">
            <v>2.4289974999999999</v>
          </cell>
          <cell r="CX194">
            <v>0.99301907062481543</v>
          </cell>
          <cell r="CY194">
            <v>2.41204084</v>
          </cell>
          <cell r="DA194">
            <v>2.362382835</v>
          </cell>
          <cell r="DB194">
            <v>0.97877203499999998</v>
          </cell>
          <cell r="DC194">
            <v>2.362382835</v>
          </cell>
          <cell r="DD194">
            <v>0.58568441130753479</v>
          </cell>
          <cell r="DE194">
            <v>1.3836108</v>
          </cell>
          <cell r="DG194">
            <v>2.362382835</v>
          </cell>
          <cell r="DH194">
            <v>1.4003661999999999</v>
          </cell>
          <cell r="DI194">
            <v>2.362382835</v>
          </cell>
          <cell r="DJ194">
            <v>0.40722300414107104</v>
          </cell>
          <cell r="DK194">
            <v>0.96201663500000012</v>
          </cell>
          <cell r="DM194">
            <v>17.024854459999997</v>
          </cell>
          <cell r="DN194">
            <v>3.5338004870000002</v>
          </cell>
          <cell r="DO194">
            <v>17.024854459999997</v>
          </cell>
          <cell r="DP194">
            <v>0.79243285190468515</v>
          </cell>
          <cell r="DQ194">
            <v>13.491053972999996</v>
          </cell>
          <cell r="DS194">
            <v>0.32811377000000003</v>
          </cell>
          <cell r="DT194">
            <v>1.7186999999999999E-4</v>
          </cell>
          <cell r="DU194">
            <v>0.32811377000000003</v>
          </cell>
          <cell r="DV194">
            <v>0.99947618778693736</v>
          </cell>
          <cell r="DW194">
            <v>0.32794190000000001</v>
          </cell>
          <cell r="DY194">
            <v>2.7315569099999997</v>
          </cell>
          <cell r="DZ194">
            <v>0</v>
          </cell>
          <cell r="EA194">
            <v>2.7315569099999997</v>
          </cell>
          <cell r="EB194">
            <v>1</v>
          </cell>
          <cell r="EC194">
            <v>2.7315569099999997</v>
          </cell>
          <cell r="EE194">
            <v>2.8891065</v>
          </cell>
          <cell r="EF194">
            <v>1.0501464055999998</v>
          </cell>
          <cell r="EG194">
            <v>2.8891065</v>
          </cell>
          <cell r="EH194">
            <v>0.63651516287128918</v>
          </cell>
          <cell r="EI194">
            <v>1.8389600944000002</v>
          </cell>
          <cell r="EK194">
            <v>2.8891065</v>
          </cell>
          <cell r="EL194">
            <v>1.7994682800000004</v>
          </cell>
          <cell r="EM194">
            <v>2.8891065</v>
          </cell>
          <cell r="EN194">
            <v>0.37715405091504922</v>
          </cell>
          <cell r="EO194">
            <v>1.0896382199999997</v>
          </cell>
          <cell r="EQ194">
            <v>0.37898439999999994</v>
          </cell>
          <cell r="ER194">
            <v>0.11303265679999998</v>
          </cell>
          <cell r="ES194">
            <v>0.37898439999999994</v>
          </cell>
          <cell r="ET194">
            <v>0.70174852368593543</v>
          </cell>
          <cell r="EU194">
            <v>0.26595174319999998</v>
          </cell>
          <cell r="EW194">
            <v>0.37898439999999994</v>
          </cell>
          <cell r="EX194">
            <v>0.29325692999999997</v>
          </cell>
          <cell r="EY194">
            <v>0.37898439999999994</v>
          </cell>
          <cell r="EZ194">
            <v>0.22620316297979542</v>
          </cell>
          <cell r="FA194">
            <v>8.5727469999999972E-2</v>
          </cell>
          <cell r="FC194">
            <v>0.24189720000000001</v>
          </cell>
          <cell r="FD194">
            <v>7.1310555199999986E-2</v>
          </cell>
          <cell r="FE194">
            <v>0.24189720000000001</v>
          </cell>
          <cell r="FF194">
            <v>0.70520305650499471</v>
          </cell>
          <cell r="FG194">
            <v>0.17058664480000002</v>
          </cell>
          <cell r="FI194">
            <v>0.24189720000000001</v>
          </cell>
          <cell r="FJ194">
            <v>0.18736114000000001</v>
          </cell>
          <cell r="FK194">
            <v>0.24189720000000001</v>
          </cell>
          <cell r="FL194">
            <v>0.22545139009463522</v>
          </cell>
          <cell r="FM194">
            <v>5.4536059999999997E-2</v>
          </cell>
          <cell r="FO194">
            <v>0.13965379999999999</v>
          </cell>
          <cell r="FP194">
            <v>0</v>
          </cell>
          <cell r="FQ194">
            <v>0.13965379999999999</v>
          </cell>
          <cell r="FR194">
            <v>1</v>
          </cell>
          <cell r="FS194">
            <v>0.13965379999999999</v>
          </cell>
          <cell r="FU194">
            <v>4.7374255234999971</v>
          </cell>
          <cell r="FV194">
            <v>0</v>
          </cell>
          <cell r="FW194">
            <v>4.7374255234999971</v>
          </cell>
          <cell r="FX194">
            <v>1</v>
          </cell>
          <cell r="FY194">
            <v>4.7374255234999971</v>
          </cell>
          <cell r="GA194">
            <v>1.4860106274999998</v>
          </cell>
          <cell r="GB194">
            <v>0</v>
          </cell>
          <cell r="GC194">
            <v>1.4860106274999998</v>
          </cell>
          <cell r="GD194">
            <v>1</v>
          </cell>
          <cell r="GE194">
            <v>1.4860106274999998</v>
          </cell>
          <cell r="GG194">
            <v>0.467949002</v>
          </cell>
          <cell r="GH194">
            <v>0</v>
          </cell>
          <cell r="GI194">
            <v>0.467949002</v>
          </cell>
          <cell r="GJ194">
            <v>1</v>
          </cell>
          <cell r="GK194">
            <v>0.467949002</v>
          </cell>
          <cell r="GM194">
            <v>1.3667082000000004</v>
          </cell>
          <cell r="GN194">
            <v>0</v>
          </cell>
          <cell r="GO194">
            <v>1.3667082000000004</v>
          </cell>
          <cell r="GP194">
            <v>1</v>
          </cell>
          <cell r="GQ194">
            <v>1.3667082000000004</v>
          </cell>
          <cell r="GS194">
            <v>29.476592694999997</v>
          </cell>
          <cell r="GT194">
            <v>9.0381010549999967</v>
          </cell>
          <cell r="GU194">
            <v>29.476592694999997</v>
          </cell>
          <cell r="GV194">
            <v>0.69338040022064373</v>
          </cell>
          <cell r="GW194">
            <v>20.438491640000002</v>
          </cell>
          <cell r="GY194">
            <v>29.476592694999997</v>
          </cell>
          <cell r="GZ194">
            <v>20.705285040000003</v>
          </cell>
          <cell r="HA194">
            <v>29.476592694999997</v>
          </cell>
          <cell r="HB194">
            <v>0.29756857401255327</v>
          </cell>
          <cell r="HC194">
            <v>8.771307654999994</v>
          </cell>
          <cell r="HE194">
            <v>0.12046768000000001</v>
          </cell>
          <cell r="HF194">
            <v>6.8609600000000001E-3</v>
          </cell>
          <cell r="HG194">
            <v>0.12046768000000001</v>
          </cell>
          <cell r="HH194">
            <v>0.94304729700115419</v>
          </cell>
          <cell r="HI194">
            <v>0.11360672000000001</v>
          </cell>
          <cell r="HK194">
            <v>7.2889488610000015</v>
          </cell>
          <cell r="HL194">
            <v>5.9822813095000003</v>
          </cell>
          <cell r="HM194">
            <v>7.2889488610000015</v>
          </cell>
          <cell r="HN194">
            <v>0.17926693909068447</v>
          </cell>
          <cell r="HO194">
            <v>1.3066675515000012</v>
          </cell>
          <cell r="HQ194">
            <v>0.73869596199999998</v>
          </cell>
          <cell r="HR194">
            <v>0.87518887549999991</v>
          </cell>
          <cell r="HS194">
            <v>0.73869596199999998</v>
          </cell>
          <cell r="HT194">
            <v>0</v>
          </cell>
          <cell r="HU194">
            <v>0</v>
          </cell>
          <cell r="HW194">
            <v>3.8343875999999999E-2</v>
          </cell>
          <cell r="HX194">
            <v>1.1478095199999998E-2</v>
          </cell>
          <cell r="HY194">
            <v>3.8343875999999999E-2</v>
          </cell>
          <cell r="HZ194">
            <v>0.70065375759091242</v>
          </cell>
          <cell r="IA194">
            <v>2.6865780800000003E-2</v>
          </cell>
          <cell r="IC194">
            <v>3.8343875999999999E-2</v>
          </cell>
          <cell r="ID194">
            <v>2.9349175999999998E-2</v>
          </cell>
          <cell r="IE194">
            <v>3.8343875999999999E-2</v>
          </cell>
          <cell r="IF194">
            <v>0.23457983225274362</v>
          </cell>
          <cell r="IG194">
            <v>8.9947000000000013E-3</v>
          </cell>
          <cell r="II194">
            <v>1.6665959720000001</v>
          </cell>
          <cell r="IJ194">
            <v>0.65367039199999999</v>
          </cell>
          <cell r="IK194">
            <v>1.6665959720000001</v>
          </cell>
          <cell r="IL194">
            <v>0.60778112813055574</v>
          </cell>
          <cell r="IM194">
            <v>1.0129255800000001</v>
          </cell>
          <cell r="IO194">
            <v>0.31220254999999997</v>
          </cell>
          <cell r="IP194">
            <v>0.18876847500000002</v>
          </cell>
          <cell r="IQ194">
            <v>0.31220254999999997</v>
          </cell>
          <cell r="IR194">
            <v>0.39536536456861088</v>
          </cell>
          <cell r="IS194">
            <v>0.12343407499999995</v>
          </cell>
          <cell r="IU194">
            <v>8.4766068750000017</v>
          </cell>
          <cell r="IV194">
            <v>4.4641113749999999</v>
          </cell>
          <cell r="IW194">
            <v>8.4766068750000017</v>
          </cell>
          <cell r="IX194">
            <v>0.4733610463679786</v>
          </cell>
          <cell r="IY194">
            <v>4.0124955000000018</v>
          </cell>
          <cell r="JA194">
            <v>103.81479849999999</v>
          </cell>
          <cell r="JB194">
            <v>20.641731171139991</v>
          </cell>
          <cell r="JC194">
            <v>103.81479849999999</v>
          </cell>
          <cell r="JD194">
            <v>0.80116773842083799</v>
          </cell>
          <cell r="JE194">
            <v>83.17306732886</v>
          </cell>
          <cell r="JG194">
            <v>5.7664473749999994</v>
          </cell>
          <cell r="JH194">
            <v>3.6226537499999991</v>
          </cell>
          <cell r="JI194">
            <v>5.7664473749999994</v>
          </cell>
          <cell r="JJ194">
            <v>0.37177025741954345</v>
          </cell>
          <cell r="JK194">
            <v>2.1437936250000003</v>
          </cell>
          <cell r="JM194">
            <v>0.59826830399999997</v>
          </cell>
          <cell r="JN194">
            <v>0.372296554</v>
          </cell>
          <cell r="JO194">
            <v>0.59826830399999997</v>
          </cell>
          <cell r="JP194">
            <v>0.37770971400149583</v>
          </cell>
          <cell r="JQ194">
            <v>0.22597174999999997</v>
          </cell>
          <cell r="JS194">
            <v>0.58485487499999989</v>
          </cell>
          <cell r="JT194">
            <v>4.7956045600000045E-2</v>
          </cell>
          <cell r="JU194">
            <v>0.58485487499999989</v>
          </cell>
          <cell r="JV194">
            <v>0.91800351223882681</v>
          </cell>
          <cell r="JW194">
            <v>0.53689882939999989</v>
          </cell>
          <cell r="JY194">
            <v>0.67290944549999998</v>
          </cell>
          <cell r="JZ194">
            <v>0.3966679816</v>
          </cell>
          <cell r="KA194">
            <v>0.67290944549999998</v>
          </cell>
          <cell r="KB194">
            <v>0.41051803589224545</v>
          </cell>
          <cell r="KC194">
            <v>0.27624146389999998</v>
          </cell>
          <cell r="KE194">
            <v>5.7664473749999994</v>
          </cell>
          <cell r="KF194">
            <v>3.6958406249999993</v>
          </cell>
          <cell r="KG194">
            <v>5.7664473749999994</v>
          </cell>
          <cell r="KH194">
            <v>0.35907840917389805</v>
          </cell>
          <cell r="KI194">
            <v>2.0706067500000001</v>
          </cell>
          <cell r="KK194">
            <v>0.59826830399999997</v>
          </cell>
          <cell r="KL194">
            <v>0.37783042899999991</v>
          </cell>
          <cell r="KM194">
            <v>0.59826830399999997</v>
          </cell>
          <cell r="KN194">
            <v>0.36845989253677741</v>
          </cell>
          <cell r="KO194">
            <v>0.22043787500000006</v>
          </cell>
          <cell r="KQ194">
            <v>2.0314882700000001</v>
          </cell>
          <cell r="KR194">
            <v>0</v>
          </cell>
          <cell r="KS194">
            <v>2.0314882700000001</v>
          </cell>
          <cell r="KT194">
            <v>1</v>
          </cell>
          <cell r="KU194">
            <v>2.0314882700000001</v>
          </cell>
          <cell r="KW194">
            <v>3.3252951239999997</v>
          </cell>
          <cell r="KX194">
            <v>0.41898389599999991</v>
          </cell>
          <cell r="KY194">
            <v>3.3252951239999997</v>
          </cell>
          <cell r="KZ194">
            <v>0.87400098927279457</v>
          </cell>
          <cell r="LA194">
            <v>2.9063112279999999</v>
          </cell>
          <cell r="LC194">
            <v>1.5997215840000001</v>
          </cell>
          <cell r="LD194">
            <v>0.18808422000000002</v>
          </cell>
          <cell r="LE194">
            <v>1.5997215840000001</v>
          </cell>
          <cell r="LF194">
            <v>0.88242690360549647</v>
          </cell>
          <cell r="LG194">
            <v>1.4116373640000002</v>
          </cell>
          <cell r="LI194">
            <v>0.1042184</v>
          </cell>
          <cell r="LJ194">
            <v>0</v>
          </cell>
          <cell r="LK194">
            <v>0.1042184</v>
          </cell>
          <cell r="LL194">
            <v>1</v>
          </cell>
          <cell r="LM194">
            <v>0.1042184</v>
          </cell>
          <cell r="LO194">
            <v>3.2959239889999998</v>
          </cell>
          <cell r="LP194">
            <v>0</v>
          </cell>
          <cell r="LQ194">
            <v>3.2959239889999998</v>
          </cell>
          <cell r="LR194">
            <v>1</v>
          </cell>
          <cell r="LS194">
            <v>3.2959239889999998</v>
          </cell>
          <cell r="LU194">
            <v>36.246591599000006</v>
          </cell>
          <cell r="LV194">
            <v>2.3651986339999995</v>
          </cell>
          <cell r="LW194">
            <v>36.246591599000006</v>
          </cell>
          <cell r="LX194">
            <v>0.93474700572769842</v>
          </cell>
          <cell r="LY194">
            <v>33.881392965000003</v>
          </cell>
          <cell r="MA194">
            <v>5.7664473749999994</v>
          </cell>
          <cell r="MB194">
            <v>5.6566031250000002</v>
          </cell>
          <cell r="MC194">
            <v>5.7664473749999994</v>
          </cell>
          <cell r="MD194">
            <v>1.9048860217856269E-2</v>
          </cell>
          <cell r="ME194">
            <v>0.1098442499999992</v>
          </cell>
          <cell r="MG194">
            <v>0.59826830399999997</v>
          </cell>
          <cell r="MH194">
            <v>0.62255080650000005</v>
          </cell>
          <cell r="MI194">
            <v>0.59826830399999997</v>
          </cell>
          <cell r="MJ194">
            <v>0</v>
          </cell>
          <cell r="MK194">
            <v>0</v>
          </cell>
          <cell r="MM194">
            <v>10.286736037499999</v>
          </cell>
          <cell r="MN194">
            <v>7.2873813485000012</v>
          </cell>
          <cell r="MO194">
            <v>11.276504899999999</v>
          </cell>
          <cell r="MP194">
            <v>0.26598265292289264</v>
          </cell>
          <cell r="MQ194">
            <v>2.9993546889999978</v>
          </cell>
          <cell r="MS194">
            <v>25.184813323000004</v>
          </cell>
          <cell r="MT194">
            <v>17.841610626999998</v>
          </cell>
          <cell r="MU194">
            <v>27.608070965999996</v>
          </cell>
          <cell r="MV194">
            <v>0.26598028906269244</v>
          </cell>
          <cell r="MW194">
            <v>7.3432026960000059</v>
          </cell>
          <cell r="MY194">
            <v>0</v>
          </cell>
          <cell r="MZ194">
            <v>0</v>
          </cell>
          <cell r="NA194">
            <v>2.0314882700000001</v>
          </cell>
          <cell r="NB194">
            <v>0</v>
          </cell>
          <cell r="NC194">
            <v>0</v>
          </cell>
          <cell r="NE194">
            <v>0.41898389599999991</v>
          </cell>
          <cell r="NF194">
            <v>5.5321014000000057E-2</v>
          </cell>
          <cell r="NG194">
            <v>3.3252951239999997</v>
          </cell>
          <cell r="NH194">
            <v>0.10936258841367125</v>
          </cell>
          <cell r="NI194">
            <v>0.36366288199999985</v>
          </cell>
          <cell r="NK194">
            <v>0.18808422000000002</v>
          </cell>
          <cell r="NL194">
            <v>5.6815026000000012E-2</v>
          </cell>
          <cell r="NM194">
            <v>1.5997215840000001</v>
          </cell>
          <cell r="NN194">
            <v>8.2057525079939159E-2</v>
          </cell>
          <cell r="NO194">
            <v>0.13126919400000001</v>
          </cell>
          <cell r="NQ194">
            <v>0</v>
          </cell>
          <cell r="NR194">
            <v>0</v>
          </cell>
          <cell r="NS194">
            <v>0.1042184</v>
          </cell>
          <cell r="NT194">
            <v>0</v>
          </cell>
          <cell r="NU194">
            <v>0</v>
          </cell>
          <cell r="NW194">
            <v>0</v>
          </cell>
          <cell r="NX194">
            <v>0</v>
          </cell>
          <cell r="NY194">
            <v>3.2959239889999998</v>
          </cell>
          <cell r="NZ194">
            <v>0</v>
          </cell>
          <cell r="OA194">
            <v>0</v>
          </cell>
          <cell r="OC194">
            <v>2.3651986339999995</v>
          </cell>
          <cell r="OD194">
            <v>0</v>
          </cell>
          <cell r="OE194">
            <v>36.246591599000006</v>
          </cell>
          <cell r="OF194">
            <v>6.5252994272301509E-2</v>
          </cell>
          <cell r="OG194">
            <v>2.3651986339999995</v>
          </cell>
          <cell r="OI194">
            <v>0</v>
          </cell>
          <cell r="OJ194">
            <v>0</v>
          </cell>
          <cell r="OK194">
            <v>4.7374255234999971</v>
          </cell>
          <cell r="OL194">
            <v>0</v>
          </cell>
          <cell r="OM194">
            <v>0</v>
          </cell>
          <cell r="OO194">
            <v>0</v>
          </cell>
          <cell r="OP194">
            <v>0</v>
          </cell>
          <cell r="OQ194">
            <v>1.4860106274999998</v>
          </cell>
          <cell r="OR194">
            <v>0</v>
          </cell>
          <cell r="OS194">
            <v>0</v>
          </cell>
          <cell r="OU194">
            <v>0</v>
          </cell>
          <cell r="OV194">
            <v>0</v>
          </cell>
          <cell r="OW194">
            <v>2.8891065</v>
          </cell>
          <cell r="OX194">
            <v>0</v>
          </cell>
          <cell r="OY194">
            <v>0</v>
          </cell>
          <cell r="PA194">
            <v>2.7305186799999985E-2</v>
          </cell>
          <cell r="PB194">
            <v>0</v>
          </cell>
          <cell r="PC194">
            <v>0.37898439999999994</v>
          </cell>
          <cell r="PD194">
            <v>7.2048313334269143E-2</v>
          </cell>
          <cell r="PE194">
            <v>2.7305186799999985E-2</v>
          </cell>
          <cell r="PG194">
            <v>1.6774495199999986E-2</v>
          </cell>
          <cell r="PH194">
            <v>0</v>
          </cell>
          <cell r="PI194">
            <v>0.24189720000000001</v>
          </cell>
          <cell r="PJ194">
            <v>6.9345553400370019E-2</v>
          </cell>
          <cell r="PK194">
            <v>1.6774495199999986E-2</v>
          </cell>
          <cell r="PM194">
            <v>0</v>
          </cell>
          <cell r="PN194">
            <v>0</v>
          </cell>
          <cell r="PO194">
            <v>0.13965379999999999</v>
          </cell>
          <cell r="PP194">
            <v>0</v>
          </cell>
          <cell r="PQ194">
            <v>0</v>
          </cell>
          <cell r="PS194">
            <v>0</v>
          </cell>
          <cell r="PT194">
            <v>0</v>
          </cell>
          <cell r="PU194">
            <v>0.467949002</v>
          </cell>
          <cell r="PV194">
            <v>0</v>
          </cell>
          <cell r="PW194">
            <v>0</v>
          </cell>
          <cell r="PY194">
            <v>0</v>
          </cell>
          <cell r="PZ194">
            <v>3.4070079999999996E-2</v>
          </cell>
          <cell r="QA194">
            <v>0</v>
          </cell>
          <cell r="QB194">
            <v>0</v>
          </cell>
          <cell r="QC194">
            <v>0</v>
          </cell>
          <cell r="QE194">
            <v>0</v>
          </cell>
          <cell r="QF194">
            <v>3.7130239999999995E-2</v>
          </cell>
          <cell r="QG194">
            <v>0</v>
          </cell>
          <cell r="QH194">
            <v>0</v>
          </cell>
          <cell r="QI194">
            <v>0</v>
          </cell>
          <cell r="QK194">
            <v>27.355681742400002</v>
          </cell>
          <cell r="QL194">
            <v>15.826214452000002</v>
          </cell>
          <cell r="QM194">
            <v>103.81479849999999</v>
          </cell>
          <cell r="QN194">
            <v>0.1110580327370187</v>
          </cell>
          <cell r="QO194">
            <v>11.5294672904</v>
          </cell>
          <cell r="QQ194">
            <v>1.2373613749999999</v>
          </cell>
          <cell r="QR194">
            <v>0.68897987500000002</v>
          </cell>
          <cell r="QS194">
            <v>5.7664473749999994</v>
          </cell>
          <cell r="QT194">
            <v>9.5098674164177194E-2</v>
          </cell>
          <cell r="QU194">
            <v>0.54838149999999986</v>
          </cell>
          <cell r="QW194">
            <v>0.11343508450000002</v>
          </cell>
          <cell r="QX194">
            <v>6.1533061999999958E-2</v>
          </cell>
          <cell r="QY194">
            <v>0.59826830399999997</v>
          </cell>
          <cell r="QZ194">
            <v>8.6753756053905978E-2</v>
          </cell>
          <cell r="RA194">
            <v>5.1902022500000061E-2</v>
          </cell>
          <cell r="RC194">
            <v>10.286736037499999</v>
          </cell>
          <cell r="RD194">
            <v>10.166663278499998</v>
          </cell>
          <cell r="RE194">
            <v>11.276504899999999</v>
          </cell>
          <cell r="RF194">
            <v>1.0648047428241799E-2</v>
          </cell>
          <cell r="RG194">
            <v>0.12007275900000103</v>
          </cell>
          <cell r="RI194">
            <v>25.184813323000004</v>
          </cell>
          <cell r="RJ194">
            <v>24.8907974205</v>
          </cell>
          <cell r="RK194">
            <v>27.608070965999996</v>
          </cell>
          <cell r="RL194">
            <v>1.0649635856923549E-2</v>
          </cell>
          <cell r="RM194">
            <v>0.29401590250000353</v>
          </cell>
          <cell r="RO194">
            <v>2.5646210029999996</v>
          </cell>
          <cell r="RP194">
            <v>2.3871251564999998</v>
          </cell>
          <cell r="RQ194">
            <v>11.245986558000002</v>
          </cell>
          <cell r="RR194">
            <v>1.5783039183319626E-2</v>
          </cell>
          <cell r="RS194">
            <v>0.17749584649999983</v>
          </cell>
          <cell r="RU194">
            <v>0.47014567099999993</v>
          </cell>
          <cell r="RV194">
            <v>0.42695811449999999</v>
          </cell>
          <cell r="RW194">
            <v>1.543818804</v>
          </cell>
          <cell r="RX194">
            <v>2.7974498294814101E-2</v>
          </cell>
          <cell r="RY194">
            <v>4.3187556499999946E-2</v>
          </cell>
          <cell r="SA194">
            <v>0.18861791185000001</v>
          </cell>
          <cell r="SB194">
            <v>7.6196981324999982E-2</v>
          </cell>
          <cell r="SC194">
            <v>0.29327618</v>
          </cell>
          <cell r="SD194">
            <v>0.38332786019307818</v>
          </cell>
          <cell r="SE194">
            <v>0.11242093052500003</v>
          </cell>
          <cell r="SG194">
            <v>7.5933000000000025E-3</v>
          </cell>
          <cell r="SH194">
            <v>0</v>
          </cell>
          <cell r="SI194">
            <v>1.3667082000000004</v>
          </cell>
          <cell r="SJ194">
            <v>5.555904325444159E-3</v>
          </cell>
          <cell r="SK194">
            <v>7.5933000000000025E-3</v>
          </cell>
          <cell r="SM194">
            <v>0</v>
          </cell>
          <cell r="SN194">
            <v>0</v>
          </cell>
          <cell r="SO194">
            <v>0</v>
          </cell>
          <cell r="SP194">
            <v>0</v>
          </cell>
          <cell r="SQ194">
            <v>0</v>
          </cell>
          <cell r="SS194">
            <v>0</v>
          </cell>
          <cell r="ST194">
            <v>0</v>
          </cell>
          <cell r="SU194">
            <v>0</v>
          </cell>
          <cell r="SV194">
            <v>0</v>
          </cell>
          <cell r="SW194">
            <v>0</v>
          </cell>
          <cell r="SY194">
            <v>27.355681742400002</v>
          </cell>
          <cell r="SZ194">
            <v>8.1433963674000029</v>
          </cell>
          <cell r="TA194">
            <v>103.81479849999999</v>
          </cell>
          <cell r="TB194">
            <v>0.18506307051205231</v>
          </cell>
          <cell r="TC194">
            <v>19.212285375</v>
          </cell>
          <cell r="TE194">
            <v>1.4422027499999999</v>
          </cell>
          <cell r="TF194">
            <v>0.42665487499999999</v>
          </cell>
          <cell r="TG194">
            <v>5.7664473749999994</v>
          </cell>
          <cell r="TH194">
            <v>0.17611326505862718</v>
          </cell>
          <cell r="TI194">
            <v>1.0155478749999998</v>
          </cell>
          <cell r="TK194">
            <v>0.15650743149999999</v>
          </cell>
          <cell r="TL194">
            <v>5.6925322000000042E-2</v>
          </cell>
          <cell r="TM194">
            <v>0.59826830399999997</v>
          </cell>
          <cell r="TN194">
            <v>0.16645058552190983</v>
          </cell>
          <cell r="TO194">
            <v>9.9582109499999946E-2</v>
          </cell>
          <cell r="TQ194">
            <v>0.31220254999999997</v>
          </cell>
          <cell r="TR194">
            <v>0</v>
          </cell>
          <cell r="TS194">
            <v>0.31220254999999997</v>
          </cell>
          <cell r="TT194">
            <v>1</v>
          </cell>
          <cell r="TU194">
            <v>0.31220254999999997</v>
          </cell>
          <cell r="TW194">
            <v>8.4766068750000017</v>
          </cell>
          <cell r="TX194">
            <v>0</v>
          </cell>
          <cell r="TY194">
            <v>8.4766068750000017</v>
          </cell>
          <cell r="TZ194">
            <v>1</v>
          </cell>
          <cell r="UA194">
            <v>8.4766068750000017</v>
          </cell>
          <cell r="UC194">
            <v>4.7956045600000045E-2</v>
          </cell>
          <cell r="UD194">
            <v>0</v>
          </cell>
          <cell r="UE194">
            <v>0.58485487499999989</v>
          </cell>
          <cell r="UF194">
            <v>8.1996487761173326E-2</v>
          </cell>
          <cell r="UG194">
            <v>4.7956045600000045E-2</v>
          </cell>
          <cell r="UI194">
            <v>0.3966679816</v>
          </cell>
          <cell r="UJ194">
            <v>0.18275095159999999</v>
          </cell>
          <cell r="UK194">
            <v>0.67290944549999998</v>
          </cell>
          <cell r="UL194">
            <v>0.31789868819726652</v>
          </cell>
          <cell r="UM194">
            <v>0.21391703000000001</v>
          </cell>
          <cell r="UO194">
            <v>0</v>
          </cell>
          <cell r="UP194">
            <v>0</v>
          </cell>
          <cell r="UQ194">
            <v>2.0314882700000001</v>
          </cell>
          <cell r="UR194">
            <v>0</v>
          </cell>
          <cell r="US194">
            <v>0</v>
          </cell>
          <cell r="UU194">
            <v>0.41898389599999991</v>
          </cell>
          <cell r="UV194">
            <v>0.37543538199999993</v>
          </cell>
          <cell r="UW194">
            <v>3.3252951239999997</v>
          </cell>
          <cell r="UX194">
            <v>1.309613504247871E-2</v>
          </cell>
          <cell r="UY194">
            <v>4.3548513999999983E-2</v>
          </cell>
          <cell r="VA194">
            <v>0.18808422000000002</v>
          </cell>
          <cell r="VB194">
            <v>0.16650826200000002</v>
          </cell>
          <cell r="VC194">
            <v>1.5997215840000001</v>
          </cell>
          <cell r="VD194">
            <v>1.3487320678671299E-2</v>
          </cell>
          <cell r="VE194">
            <v>2.1575958000000006E-2</v>
          </cell>
          <cell r="VG194">
            <v>0</v>
          </cell>
          <cell r="VH194">
            <v>0</v>
          </cell>
          <cell r="VI194">
            <v>0.1042184</v>
          </cell>
          <cell r="VJ194">
            <v>0</v>
          </cell>
          <cell r="VK194">
            <v>0</v>
          </cell>
          <cell r="VM194">
            <v>0</v>
          </cell>
          <cell r="VN194">
            <v>0</v>
          </cell>
          <cell r="VO194">
            <v>3.2959239889999998</v>
          </cell>
          <cell r="VP194">
            <v>0</v>
          </cell>
          <cell r="VQ194">
            <v>0</v>
          </cell>
          <cell r="VS194">
            <v>2.3651986339999995</v>
          </cell>
          <cell r="VT194">
            <v>1.7823360129999992</v>
          </cell>
          <cell r="VU194">
            <v>36.246591599000006</v>
          </cell>
          <cell r="VV194">
            <v>1.6080480820052628E-2</v>
          </cell>
          <cell r="VW194">
            <v>0.5828626210000003</v>
          </cell>
          <cell r="VY194">
            <v>0</v>
          </cell>
          <cell r="VZ194">
            <v>0</v>
          </cell>
          <cell r="WA194">
            <v>4.7374255234999971</v>
          </cell>
          <cell r="WB194">
            <v>0</v>
          </cell>
          <cell r="WC194">
            <v>0</v>
          </cell>
          <cell r="WE194">
            <v>0</v>
          </cell>
          <cell r="WF194">
            <v>0</v>
          </cell>
          <cell r="WG194">
            <v>1.4860106274999998</v>
          </cell>
          <cell r="WH194">
            <v>0</v>
          </cell>
          <cell r="WI194">
            <v>0</v>
          </cell>
          <cell r="WK194">
            <v>0</v>
          </cell>
          <cell r="WL194">
            <v>0</v>
          </cell>
          <cell r="WM194">
            <v>2.8891065</v>
          </cell>
          <cell r="WN194">
            <v>0</v>
          </cell>
          <cell r="WO194">
            <v>0</v>
          </cell>
          <cell r="WQ194">
            <v>2.7305186799999985E-2</v>
          </cell>
          <cell r="WR194">
            <v>8.7437868000000002E-3</v>
          </cell>
          <cell r="WS194">
            <v>0.37898439999999994</v>
          </cell>
          <cell r="WT194">
            <v>4.8976686111618283E-2</v>
          </cell>
          <cell r="WU194">
            <v>1.8561399999999985E-2</v>
          </cell>
          <cell r="WW194">
            <v>1.6774495199999986E-2</v>
          </cell>
          <cell r="WX194">
            <v>4.8482952000000008E-3</v>
          </cell>
          <cell r="WY194">
            <v>0.24189720000000001</v>
          </cell>
          <cell r="WZ194">
            <v>4.9302761669006434E-2</v>
          </cell>
          <cell r="XA194">
            <v>1.1926199999999984E-2</v>
          </cell>
          <cell r="XC194">
            <v>0</v>
          </cell>
          <cell r="XD194">
            <v>0</v>
          </cell>
          <cell r="XE194">
            <v>0.13965379999999999</v>
          </cell>
          <cell r="XF194">
            <v>0</v>
          </cell>
          <cell r="XG194">
            <v>0</v>
          </cell>
          <cell r="XI194">
            <v>0</v>
          </cell>
          <cell r="XJ194">
            <v>0</v>
          </cell>
          <cell r="XK194">
            <v>0.467949002</v>
          </cell>
          <cell r="XL194">
            <v>0</v>
          </cell>
          <cell r="XM194">
            <v>0</v>
          </cell>
          <cell r="XO194">
            <v>7.2889488610000015</v>
          </cell>
          <cell r="XP194">
            <v>5.5648325975000006</v>
          </cell>
          <cell r="XQ194">
            <v>7.2889488610000015</v>
          </cell>
          <cell r="XR194">
            <v>0.23653839481917591</v>
          </cell>
          <cell r="XS194">
            <v>1.7241162635000009</v>
          </cell>
          <cell r="XU194">
            <v>0.73869596199999998</v>
          </cell>
          <cell r="XV194">
            <v>0.83492233149999984</v>
          </cell>
          <cell r="XW194">
            <v>0.73869596199999998</v>
          </cell>
          <cell r="XX194">
            <v>0</v>
          </cell>
          <cell r="XY194">
            <v>0</v>
          </cell>
          <cell r="YA194">
            <v>2.4833951999999999E-3</v>
          </cell>
          <cell r="YB194">
            <v>5.7451680000000023E-4</v>
          </cell>
          <cell r="YC194">
            <v>3.8343875999999999E-2</v>
          </cell>
          <cell r="YD194">
            <v>4.9783136164951079E-2</v>
          </cell>
          <cell r="YE194">
            <v>1.9088783999999996E-3</v>
          </cell>
          <cell r="YG194">
            <v>0.65367039199999999</v>
          </cell>
          <cell r="YH194">
            <v>3.1706735999999965E-2</v>
          </cell>
          <cell r="YI194">
            <v>1.6665959720000001</v>
          </cell>
          <cell r="YJ194">
            <v>0.37319402329624735</v>
          </cell>
          <cell r="YK194">
            <v>0.62196365600000003</v>
          </cell>
          <cell r="YM194">
            <v>2.6976683999999995</v>
          </cell>
          <cell r="YN194">
            <v>1.5111782</v>
          </cell>
          <cell r="YO194">
            <v>2.6976683999999995</v>
          </cell>
          <cell r="YP194">
            <v>0.43982062435842734</v>
          </cell>
          <cell r="YQ194">
            <v>1.1864901999999995</v>
          </cell>
          <cell r="YS194">
            <v>2.6976683999999995</v>
          </cell>
          <cell r="YT194">
            <v>2.5416019999999997</v>
          </cell>
          <cell r="YU194">
            <v>2.6976683999999995</v>
          </cell>
          <cell r="YV194">
            <v>5.7852329070541011E-2</v>
          </cell>
          <cell r="YW194">
            <v>0.15606639999999983</v>
          </cell>
          <cell r="YY194">
            <v>2.6976683999999995</v>
          </cell>
          <cell r="YZ194">
            <v>1.5106769999999998</v>
          </cell>
          <cell r="ZA194">
            <v>2.6976683999999995</v>
          </cell>
          <cell r="ZB194">
            <v>0.4400064144281039</v>
          </cell>
          <cell r="ZC194">
            <v>1.1869913999999997</v>
          </cell>
        </row>
        <row r="195">
          <cell r="B195">
            <v>2036</v>
          </cell>
          <cell r="C195">
            <v>11.39090425</v>
          </cell>
          <cell r="D195">
            <v>11.1736288735</v>
          </cell>
          <cell r="E195">
            <v>11.39090425</v>
          </cell>
          <cell r="F195">
            <v>1.9074462547606783E-2</v>
          </cell>
          <cell r="G195">
            <v>0.21727537649999995</v>
          </cell>
          <cell r="I195">
            <v>27.888101414000001</v>
          </cell>
          <cell r="J195">
            <v>27.356110016000002</v>
          </cell>
          <cell r="K195">
            <v>27.888101414000001</v>
          </cell>
          <cell r="L195">
            <v>1.9075927403682483E-2</v>
          </cell>
          <cell r="M195">
            <v>0.53199139799999884</v>
          </cell>
          <cell r="O195">
            <v>11.39090425</v>
          </cell>
          <cell r="P195">
            <v>11.031649692999997</v>
          </cell>
          <cell r="Q195">
            <v>11.39090425</v>
          </cell>
          <cell r="R195">
            <v>3.1538721519848031E-2</v>
          </cell>
          <cell r="S195">
            <v>0.35925455700000342</v>
          </cell>
          <cell r="U195">
            <v>27.888101414000001</v>
          </cell>
          <cell r="V195">
            <v>27.008564747000001</v>
          </cell>
          <cell r="W195">
            <v>27.888101414000001</v>
          </cell>
          <cell r="X195">
            <v>3.1538061840182034E-2</v>
          </cell>
          <cell r="Y195">
            <v>0.87953666699999999</v>
          </cell>
          <cell r="AA195">
            <v>11.39090425</v>
          </cell>
          <cell r="AB195">
            <v>10.968185168</v>
          </cell>
          <cell r="AC195">
            <v>11.39090425</v>
          </cell>
          <cell r="AD195">
            <v>3.7110230471825836E-2</v>
          </cell>
          <cell r="AE195">
            <v>0.42271908200000041</v>
          </cell>
          <cell r="AG195">
            <v>27.888101414000001</v>
          </cell>
          <cell r="AH195">
            <v>26.853180641999995</v>
          </cell>
          <cell r="AI195">
            <v>27.888101414000001</v>
          </cell>
          <cell r="AJ195">
            <v>3.7109760777062795E-2</v>
          </cell>
          <cell r="AK195">
            <v>1.0349207720000067</v>
          </cell>
          <cell r="AM195">
            <v>11.373088078</v>
          </cell>
          <cell r="AN195">
            <v>7.1568245545</v>
          </cell>
          <cell r="AO195">
            <v>11.373088078</v>
          </cell>
          <cell r="AP195">
            <v>0.37072284102467323</v>
          </cell>
          <cell r="AQ195">
            <v>4.2162635235000003</v>
          </cell>
          <cell r="AS195">
            <v>1.5582438400000003</v>
          </cell>
          <cell r="AT195">
            <v>1.0598343864999999</v>
          </cell>
          <cell r="AU195">
            <v>1.5582438400000003</v>
          </cell>
          <cell r="AV195">
            <v>0.31985331223898839</v>
          </cell>
          <cell r="AW195">
            <v>0.49840945350000032</v>
          </cell>
          <cell r="AY195">
            <v>11.373088078</v>
          </cell>
          <cell r="AZ195">
            <v>6.8917550059999995</v>
          </cell>
          <cell r="BA195">
            <v>11.373088078</v>
          </cell>
          <cell r="BB195">
            <v>0.39402957589580717</v>
          </cell>
          <cell r="BC195">
            <v>4.4813330720000009</v>
          </cell>
          <cell r="BE195">
            <v>1.5582438400000003</v>
          </cell>
          <cell r="BF195">
            <v>1.0054000240000001</v>
          </cell>
          <cell r="BG195">
            <v>1.5582438400000003</v>
          </cell>
          <cell r="BH195">
            <v>0.35478646012167142</v>
          </cell>
          <cell r="BI195">
            <v>0.55284381600000021</v>
          </cell>
          <cell r="BK195">
            <v>0.29288161999999984</v>
          </cell>
          <cell r="BL195">
            <v>0.27316192</v>
          </cell>
          <cell r="BM195">
            <v>0.29288161999999984</v>
          </cell>
          <cell r="BN195">
            <v>6.7329933506922873E-2</v>
          </cell>
          <cell r="BO195">
            <v>1.971969999999984E-2</v>
          </cell>
          <cell r="BQ195">
            <v>0.29288161999999984</v>
          </cell>
          <cell r="BR195">
            <v>0.27049010800000001</v>
          </cell>
          <cell r="BS195">
            <v>0.29288161999999984</v>
          </cell>
          <cell r="BT195">
            <v>7.6452431531892809E-2</v>
          </cell>
          <cell r="BU195">
            <v>2.2391511999999836E-2</v>
          </cell>
          <cell r="BW195">
            <v>0.29288161999999984</v>
          </cell>
          <cell r="BX195">
            <v>0.29122555058499999</v>
          </cell>
          <cell r="BY195">
            <v>0.29288161999999984</v>
          </cell>
          <cell r="BZ195">
            <v>5.6543985757790162E-3</v>
          </cell>
          <cell r="CA195">
            <v>1.6560694149998501E-3</v>
          </cell>
          <cell r="CC195">
            <v>0.29288161999999984</v>
          </cell>
          <cell r="CD195">
            <v>0.23099875557499988</v>
          </cell>
          <cell r="CE195">
            <v>0.29288161999999984</v>
          </cell>
          <cell r="CF195">
            <v>0.21128968224431424</v>
          </cell>
          <cell r="CG195">
            <v>6.1882864424999962E-2</v>
          </cell>
          <cell r="CI195">
            <v>0</v>
          </cell>
          <cell r="CJ195">
            <v>0</v>
          </cell>
          <cell r="CK195">
            <v>0</v>
          </cell>
          <cell r="CL195">
            <v>0</v>
          </cell>
          <cell r="CM195">
            <v>0</v>
          </cell>
          <cell r="CO195">
            <v>0</v>
          </cell>
          <cell r="CP195">
            <v>0</v>
          </cell>
          <cell r="CQ195">
            <v>0</v>
          </cell>
          <cell r="CR195">
            <v>0</v>
          </cell>
          <cell r="CS195">
            <v>0</v>
          </cell>
          <cell r="CU195">
            <v>2.4484336</v>
          </cell>
          <cell r="CV195">
            <v>1.7092319999999998E-2</v>
          </cell>
          <cell r="CW195">
            <v>2.4484336</v>
          </cell>
          <cell r="CX195">
            <v>0.99301907962707248</v>
          </cell>
          <cell r="CY195">
            <v>2.4313412799999998</v>
          </cell>
          <cell r="DA195">
            <v>2.3812828599999998</v>
          </cell>
          <cell r="DB195">
            <v>0.98660385999999989</v>
          </cell>
          <cell r="DC195">
            <v>2.3812828599999998</v>
          </cell>
          <cell r="DD195">
            <v>0.58568388637375068</v>
          </cell>
          <cell r="DE195">
            <v>1.394679</v>
          </cell>
          <cell r="DG195">
            <v>2.3812828599999998</v>
          </cell>
          <cell r="DH195">
            <v>1.4115684299999998</v>
          </cell>
          <cell r="DI195">
            <v>2.3812828599999998</v>
          </cell>
          <cell r="DJ195">
            <v>0.40722353748432899</v>
          </cell>
          <cell r="DK195">
            <v>0.96971443000000002</v>
          </cell>
          <cell r="DM195">
            <v>17.1610567</v>
          </cell>
          <cell r="DN195">
            <v>3.5620746369999998</v>
          </cell>
          <cell r="DO195">
            <v>17.1610567</v>
          </cell>
          <cell r="DP195">
            <v>0.79243267478977564</v>
          </cell>
          <cell r="DQ195">
            <v>13.598982062999999</v>
          </cell>
          <cell r="DS195">
            <v>0.33073203999999995</v>
          </cell>
          <cell r="DT195">
            <v>1.7323999999999999E-4</v>
          </cell>
          <cell r="DU195">
            <v>0.33073203999999995</v>
          </cell>
          <cell r="DV195">
            <v>0.99947619226731099</v>
          </cell>
          <cell r="DW195">
            <v>0.33055879999999993</v>
          </cell>
          <cell r="DY195">
            <v>2.7534093899999994</v>
          </cell>
          <cell r="DZ195">
            <v>0</v>
          </cell>
          <cell r="EA195">
            <v>2.7534093899999994</v>
          </cell>
          <cell r="EB195">
            <v>1</v>
          </cell>
          <cell r="EC195">
            <v>2.7534093899999994</v>
          </cell>
          <cell r="EE195">
            <v>2.9240177999999997</v>
          </cell>
          <cell r="EF195">
            <v>1.0436617223999998</v>
          </cell>
          <cell r="EG195">
            <v>2.9240177999999997</v>
          </cell>
          <cell r="EH195">
            <v>0.64307271918796116</v>
          </cell>
          <cell r="EI195">
            <v>1.8803560775999999</v>
          </cell>
          <cell r="EK195">
            <v>2.9240177999999997</v>
          </cell>
          <cell r="EL195">
            <v>1.8172034099999999</v>
          </cell>
          <cell r="EM195">
            <v>2.9240177999999997</v>
          </cell>
          <cell r="EN195">
            <v>0.3785251888685493</v>
          </cell>
          <cell r="EO195">
            <v>1.1068143899999998</v>
          </cell>
          <cell r="EQ195">
            <v>0.37712710000000005</v>
          </cell>
          <cell r="ER195">
            <v>0.10503482240000001</v>
          </cell>
          <cell r="ES195">
            <v>0.37712710000000005</v>
          </cell>
          <cell r="ET195">
            <v>0.72148694060967777</v>
          </cell>
          <cell r="EU195">
            <v>0.27209227760000004</v>
          </cell>
          <cell r="EW195">
            <v>0.37712710000000005</v>
          </cell>
          <cell r="EX195">
            <v>0.28997766000000008</v>
          </cell>
          <cell r="EY195">
            <v>0.37712710000000005</v>
          </cell>
          <cell r="EZ195">
            <v>0.23108771552084154</v>
          </cell>
          <cell r="FA195">
            <v>8.7149439999999967E-2</v>
          </cell>
          <cell r="FC195">
            <v>0.2406665999999999</v>
          </cell>
          <cell r="FD195">
            <v>6.6154891199999968E-2</v>
          </cell>
          <cell r="FE195">
            <v>0.2406665999999999</v>
          </cell>
          <cell r="FF195">
            <v>0.72511810446484892</v>
          </cell>
          <cell r="FG195">
            <v>0.17451170879999994</v>
          </cell>
          <cell r="FI195">
            <v>0.2406665999999999</v>
          </cell>
          <cell r="FJ195">
            <v>0.18525075999999993</v>
          </cell>
          <cell r="FK195">
            <v>0.2406665999999999</v>
          </cell>
          <cell r="FL195">
            <v>0.23025978677556416</v>
          </cell>
          <cell r="FM195">
            <v>5.5415839999999966E-2</v>
          </cell>
          <cell r="FO195">
            <v>0.14164150000000003</v>
          </cell>
          <cell r="FP195">
            <v>0</v>
          </cell>
          <cell r="FQ195">
            <v>0.14164150000000003</v>
          </cell>
          <cell r="FR195">
            <v>1</v>
          </cell>
          <cell r="FS195">
            <v>0.14164150000000003</v>
          </cell>
          <cell r="FU195">
            <v>4.6340067944999985</v>
          </cell>
          <cell r="FV195">
            <v>0</v>
          </cell>
          <cell r="FW195">
            <v>4.6340067944999985</v>
          </cell>
          <cell r="FX195">
            <v>1</v>
          </cell>
          <cell r="FY195">
            <v>4.6340067944999985</v>
          </cell>
          <cell r="GA195">
            <v>1.4417795270000004</v>
          </cell>
          <cell r="GB195">
            <v>0</v>
          </cell>
          <cell r="GC195">
            <v>1.4417795270000004</v>
          </cell>
          <cell r="GD195">
            <v>1</v>
          </cell>
          <cell r="GE195">
            <v>1.4417795270000004</v>
          </cell>
          <cell r="GG195">
            <v>0.46049556399999997</v>
          </cell>
          <cell r="GH195">
            <v>0</v>
          </cell>
          <cell r="GI195">
            <v>0.46049556399999997</v>
          </cell>
          <cell r="GJ195">
            <v>1</v>
          </cell>
          <cell r="GK195">
            <v>0.46049556399999997</v>
          </cell>
          <cell r="GM195">
            <v>1.3812941999999997</v>
          </cell>
          <cell r="GN195">
            <v>0</v>
          </cell>
          <cell r="GO195">
            <v>1.3812941999999997</v>
          </cell>
          <cell r="GP195">
            <v>1</v>
          </cell>
          <cell r="GQ195">
            <v>1.3812941999999997</v>
          </cell>
          <cell r="GS195">
            <v>29.712403049999999</v>
          </cell>
          <cell r="GT195">
            <v>9.1103983949999989</v>
          </cell>
          <cell r="GU195">
            <v>29.712403049999999</v>
          </cell>
          <cell r="GV195">
            <v>0.69338062694999703</v>
          </cell>
          <cell r="GW195">
            <v>20.602004655000002</v>
          </cell>
          <cell r="GY195">
            <v>29.712403049999999</v>
          </cell>
          <cell r="GZ195">
            <v>20.870932404999998</v>
          </cell>
          <cell r="HA195">
            <v>29.712403049999999</v>
          </cell>
          <cell r="HB195">
            <v>0.29756834646196689</v>
          </cell>
          <cell r="HC195">
            <v>8.8414706450000011</v>
          </cell>
          <cell r="HE195">
            <v>0.12143495999999999</v>
          </cell>
          <cell r="HF195">
            <v>6.9168799999999985E-3</v>
          </cell>
          <cell r="HG195">
            <v>0.12143495999999999</v>
          </cell>
          <cell r="HH195">
            <v>0.94304045556567895</v>
          </cell>
          <cell r="HI195">
            <v>0.11451807999999999</v>
          </cell>
          <cell r="HK195">
            <v>7.3832545349999998</v>
          </cell>
          <cell r="HL195">
            <v>5.9508413970000005</v>
          </cell>
          <cell r="HM195">
            <v>7.3832545349999998</v>
          </cell>
          <cell r="HN195">
            <v>0.19400836463238624</v>
          </cell>
          <cell r="HO195">
            <v>1.4324131379999994</v>
          </cell>
          <cell r="HQ195">
            <v>0.75535338799999985</v>
          </cell>
          <cell r="HR195">
            <v>0.89939565250000009</v>
          </cell>
          <cell r="HS195">
            <v>0.75535338799999985</v>
          </cell>
          <cell r="HT195">
            <v>0</v>
          </cell>
          <cell r="HU195">
            <v>0</v>
          </cell>
          <cell r="HW195">
            <v>3.8650672000000004E-2</v>
          </cell>
          <cell r="HX195">
            <v>1.15762504E-2</v>
          </cell>
          <cell r="HY195">
            <v>3.8650672000000004E-2</v>
          </cell>
          <cell r="HZ195">
            <v>0.70049032006481027</v>
          </cell>
          <cell r="IA195">
            <v>2.7074421600000002E-2</v>
          </cell>
          <cell r="IC195">
            <v>3.8650672000000004E-2</v>
          </cell>
          <cell r="ID195">
            <v>2.9584472000000001E-2</v>
          </cell>
          <cell r="IE195">
            <v>3.8650672000000004E-2</v>
          </cell>
          <cell r="IF195">
            <v>0.23456771980575145</v>
          </cell>
          <cell r="IG195">
            <v>9.0662000000000034E-3</v>
          </cell>
          <cell r="II195">
            <v>1.6657507679999999</v>
          </cell>
          <cell r="IJ195">
            <v>0.70642467599999992</v>
          </cell>
          <cell r="IK195">
            <v>1.6657507679999999</v>
          </cell>
          <cell r="IL195">
            <v>0.5759121414975088</v>
          </cell>
          <cell r="IM195">
            <v>0.95932609199999996</v>
          </cell>
          <cell r="IO195">
            <v>0.31601884999999996</v>
          </cell>
          <cell r="IP195">
            <v>0.19751640000000001</v>
          </cell>
          <cell r="IQ195">
            <v>0.31601884999999996</v>
          </cell>
          <cell r="IR195">
            <v>0.37498538457436942</v>
          </cell>
          <cell r="IS195">
            <v>0.11850244999999995</v>
          </cell>
          <cell r="IU195">
            <v>8.4829737500000011</v>
          </cell>
          <cell r="IV195">
            <v>4.6060076250000002</v>
          </cell>
          <cell r="IW195">
            <v>8.4829737500000011</v>
          </cell>
          <cell r="IX195">
            <v>0.45702913144108226</v>
          </cell>
          <cell r="IY195">
            <v>3.8769661250000009</v>
          </cell>
          <cell r="JA195">
            <v>104.4539075</v>
          </cell>
          <cell r="JB195">
            <v>16.078446234599998</v>
          </cell>
          <cell r="JC195">
            <v>104.4539075</v>
          </cell>
          <cell r="JD195">
            <v>0.84607137617518047</v>
          </cell>
          <cell r="JE195">
            <v>88.375461265400006</v>
          </cell>
          <cell r="JG195">
            <v>5.8059637500000001</v>
          </cell>
          <cell r="JH195">
            <v>3.5520025</v>
          </cell>
          <cell r="JI195">
            <v>5.8059637500000001</v>
          </cell>
          <cell r="JJ195">
            <v>0.38821483341159341</v>
          </cell>
          <cell r="JK195">
            <v>2.2539612500000001</v>
          </cell>
          <cell r="JM195">
            <v>0.60276367750000004</v>
          </cell>
          <cell r="JN195">
            <v>0.3656123025000001</v>
          </cell>
          <cell r="JO195">
            <v>0.60276367750000004</v>
          </cell>
          <cell r="JP195">
            <v>0.393440055949622</v>
          </cell>
          <cell r="JQ195">
            <v>0.23715137499999994</v>
          </cell>
          <cell r="JS195">
            <v>0.58662924999999999</v>
          </cell>
          <cell r="JT195">
            <v>3.0202501900000008E-2</v>
          </cell>
          <cell r="JU195">
            <v>0.58662924999999999</v>
          </cell>
          <cell r="JV195">
            <v>0.9485151790504821</v>
          </cell>
          <cell r="JW195">
            <v>0.55642674810000003</v>
          </cell>
          <cell r="JY195">
            <v>0.6738226595000002</v>
          </cell>
          <cell r="JZ195">
            <v>0.38759282379999999</v>
          </cell>
          <cell r="KA195">
            <v>0.6738226595000002</v>
          </cell>
          <cell r="KB195">
            <v>0.42478511469530084</v>
          </cell>
          <cell r="KC195">
            <v>0.28622983570000021</v>
          </cell>
          <cell r="KE195">
            <v>5.8059637500000001</v>
          </cell>
          <cell r="KF195">
            <v>3.6054591249999999</v>
          </cell>
          <cell r="KG195">
            <v>5.8059637500000001</v>
          </cell>
          <cell r="KH195">
            <v>0.37900764106561985</v>
          </cell>
          <cell r="KI195">
            <v>2.2005046250000002</v>
          </cell>
          <cell r="KK195">
            <v>0.60276367750000004</v>
          </cell>
          <cell r="KL195">
            <v>0.36914817750000001</v>
          </cell>
          <cell r="KM195">
            <v>0.60276367750000004</v>
          </cell>
          <cell r="KN195">
            <v>0.38757395098678621</v>
          </cell>
          <cell r="KO195">
            <v>0.23361550000000003</v>
          </cell>
          <cell r="KQ195">
            <v>2.0583021459999999</v>
          </cell>
          <cell r="KR195">
            <v>0</v>
          </cell>
          <cell r="KS195">
            <v>2.0583021459999999</v>
          </cell>
          <cell r="KT195">
            <v>1</v>
          </cell>
          <cell r="KU195">
            <v>2.0583021459999999</v>
          </cell>
          <cell r="KW195">
            <v>3.3738038739999996</v>
          </cell>
          <cell r="KX195">
            <v>0.32137435200000003</v>
          </cell>
          <cell r="KY195">
            <v>3.3738038739999996</v>
          </cell>
          <cell r="KZ195">
            <v>0.90474421039211839</v>
          </cell>
          <cell r="LA195">
            <v>3.0524295219999997</v>
          </cell>
          <cell r="LC195">
            <v>1.6227940900000002</v>
          </cell>
          <cell r="LD195">
            <v>0.14115171800000001</v>
          </cell>
          <cell r="LE195">
            <v>1.6227940900000002</v>
          </cell>
          <cell r="LF195">
            <v>0.9130193295194956</v>
          </cell>
          <cell r="LG195">
            <v>1.4816423720000003</v>
          </cell>
          <cell r="LI195">
            <v>0.10527659999999998</v>
          </cell>
          <cell r="LJ195">
            <v>0</v>
          </cell>
          <cell r="LK195">
            <v>0.10527659999999998</v>
          </cell>
          <cell r="LL195">
            <v>1</v>
          </cell>
          <cell r="LM195">
            <v>0.10527659999999998</v>
          </cell>
          <cell r="LO195">
            <v>3.3216288630000004</v>
          </cell>
          <cell r="LP195">
            <v>0</v>
          </cell>
          <cell r="LQ195">
            <v>3.3216288630000004</v>
          </cell>
          <cell r="LR195">
            <v>1</v>
          </cell>
          <cell r="LS195">
            <v>3.3216288630000004</v>
          </cell>
          <cell r="LU195">
            <v>36.730889441999999</v>
          </cell>
          <cell r="LV195">
            <v>1.3039513689999989</v>
          </cell>
          <cell r="LW195">
            <v>36.730889441999999</v>
          </cell>
          <cell r="LX195">
            <v>0.96449986948834976</v>
          </cell>
          <cell r="LY195">
            <v>35.426938073000002</v>
          </cell>
          <cell r="MA195">
            <v>5.8059637500000001</v>
          </cell>
          <cell r="MB195">
            <v>5.836503875</v>
          </cell>
          <cell r="MC195">
            <v>5.8059637500000001</v>
          </cell>
          <cell r="MD195">
            <v>0</v>
          </cell>
          <cell r="ME195">
            <v>0</v>
          </cell>
          <cell r="MG195">
            <v>0.60276367750000004</v>
          </cell>
          <cell r="MH195">
            <v>0.64316774300000001</v>
          </cell>
          <cell r="MI195">
            <v>0.60276367750000004</v>
          </cell>
          <cell r="MJ195">
            <v>0</v>
          </cell>
          <cell r="MK195">
            <v>0</v>
          </cell>
          <cell r="MM195">
            <v>10.3909083485</v>
          </cell>
          <cell r="MN195">
            <v>7.3579289654999975</v>
          </cell>
          <cell r="MO195">
            <v>11.39090425</v>
          </cell>
          <cell r="MP195">
            <v>0.26626326729065453</v>
          </cell>
          <cell r="MQ195">
            <v>3.0329793830000025</v>
          </cell>
          <cell r="MS195">
            <v>25.439883600000005</v>
          </cell>
          <cell r="MT195">
            <v>18.014298312499999</v>
          </cell>
          <cell r="MU195">
            <v>27.888101414000001</v>
          </cell>
          <cell r="MV195">
            <v>0.26626356442365473</v>
          </cell>
          <cell r="MW195">
            <v>7.4255852875000059</v>
          </cell>
          <cell r="MY195">
            <v>0</v>
          </cell>
          <cell r="MZ195">
            <v>0</v>
          </cell>
          <cell r="NA195">
            <v>2.0583021459999999</v>
          </cell>
          <cell r="NB195">
            <v>0</v>
          </cell>
          <cell r="NC195">
            <v>0</v>
          </cell>
          <cell r="NE195">
            <v>0.32137435200000003</v>
          </cell>
          <cell r="NF195">
            <v>0</v>
          </cell>
          <cell r="NG195">
            <v>3.3738038739999996</v>
          </cell>
          <cell r="NH195">
            <v>9.5255789607881655E-2</v>
          </cell>
          <cell r="NI195">
            <v>0.32137435200000003</v>
          </cell>
          <cell r="NK195">
            <v>0.14115171800000001</v>
          </cell>
          <cell r="NL195">
            <v>1.9883330000000008E-2</v>
          </cell>
          <cell r="NM195">
            <v>1.6227940900000002</v>
          </cell>
          <cell r="NN195">
            <v>7.4728142496501199E-2</v>
          </cell>
          <cell r="NO195">
            <v>0.121268388</v>
          </cell>
          <cell r="NQ195">
            <v>0</v>
          </cell>
          <cell r="NR195">
            <v>0</v>
          </cell>
          <cell r="NS195">
            <v>0.10527659999999998</v>
          </cell>
          <cell r="NT195">
            <v>0</v>
          </cell>
          <cell r="NU195">
            <v>0</v>
          </cell>
          <cell r="NW195">
            <v>0</v>
          </cell>
          <cell r="NX195">
            <v>0</v>
          </cell>
          <cell r="NY195">
            <v>3.3216288630000004</v>
          </cell>
          <cell r="NZ195">
            <v>0</v>
          </cell>
          <cell r="OA195">
            <v>0</v>
          </cell>
          <cell r="OC195">
            <v>1.3039513689999989</v>
          </cell>
          <cell r="OD195">
            <v>0</v>
          </cell>
          <cell r="OE195">
            <v>36.730889441999999</v>
          </cell>
          <cell r="OF195">
            <v>3.5500130511650324E-2</v>
          </cell>
          <cell r="OG195">
            <v>1.3039513689999989</v>
          </cell>
          <cell r="OI195">
            <v>0</v>
          </cell>
          <cell r="OJ195">
            <v>0</v>
          </cell>
          <cell r="OK195">
            <v>4.6340067944999985</v>
          </cell>
          <cell r="OL195">
            <v>0</v>
          </cell>
          <cell r="OM195">
            <v>0</v>
          </cell>
          <cell r="OO195">
            <v>0</v>
          </cell>
          <cell r="OP195">
            <v>0</v>
          </cell>
          <cell r="OQ195">
            <v>1.4417795270000004</v>
          </cell>
          <cell r="OR195">
            <v>0</v>
          </cell>
          <cell r="OS195">
            <v>0</v>
          </cell>
          <cell r="OU195">
            <v>0</v>
          </cell>
          <cell r="OV195">
            <v>0</v>
          </cell>
          <cell r="OW195">
            <v>2.9240177999999997</v>
          </cell>
          <cell r="OX195">
            <v>0</v>
          </cell>
          <cell r="OY195">
            <v>0</v>
          </cell>
          <cell r="PA195">
            <v>1.78853824E-2</v>
          </cell>
          <cell r="PB195">
            <v>0</v>
          </cell>
          <cell r="PC195">
            <v>0.37712710000000005</v>
          </cell>
          <cell r="PD195">
            <v>4.74253438694806E-2</v>
          </cell>
          <cell r="PE195">
            <v>1.78853824E-2</v>
          </cell>
          <cell r="PG195">
            <v>1.0739051199999969E-2</v>
          </cell>
          <cell r="PH195">
            <v>0</v>
          </cell>
          <cell r="PI195">
            <v>0.2406665999999999</v>
          </cell>
          <cell r="PJ195">
            <v>4.4622108759586804E-2</v>
          </cell>
          <cell r="PK195">
            <v>1.0739051199999969E-2</v>
          </cell>
          <cell r="PM195">
            <v>0</v>
          </cell>
          <cell r="PN195">
            <v>0</v>
          </cell>
          <cell r="PO195">
            <v>0.14164150000000003</v>
          </cell>
          <cell r="PP195">
            <v>0</v>
          </cell>
          <cell r="PQ195">
            <v>0</v>
          </cell>
          <cell r="PS195">
            <v>0</v>
          </cell>
          <cell r="PT195">
            <v>0</v>
          </cell>
          <cell r="PU195">
            <v>0.46049556399999997</v>
          </cell>
          <cell r="PV195">
            <v>0</v>
          </cell>
          <cell r="PW195">
            <v>0</v>
          </cell>
          <cell r="PY195">
            <v>0</v>
          </cell>
          <cell r="PZ195">
            <v>3.4339519999999998E-2</v>
          </cell>
          <cell r="QA195">
            <v>0</v>
          </cell>
          <cell r="QB195">
            <v>0</v>
          </cell>
          <cell r="QC195">
            <v>0</v>
          </cell>
          <cell r="QE195">
            <v>0</v>
          </cell>
          <cell r="QF195">
            <v>3.7389679999999995E-2</v>
          </cell>
          <cell r="QG195">
            <v>0</v>
          </cell>
          <cell r="QH195">
            <v>0</v>
          </cell>
          <cell r="QI195">
            <v>0</v>
          </cell>
          <cell r="QK195">
            <v>23.212343185999995</v>
          </cell>
          <cell r="QL195">
            <v>12.743386100499997</v>
          </cell>
          <cell r="QM195">
            <v>104.4539075</v>
          </cell>
          <cell r="QN195">
            <v>0.10022561468559707</v>
          </cell>
          <cell r="QO195">
            <v>10.468957085499998</v>
          </cell>
          <cell r="QQ195">
            <v>1.0170893749999999</v>
          </cell>
          <cell r="QR195">
            <v>0.51756974999999994</v>
          </cell>
          <cell r="QS195">
            <v>5.8059637500000001</v>
          </cell>
          <cell r="QT195">
            <v>8.6035608644645753E-2</v>
          </cell>
          <cell r="QU195">
            <v>0.49951962499999991</v>
          </cell>
          <cell r="QW195">
            <v>9.2581889499999945E-2</v>
          </cell>
          <cell r="QX195">
            <v>4.5091206000000002E-2</v>
          </cell>
          <cell r="QY195">
            <v>0.60276367750000004</v>
          </cell>
          <cell r="QZ195">
            <v>7.8788230400628184E-2</v>
          </cell>
          <cell r="RA195">
            <v>4.7490683499999943E-2</v>
          </cell>
          <cell r="RC195">
            <v>10.3909083485</v>
          </cell>
          <cell r="RD195">
            <v>10.269272172499997</v>
          </cell>
          <cell r="RE195">
            <v>11.39090425</v>
          </cell>
          <cell r="RF195">
            <v>1.067835997304627E-2</v>
          </cell>
          <cell r="RG195">
            <v>0.12163617600000265</v>
          </cell>
          <cell r="RI195">
            <v>25.439883600000005</v>
          </cell>
          <cell r="RJ195">
            <v>25.142060153500001</v>
          </cell>
          <cell r="RK195">
            <v>27.888101414000001</v>
          </cell>
          <cell r="RL195">
            <v>1.0679229900910178E-2</v>
          </cell>
          <cell r="RM195">
            <v>0.29782344650000425</v>
          </cell>
          <cell r="RO195">
            <v>2.6754124164999995</v>
          </cell>
          <cell r="RP195">
            <v>2.5169001825000001</v>
          </cell>
          <cell r="RQ195">
            <v>11.373088078</v>
          </cell>
          <cell r="RR195">
            <v>1.3937484077576433E-2</v>
          </cell>
          <cell r="RS195">
            <v>0.15851223399999936</v>
          </cell>
          <cell r="RU195">
            <v>0.50702978649999997</v>
          </cell>
          <cell r="RV195">
            <v>0.46736801550000001</v>
          </cell>
          <cell r="RW195">
            <v>1.5582438400000003</v>
          </cell>
          <cell r="RX195">
            <v>2.5452865579754159E-2</v>
          </cell>
          <cell r="RY195">
            <v>3.9661770999999957E-2</v>
          </cell>
          <cell r="SA195">
            <v>0.18810958996999999</v>
          </cell>
          <cell r="SB195">
            <v>7.3779249919999998E-2</v>
          </cell>
          <cell r="SC195">
            <v>0.29288161999999984</v>
          </cell>
          <cell r="SD195">
            <v>0.39036365631274522</v>
          </cell>
          <cell r="SE195">
            <v>0.11433034004999999</v>
          </cell>
          <cell r="SG195">
            <v>0.14198469999999994</v>
          </cell>
          <cell r="SH195">
            <v>0</v>
          </cell>
          <cell r="SI195">
            <v>1.3812941999999997</v>
          </cell>
          <cell r="SJ195">
            <v>0.10279106362714038</v>
          </cell>
          <cell r="SK195">
            <v>0.14198469999999994</v>
          </cell>
          <cell r="SM195">
            <v>0</v>
          </cell>
          <cell r="SN195">
            <v>0</v>
          </cell>
          <cell r="SO195">
            <v>0</v>
          </cell>
          <cell r="SP195">
            <v>0</v>
          </cell>
          <cell r="SQ195">
            <v>0</v>
          </cell>
          <cell r="SS195">
            <v>0</v>
          </cell>
          <cell r="ST195">
            <v>0</v>
          </cell>
          <cell r="SU195">
            <v>0</v>
          </cell>
          <cell r="SV195">
            <v>0</v>
          </cell>
          <cell r="SW195">
            <v>0</v>
          </cell>
          <cell r="SY195">
            <v>23.212343185999995</v>
          </cell>
          <cell r="SZ195">
            <v>4.0274040609999986</v>
          </cell>
          <cell r="TA195">
            <v>104.4539075</v>
          </cell>
          <cell r="TB195">
            <v>0.18366894627661484</v>
          </cell>
          <cell r="TC195">
            <v>19.184939124999996</v>
          </cell>
          <cell r="TE195">
            <v>1.3820656250000001</v>
          </cell>
          <cell r="TF195">
            <v>0.41473900000000058</v>
          </cell>
          <cell r="TG195">
            <v>5.8059637500000001</v>
          </cell>
          <cell r="TH195">
            <v>0.16660913961097318</v>
          </cell>
          <cell r="TI195">
            <v>0.96732662499999944</v>
          </cell>
          <cell r="TK195">
            <v>0.15276711800000004</v>
          </cell>
          <cell r="TL195">
            <v>5.7916280000000042E-2</v>
          </cell>
          <cell r="TM195">
            <v>0.60276367750000004</v>
          </cell>
          <cell r="TN195">
            <v>0.15735990992921101</v>
          </cell>
          <cell r="TO195">
            <v>9.4850837999999993E-2</v>
          </cell>
          <cell r="TQ195">
            <v>0.31601884999999996</v>
          </cell>
          <cell r="TR195">
            <v>0</v>
          </cell>
          <cell r="TS195">
            <v>0.31601884999999996</v>
          </cell>
          <cell r="TT195">
            <v>1</v>
          </cell>
          <cell r="TU195">
            <v>0.31601884999999996</v>
          </cell>
          <cell r="TW195">
            <v>8.4829737500000011</v>
          </cell>
          <cell r="TX195">
            <v>0.13684100000000024</v>
          </cell>
          <cell r="TY195">
            <v>8.4829737500000011</v>
          </cell>
          <cell r="TZ195">
            <v>0.9838687464994218</v>
          </cell>
          <cell r="UA195">
            <v>8.3461327500000007</v>
          </cell>
          <cell r="UC195">
            <v>3.0202501900000008E-2</v>
          </cell>
          <cell r="UD195">
            <v>0</v>
          </cell>
          <cell r="UE195">
            <v>0.58662924999999999</v>
          </cell>
          <cell r="UF195">
            <v>5.1484820949517958E-2</v>
          </cell>
          <cell r="UG195">
            <v>3.0202501900000008E-2</v>
          </cell>
          <cell r="UI195">
            <v>0.38759282379999999</v>
          </cell>
          <cell r="UJ195">
            <v>0.17078169780000005</v>
          </cell>
          <cell r="UK195">
            <v>0.6738226595000002</v>
          </cell>
          <cell r="UL195">
            <v>0.32176288960196342</v>
          </cell>
          <cell r="UM195">
            <v>0.21681112599999994</v>
          </cell>
          <cell r="UO195">
            <v>0</v>
          </cell>
          <cell r="UP195">
            <v>0</v>
          </cell>
          <cell r="UQ195">
            <v>2.0583021459999999</v>
          </cell>
          <cell r="UR195">
            <v>0</v>
          </cell>
          <cell r="US195">
            <v>0</v>
          </cell>
          <cell r="UU195">
            <v>0.32137435200000003</v>
          </cell>
          <cell r="UV195">
            <v>0.27680241800000005</v>
          </cell>
          <cell r="UW195">
            <v>3.3738038739999996</v>
          </cell>
          <cell r="UX195">
            <v>1.3211181107322419E-2</v>
          </cell>
          <cell r="UY195">
            <v>4.457193399999998E-2</v>
          </cell>
          <cell r="VA195">
            <v>0.14115171800000001</v>
          </cell>
          <cell r="VB195">
            <v>0.1190242</v>
          </cell>
          <cell r="VC195">
            <v>1.6227940900000002</v>
          </cell>
          <cell r="VD195">
            <v>1.3635444038374585E-2</v>
          </cell>
          <cell r="VE195">
            <v>2.2127518000000013E-2</v>
          </cell>
          <cell r="VG195">
            <v>0</v>
          </cell>
          <cell r="VH195">
            <v>0</v>
          </cell>
          <cell r="VI195">
            <v>0.10527659999999998</v>
          </cell>
          <cell r="VJ195">
            <v>0</v>
          </cell>
          <cell r="VK195">
            <v>0</v>
          </cell>
          <cell r="VM195">
            <v>0</v>
          </cell>
          <cell r="VN195">
            <v>0</v>
          </cell>
          <cell r="VO195">
            <v>3.3216288630000004</v>
          </cell>
          <cell r="VP195">
            <v>0</v>
          </cell>
          <cell r="VQ195">
            <v>0</v>
          </cell>
          <cell r="VS195">
            <v>1.3039513689999989</v>
          </cell>
          <cell r="VT195">
            <v>0.70650721700000019</v>
          </cell>
          <cell r="VU195">
            <v>36.730889441999999</v>
          </cell>
          <cell r="VV195">
            <v>1.6265442004702726E-2</v>
          </cell>
          <cell r="VW195">
            <v>0.59744415199999867</v>
          </cell>
          <cell r="VY195">
            <v>0</v>
          </cell>
          <cell r="VZ195">
            <v>0</v>
          </cell>
          <cell r="WA195">
            <v>4.6340067944999985</v>
          </cell>
          <cell r="WB195">
            <v>0</v>
          </cell>
          <cell r="WC195">
            <v>0</v>
          </cell>
          <cell r="WE195">
            <v>0</v>
          </cell>
          <cell r="WF195">
            <v>0</v>
          </cell>
          <cell r="WG195">
            <v>1.4417795270000004</v>
          </cell>
          <cell r="WH195">
            <v>0</v>
          </cell>
          <cell r="WI195">
            <v>0</v>
          </cell>
          <cell r="WK195">
            <v>0</v>
          </cell>
          <cell r="WL195">
            <v>0</v>
          </cell>
          <cell r="WM195">
            <v>2.9240177999999997</v>
          </cell>
          <cell r="WN195">
            <v>0</v>
          </cell>
          <cell r="WO195">
            <v>0</v>
          </cell>
          <cell r="WQ195">
            <v>1.78853824E-2</v>
          </cell>
          <cell r="WR195">
            <v>0</v>
          </cell>
          <cell r="WS195">
            <v>0.37712710000000005</v>
          </cell>
          <cell r="WT195">
            <v>4.74253438694806E-2</v>
          </cell>
          <cell r="WU195">
            <v>1.78853824E-2</v>
          </cell>
          <cell r="WW195">
            <v>1.0739051199999969E-2</v>
          </cell>
          <cell r="WX195">
            <v>0</v>
          </cell>
          <cell r="WY195">
            <v>0.2406665999999999</v>
          </cell>
          <cell r="WZ195">
            <v>4.4622108759586804E-2</v>
          </cell>
          <cell r="XA195">
            <v>1.0739051199999969E-2</v>
          </cell>
          <cell r="XC195">
            <v>0</v>
          </cell>
          <cell r="XD195">
            <v>0</v>
          </cell>
          <cell r="XE195">
            <v>0.14164150000000003</v>
          </cell>
          <cell r="XF195">
            <v>0</v>
          </cell>
          <cell r="XG195">
            <v>0</v>
          </cell>
          <cell r="XI195">
            <v>0</v>
          </cell>
          <cell r="XJ195">
            <v>0</v>
          </cell>
          <cell r="XK195">
            <v>0.46049556399999997</v>
          </cell>
          <cell r="XL195">
            <v>0</v>
          </cell>
          <cell r="XM195">
            <v>0</v>
          </cell>
          <cell r="XO195">
            <v>7.3832545349999998</v>
          </cell>
          <cell r="XP195">
            <v>5.5229727970000004</v>
          </cell>
          <cell r="XQ195">
            <v>7.3832545349999998</v>
          </cell>
          <cell r="XR195">
            <v>0.25195958356594833</v>
          </cell>
          <cell r="XS195">
            <v>1.8602817379999994</v>
          </cell>
          <cell r="XU195">
            <v>0.75535338799999985</v>
          </cell>
          <cell r="XV195">
            <v>0.85665764550000001</v>
          </cell>
          <cell r="XW195">
            <v>0.75535338799999985</v>
          </cell>
          <cell r="XX195">
            <v>0</v>
          </cell>
          <cell r="XY195">
            <v>0</v>
          </cell>
          <cell r="YA195">
            <v>2.4957503999999998E-3</v>
          </cell>
          <cell r="YB195">
            <v>5.6833919999999959E-4</v>
          </cell>
          <cell r="YC195">
            <v>3.8650672000000004E-2</v>
          </cell>
          <cell r="YD195">
            <v>4.9867469315928066E-2</v>
          </cell>
          <cell r="YE195">
            <v>1.9274112000000003E-3</v>
          </cell>
          <cell r="YG195">
            <v>0.70642467599999992</v>
          </cell>
          <cell r="YH195">
            <v>0.12809659200000001</v>
          </cell>
          <cell r="YI195">
            <v>1.6657507679999999</v>
          </cell>
          <cell r="YJ195">
            <v>0.34718764361992477</v>
          </cell>
          <cell r="YK195">
            <v>0.57832808399999991</v>
          </cell>
          <cell r="YM195">
            <v>2.69862</v>
          </cell>
          <cell r="YN195">
            <v>1.4790492000000002</v>
          </cell>
          <cell r="YO195">
            <v>2.69862</v>
          </cell>
          <cell r="YP195">
            <v>0.45192387220134728</v>
          </cell>
          <cell r="YQ195">
            <v>1.2195707999999998</v>
          </cell>
          <cell r="YS195">
            <v>2.69862</v>
          </cell>
          <cell r="YT195">
            <v>2.538173</v>
          </cell>
          <cell r="YU195">
            <v>2.69862</v>
          </cell>
          <cell r="YV195">
            <v>5.945520302969666E-2</v>
          </cell>
          <cell r="YW195">
            <v>0.16044700000000001</v>
          </cell>
          <cell r="YY195">
            <v>2.69862</v>
          </cell>
          <cell r="YZ195">
            <v>1.5976516000000001</v>
          </cell>
          <cell r="ZA195">
            <v>2.69862</v>
          </cell>
          <cell r="ZB195">
            <v>0.40797459442233436</v>
          </cell>
          <cell r="ZC195">
            <v>1.1009684</v>
          </cell>
        </row>
        <row r="196">
          <cell r="B196">
            <v>2037</v>
          </cell>
          <cell r="C196">
            <v>11.503420716000001</v>
          </cell>
          <cell r="D196">
            <v>11.2839546885</v>
          </cell>
          <cell r="E196">
            <v>11.503420716000001</v>
          </cell>
          <cell r="F196">
            <v>1.9078327474778684E-2</v>
          </cell>
          <cell r="G196">
            <v>0.2194660275000011</v>
          </cell>
          <cell r="I196">
            <v>28.163546685999997</v>
          </cell>
          <cell r="J196">
            <v>27.626313906999997</v>
          </cell>
          <cell r="K196">
            <v>28.163546685999997</v>
          </cell>
          <cell r="L196">
            <v>1.9075466062200775E-2</v>
          </cell>
          <cell r="M196">
            <v>0.53723277899999999</v>
          </cell>
          <cell r="O196">
            <v>11.503420716000001</v>
          </cell>
          <cell r="P196">
            <v>11.140579528500002</v>
          </cell>
          <cell r="Q196">
            <v>11.503420716000001</v>
          </cell>
          <cell r="R196">
            <v>3.1542025320809713E-2</v>
          </cell>
          <cell r="S196">
            <v>0.36284118749999905</v>
          </cell>
          <cell r="U196">
            <v>28.163546685999997</v>
          </cell>
          <cell r="V196">
            <v>27.275210036499999</v>
          </cell>
          <cell r="W196">
            <v>28.163546685999997</v>
          </cell>
          <cell r="X196">
            <v>3.1542073141717863E-2</v>
          </cell>
          <cell r="Y196">
            <v>0.88833664949999758</v>
          </cell>
          <cell r="AA196">
            <v>11.503420716000001</v>
          </cell>
          <cell r="AB196">
            <v>11.076467376</v>
          </cell>
          <cell r="AC196">
            <v>11.503420716000001</v>
          </cell>
          <cell r="AD196">
            <v>3.7115337301899712E-2</v>
          </cell>
          <cell r="AE196">
            <v>0.42695334000000074</v>
          </cell>
          <cell r="AG196">
            <v>28.163546685999997</v>
          </cell>
          <cell r="AH196">
            <v>27.118236313999997</v>
          </cell>
          <cell r="AI196">
            <v>28.163546685999997</v>
          </cell>
          <cell r="AJ196">
            <v>3.7115722094746673E-2</v>
          </cell>
          <cell r="AK196">
            <v>1.0453103719999994</v>
          </cell>
          <cell r="AM196">
            <v>11.496959937999998</v>
          </cell>
          <cell r="AN196">
            <v>7.4173547039999983</v>
          </cell>
          <cell r="AO196">
            <v>11.496959937999998</v>
          </cell>
          <cell r="AP196">
            <v>0.35484208486419105</v>
          </cell>
          <cell r="AQ196">
            <v>4.0796052339999997</v>
          </cell>
          <cell r="AS196">
            <v>1.5721124839999996</v>
          </cell>
          <cell r="AT196">
            <v>1.1072460560000001</v>
          </cell>
          <cell r="AU196">
            <v>1.5721124839999996</v>
          </cell>
          <cell r="AV196">
            <v>0.29569539885416973</v>
          </cell>
          <cell r="AW196">
            <v>0.46486642799999944</v>
          </cell>
          <cell r="AY196">
            <v>11.496959937999998</v>
          </cell>
          <cell r="AZ196">
            <v>7.7039548199999999</v>
          </cell>
          <cell r="BA196">
            <v>11.496959937999998</v>
          </cell>
          <cell r="BB196">
            <v>0.3299137457601532</v>
          </cell>
          <cell r="BC196">
            <v>3.7930051179999982</v>
          </cell>
          <cell r="BE196">
            <v>1.5721124839999996</v>
          </cell>
          <cell r="BF196">
            <v>1.1548822319999998</v>
          </cell>
          <cell r="BG196">
            <v>1.5721124839999996</v>
          </cell>
          <cell r="BH196">
            <v>0.26539465607347718</v>
          </cell>
          <cell r="BI196">
            <v>0.41723025199999975</v>
          </cell>
          <cell r="BK196">
            <v>0.29229056400000003</v>
          </cell>
          <cell r="BL196">
            <v>0.27268526399999993</v>
          </cell>
          <cell r="BM196">
            <v>0.29229056400000003</v>
          </cell>
          <cell r="BN196">
            <v>6.7074693523120718E-2</v>
          </cell>
          <cell r="BO196">
            <v>1.9605300000000103E-2</v>
          </cell>
          <cell r="BQ196">
            <v>0.29229056400000003</v>
          </cell>
          <cell r="BR196">
            <v>0.27001894319999997</v>
          </cell>
          <cell r="BS196">
            <v>0.29229056400000003</v>
          </cell>
          <cell r="BT196">
            <v>7.6196851842264934E-2</v>
          </cell>
          <cell r="BU196">
            <v>2.2271620800000058E-2</v>
          </cell>
          <cell r="BW196">
            <v>0.29229056400000003</v>
          </cell>
          <cell r="BX196">
            <v>0.29067057991999995</v>
          </cell>
          <cell r="BY196">
            <v>0.29229056400000003</v>
          </cell>
          <cell r="BZ196">
            <v>5.542375565706188E-3</v>
          </cell>
          <cell r="CA196">
            <v>1.6199840800000809E-3</v>
          </cell>
          <cell r="CC196">
            <v>0.29229056400000003</v>
          </cell>
          <cell r="CD196">
            <v>0.23017990989000001</v>
          </cell>
          <cell r="CE196">
            <v>0.29229056400000003</v>
          </cell>
          <cell r="CF196">
            <v>0.21249626830238699</v>
          </cell>
          <cell r="CG196">
            <v>6.2110654110000024E-2</v>
          </cell>
          <cell r="CI196">
            <v>0</v>
          </cell>
          <cell r="CJ196">
            <v>0</v>
          </cell>
          <cell r="CK196">
            <v>0</v>
          </cell>
          <cell r="CL196">
            <v>0</v>
          </cell>
          <cell r="CM196">
            <v>0</v>
          </cell>
          <cell r="CO196">
            <v>0</v>
          </cell>
          <cell r="CP196">
            <v>0</v>
          </cell>
          <cell r="CQ196">
            <v>0</v>
          </cell>
          <cell r="CR196">
            <v>0</v>
          </cell>
          <cell r="CS196">
            <v>0</v>
          </cell>
          <cell r="CU196">
            <v>2.4680138999999999</v>
          </cell>
          <cell r="CV196">
            <v>1.7229100000000001E-2</v>
          </cell>
          <cell r="CW196">
            <v>2.4680138999999999</v>
          </cell>
          <cell r="CX196">
            <v>0.99301904255887696</v>
          </cell>
          <cell r="CY196">
            <v>2.4507847999999997</v>
          </cell>
          <cell r="DA196">
            <v>2.4003448549999997</v>
          </cell>
          <cell r="DB196">
            <v>0.99449755500000003</v>
          </cell>
          <cell r="DC196">
            <v>2.4003448549999997</v>
          </cell>
          <cell r="DD196">
            <v>0.58568555142048528</v>
          </cell>
          <cell r="DE196">
            <v>1.4058472999999996</v>
          </cell>
          <cell r="DG196">
            <v>2.4003448549999997</v>
          </cell>
          <cell r="DH196">
            <v>1.4228718899999999</v>
          </cell>
          <cell r="DI196">
            <v>2.4003448549999997</v>
          </cell>
          <cell r="DJ196">
            <v>0.40722188853984481</v>
          </cell>
          <cell r="DK196">
            <v>0.9774729649999998</v>
          </cell>
          <cell r="DM196">
            <v>17.298341409999999</v>
          </cell>
          <cell r="DN196">
            <v>3.5905736749999995</v>
          </cell>
          <cell r="DO196">
            <v>17.298341409999999</v>
          </cell>
          <cell r="DP196">
            <v>0.79243248876309469</v>
          </cell>
          <cell r="DQ196">
            <v>13.707767734999999</v>
          </cell>
          <cell r="DS196">
            <v>0.33337892999999996</v>
          </cell>
          <cell r="DT196">
            <v>1.7463E-4</v>
          </cell>
          <cell r="DU196">
            <v>0.33337892999999996</v>
          </cell>
          <cell r="DV196">
            <v>0.99947618165311169</v>
          </cell>
          <cell r="DW196">
            <v>0.33320429999999995</v>
          </cell>
          <cell r="DY196">
            <v>2.7754379999999998</v>
          </cell>
          <cell r="DZ196">
            <v>0</v>
          </cell>
          <cell r="EA196">
            <v>2.7754379999999998</v>
          </cell>
          <cell r="EB196">
            <v>1</v>
          </cell>
          <cell r="EC196">
            <v>2.7754379999999998</v>
          </cell>
          <cell r="EE196">
            <v>2.9593449999999999</v>
          </cell>
          <cell r="EF196">
            <v>1.0373232983999996</v>
          </cell>
          <cell r="EG196">
            <v>2.9593449999999999</v>
          </cell>
          <cell r="EH196">
            <v>0.64947537431424873</v>
          </cell>
          <cell r="EI196">
            <v>1.9220217016000003</v>
          </cell>
          <cell r="EK196">
            <v>2.9593449999999999</v>
          </cell>
          <cell r="EL196">
            <v>1.8352112199999999</v>
          </cell>
          <cell r="EM196">
            <v>2.9593449999999999</v>
          </cell>
          <cell r="EN196">
            <v>0.37985898230858517</v>
          </cell>
          <cell r="EO196">
            <v>1.12413378</v>
          </cell>
          <cell r="EQ196">
            <v>0.37513710000000011</v>
          </cell>
          <cell r="ER196">
            <v>9.6853608800000018E-2</v>
          </cell>
          <cell r="ES196">
            <v>0.37513710000000011</v>
          </cell>
          <cell r="ET196">
            <v>0.74181810116887925</v>
          </cell>
          <cell r="EU196">
            <v>0.27828349120000007</v>
          </cell>
          <cell r="EW196">
            <v>0.37513710000000011</v>
          </cell>
          <cell r="EX196">
            <v>0.28655546000000015</v>
          </cell>
          <cell r="EY196">
            <v>0.37513710000000011</v>
          </cell>
          <cell r="EZ196">
            <v>0.23613137703522241</v>
          </cell>
          <cell r="FA196">
            <v>8.8581639999999962E-2</v>
          </cell>
          <cell r="FC196">
            <v>0.23936050000000006</v>
          </cell>
          <cell r="FD196">
            <v>6.0893182400000016E-2</v>
          </cell>
          <cell r="FE196">
            <v>0.23936050000000006</v>
          </cell>
          <cell r="FF196">
            <v>0.74560053810048021</v>
          </cell>
          <cell r="FG196">
            <v>0.17846731760000004</v>
          </cell>
          <cell r="FI196">
            <v>0.23936050000000006</v>
          </cell>
          <cell r="FJ196">
            <v>0.18305465000000004</v>
          </cell>
          <cell r="FK196">
            <v>0.23936050000000006</v>
          </cell>
          <cell r="FL196">
            <v>0.2352345102888739</v>
          </cell>
          <cell r="FM196">
            <v>5.6305850000000018E-2</v>
          </cell>
          <cell r="FO196">
            <v>0.14368639999999999</v>
          </cell>
          <cell r="FP196">
            <v>0</v>
          </cell>
          <cell r="FQ196">
            <v>0.14368639999999999</v>
          </cell>
          <cell r="FR196">
            <v>1</v>
          </cell>
          <cell r="FS196">
            <v>0.14368639999999999</v>
          </cell>
          <cell r="FU196">
            <v>4.5279044015000016</v>
          </cell>
          <cell r="FV196">
            <v>0</v>
          </cell>
          <cell r="FW196">
            <v>4.5279044015000016</v>
          </cell>
          <cell r="FX196">
            <v>1</v>
          </cell>
          <cell r="FY196">
            <v>4.5279044015000016</v>
          </cell>
          <cell r="GA196">
            <v>1.3967716949999998</v>
          </cell>
          <cell r="GB196">
            <v>0</v>
          </cell>
          <cell r="GC196">
            <v>1.3967716949999998</v>
          </cell>
          <cell r="GD196">
            <v>1</v>
          </cell>
          <cell r="GE196">
            <v>1.3967716949999998</v>
          </cell>
          <cell r="GG196">
            <v>0.45284405150000007</v>
          </cell>
          <cell r="GH196">
            <v>0</v>
          </cell>
          <cell r="GI196">
            <v>0.45284405150000007</v>
          </cell>
          <cell r="GJ196">
            <v>1</v>
          </cell>
          <cell r="GK196">
            <v>0.45284405150000007</v>
          </cell>
          <cell r="GM196">
            <v>1.3960660999999999</v>
          </cell>
          <cell r="GN196">
            <v>0</v>
          </cell>
          <cell r="GO196">
            <v>1.3960660999999999</v>
          </cell>
          <cell r="GP196">
            <v>1</v>
          </cell>
          <cell r="GQ196">
            <v>1.3960660999999999</v>
          </cell>
          <cell r="GS196">
            <v>29.950104169999999</v>
          </cell>
          <cell r="GT196">
            <v>9.18328013</v>
          </cell>
          <cell r="GU196">
            <v>29.950104169999999</v>
          </cell>
          <cell r="GV196">
            <v>0.69338069484250475</v>
          </cell>
          <cell r="GW196">
            <v>20.766824039999999</v>
          </cell>
          <cell r="GY196">
            <v>29.950104169999999</v>
          </cell>
          <cell r="GZ196">
            <v>21.037903229999998</v>
          </cell>
          <cell r="HA196">
            <v>29.950104169999999</v>
          </cell>
          <cell r="HB196">
            <v>0.2975682785413164</v>
          </cell>
          <cell r="HC196">
            <v>8.9122009400000017</v>
          </cell>
          <cell r="HE196">
            <v>0.12241529999999998</v>
          </cell>
          <cell r="HF196">
            <v>6.9716199999999996E-3</v>
          </cell>
          <cell r="HG196">
            <v>0.12241529999999998</v>
          </cell>
          <cell r="HH196">
            <v>0.9430494390815527</v>
          </cell>
          <cell r="HI196">
            <v>0.11544367999999998</v>
          </cell>
          <cell r="HK196">
            <v>7.4697788350000005</v>
          </cell>
          <cell r="HL196">
            <v>5.9106546680000003</v>
          </cell>
          <cell r="HM196">
            <v>7.4697788350000005</v>
          </cell>
          <cell r="HN196">
            <v>0.20872427436467739</v>
          </cell>
          <cell r="HO196">
            <v>1.5591241670000002</v>
          </cell>
          <cell r="HQ196">
            <v>0.76973855599999996</v>
          </cell>
          <cell r="HR196">
            <v>0.92046677099999996</v>
          </cell>
          <cell r="HS196">
            <v>0.76973855599999996</v>
          </cell>
          <cell r="HT196">
            <v>0</v>
          </cell>
          <cell r="HU196">
            <v>0</v>
          </cell>
          <cell r="HW196">
            <v>3.8957468000000002E-2</v>
          </cell>
          <cell r="HX196">
            <v>1.16519832E-2</v>
          </cell>
          <cell r="HY196">
            <v>3.8957468000000002E-2</v>
          </cell>
          <cell r="HZ196">
            <v>0.70090501774910008</v>
          </cell>
          <cell r="IA196">
            <v>2.7305484800000002E-2</v>
          </cell>
          <cell r="IC196">
            <v>3.8957468000000002E-2</v>
          </cell>
          <cell r="ID196">
            <v>2.9819768000000003E-2</v>
          </cell>
          <cell r="IE196">
            <v>3.8957468000000002E-2</v>
          </cell>
          <cell r="IF196">
            <v>0.23455579813349262</v>
          </cell>
          <cell r="IG196">
            <v>9.1376999999999986E-3</v>
          </cell>
          <cell r="II196">
            <v>1.6636396000000002</v>
          </cell>
          <cell r="IJ196">
            <v>0.76516645200000022</v>
          </cell>
          <cell r="IK196">
            <v>1.6636396000000002</v>
          </cell>
          <cell r="IL196">
            <v>0.54006477604885095</v>
          </cell>
          <cell r="IM196">
            <v>0.898473148</v>
          </cell>
          <cell r="IO196">
            <v>0.31990549999999995</v>
          </cell>
          <cell r="IP196">
            <v>0.20643877500000005</v>
          </cell>
          <cell r="IQ196">
            <v>0.31990549999999995</v>
          </cell>
          <cell r="IR196">
            <v>0.35468825950163385</v>
          </cell>
          <cell r="IS196">
            <v>0.11346672499999991</v>
          </cell>
          <cell r="IU196">
            <v>8.4873574999999999</v>
          </cell>
          <cell r="IV196">
            <v>4.7547765000000002</v>
          </cell>
          <cell r="IW196">
            <v>8.4873574999999999</v>
          </cell>
          <cell r="IX196">
            <v>0.43978128646047959</v>
          </cell>
          <cell r="IY196">
            <v>3.7325809999999997</v>
          </cell>
          <cell r="JA196">
            <v>104.79617399999999</v>
          </cell>
          <cell r="JB196">
            <v>11.17675013537</v>
          </cell>
          <cell r="JC196">
            <v>104.79617399999999</v>
          </cell>
          <cell r="JD196">
            <v>0.89334772722361022</v>
          </cell>
          <cell r="JE196">
            <v>93.619423864629994</v>
          </cell>
          <cell r="JG196">
            <v>5.8261498749999996</v>
          </cell>
          <cell r="JH196">
            <v>3.4611796250000006</v>
          </cell>
          <cell r="JI196">
            <v>5.8261498749999996</v>
          </cell>
          <cell r="JJ196">
            <v>0.4059233457326738</v>
          </cell>
          <cell r="JK196">
            <v>2.3649702499999989</v>
          </cell>
          <cell r="JM196">
            <v>0.60479688149999999</v>
          </cell>
          <cell r="JN196">
            <v>0.35638788150000006</v>
          </cell>
          <cell r="JO196">
            <v>0.60479688149999999</v>
          </cell>
          <cell r="JP196">
            <v>0.41073128449985224</v>
          </cell>
          <cell r="JQ196">
            <v>0.24840899999999994</v>
          </cell>
          <cell r="JS196">
            <v>0.58794437499999985</v>
          </cell>
          <cell r="JT196">
            <v>1.1786997699999987E-2</v>
          </cell>
          <cell r="JU196">
            <v>0.58794437499999985</v>
          </cell>
          <cell r="JV196">
            <v>0.97995218901447945</v>
          </cell>
          <cell r="JW196">
            <v>0.57615737729999983</v>
          </cell>
          <cell r="JY196">
            <v>0.67788651</v>
          </cell>
          <cell r="JZ196">
            <v>0.38152876829999993</v>
          </cell>
          <cell r="KA196">
            <v>0.67788651</v>
          </cell>
          <cell r="KB196">
            <v>0.43717899283760647</v>
          </cell>
          <cell r="KC196">
            <v>0.29635774170000007</v>
          </cell>
          <cell r="KE196">
            <v>5.8261498749999996</v>
          </cell>
          <cell r="KF196">
            <v>3.4947304999999989</v>
          </cell>
          <cell r="KG196">
            <v>5.8261498749999996</v>
          </cell>
          <cell r="KH196">
            <v>0.40016467564696845</v>
          </cell>
          <cell r="KI196">
            <v>2.3314193750000007</v>
          </cell>
          <cell r="KK196">
            <v>0.60479688149999999</v>
          </cell>
          <cell r="KL196">
            <v>0.35789875649999997</v>
          </cell>
          <cell r="KM196">
            <v>0.60479688149999999</v>
          </cell>
          <cell r="KN196">
            <v>0.40823313173779985</v>
          </cell>
          <cell r="KO196">
            <v>0.24689812500000002</v>
          </cell>
          <cell r="KQ196">
            <v>2.0840919680000001</v>
          </cell>
          <cell r="KR196">
            <v>0</v>
          </cell>
          <cell r="KS196">
            <v>2.0840919680000001</v>
          </cell>
          <cell r="KT196">
            <v>1</v>
          </cell>
          <cell r="KU196">
            <v>2.0840919680000001</v>
          </cell>
          <cell r="KW196">
            <v>3.4212114060000003</v>
          </cell>
          <cell r="KX196">
            <v>0.22140297199999995</v>
          </cell>
          <cell r="KY196">
            <v>3.4212114060000003</v>
          </cell>
          <cell r="KZ196">
            <v>0.93528521166166134</v>
          </cell>
          <cell r="LA196">
            <v>3.1998084340000004</v>
          </cell>
          <cell r="LC196">
            <v>1.6453548859999998</v>
          </cell>
          <cell r="LD196">
            <v>9.3116730000000036E-2</v>
          </cell>
          <cell r="LE196">
            <v>1.6453548859999998</v>
          </cell>
          <cell r="LF196">
            <v>0.94340629441568391</v>
          </cell>
          <cell r="LG196">
            <v>1.5522381559999998</v>
          </cell>
          <cell r="LI196">
            <v>0.1063062</v>
          </cell>
          <cell r="LJ196">
            <v>0</v>
          </cell>
          <cell r="LK196">
            <v>0.1063062</v>
          </cell>
          <cell r="LL196">
            <v>1</v>
          </cell>
          <cell r="LM196">
            <v>0.1063062</v>
          </cell>
          <cell r="LO196">
            <v>3.345900173</v>
          </cell>
          <cell r="LP196">
            <v>0</v>
          </cell>
          <cell r="LQ196">
            <v>3.345900173</v>
          </cell>
          <cell r="LR196">
            <v>1</v>
          </cell>
          <cell r="LS196">
            <v>3.345900173</v>
          </cell>
          <cell r="LU196">
            <v>37.201205915999992</v>
          </cell>
          <cell r="LV196">
            <v>0.21624848200000041</v>
          </cell>
          <cell r="LW196">
            <v>37.201205915999992</v>
          </cell>
          <cell r="LX196">
            <v>0.99418705720217015</v>
          </cell>
          <cell r="LY196">
            <v>36.984957433999995</v>
          </cell>
          <cell r="MA196">
            <v>5.8261498749999996</v>
          </cell>
          <cell r="MB196">
            <v>6.0134403750000001</v>
          </cell>
          <cell r="MC196">
            <v>5.8261498749999996</v>
          </cell>
          <cell r="MD196">
            <v>0</v>
          </cell>
          <cell r="ME196">
            <v>0</v>
          </cell>
          <cell r="MG196">
            <v>0.60479688149999999</v>
          </cell>
          <cell r="MH196">
            <v>0.66322419099999996</v>
          </cell>
          <cell r="MI196">
            <v>0.60479688149999999</v>
          </cell>
          <cell r="MJ196">
            <v>0</v>
          </cell>
          <cell r="MK196">
            <v>0</v>
          </cell>
          <cell r="MM196">
            <v>10.493452491000001</v>
          </cell>
          <cell r="MN196">
            <v>7.427262454500001</v>
          </cell>
          <cell r="MO196">
            <v>11.503420716000001</v>
          </cell>
          <cell r="MP196">
            <v>0.26654593552640082</v>
          </cell>
          <cell r="MQ196">
            <v>3.0661900365000001</v>
          </cell>
          <cell r="MS196">
            <v>25.690878053000002</v>
          </cell>
          <cell r="MT196">
            <v>18.184100277999999</v>
          </cell>
          <cell r="MU196">
            <v>28.163546685999997</v>
          </cell>
          <cell r="MV196">
            <v>0.2665423449217636</v>
          </cell>
          <cell r="MW196">
            <v>7.5067777750000033</v>
          </cell>
          <cell r="MY196">
            <v>0</v>
          </cell>
          <cell r="MZ196">
            <v>0</v>
          </cell>
          <cell r="NA196">
            <v>2.0840919680000001</v>
          </cell>
          <cell r="NB196">
            <v>0</v>
          </cell>
          <cell r="NC196">
            <v>0</v>
          </cell>
          <cell r="NE196">
            <v>0.22140297199999995</v>
          </cell>
          <cell r="NF196">
            <v>0</v>
          </cell>
          <cell r="NG196">
            <v>3.4212114060000003</v>
          </cell>
          <cell r="NH196">
            <v>6.471478833833863E-2</v>
          </cell>
          <cell r="NI196">
            <v>0.22140297199999995</v>
          </cell>
          <cell r="NK196">
            <v>9.3116730000000036E-2</v>
          </cell>
          <cell r="NL196">
            <v>0</v>
          </cell>
          <cell r="NM196">
            <v>1.6453548859999998</v>
          </cell>
          <cell r="NN196">
            <v>5.6593705584316138E-2</v>
          </cell>
          <cell r="NO196">
            <v>9.3116730000000036E-2</v>
          </cell>
          <cell r="NQ196">
            <v>0</v>
          </cell>
          <cell r="NR196">
            <v>0</v>
          </cell>
          <cell r="NS196">
            <v>0.1063062</v>
          </cell>
          <cell r="NT196">
            <v>0</v>
          </cell>
          <cell r="NU196">
            <v>0</v>
          </cell>
          <cell r="NW196">
            <v>0</v>
          </cell>
          <cell r="NX196">
            <v>0</v>
          </cell>
          <cell r="NY196">
            <v>3.345900173</v>
          </cell>
          <cell r="NZ196">
            <v>0</v>
          </cell>
          <cell r="OA196">
            <v>0</v>
          </cell>
          <cell r="OC196">
            <v>0.21624848200000041</v>
          </cell>
          <cell r="OD196">
            <v>0</v>
          </cell>
          <cell r="OE196">
            <v>37.201205915999992</v>
          </cell>
          <cell r="OF196">
            <v>5.8129427978299321E-3</v>
          </cell>
          <cell r="OG196">
            <v>0.21624848200000041</v>
          </cell>
          <cell r="OI196">
            <v>0</v>
          </cell>
          <cell r="OJ196">
            <v>0</v>
          </cell>
          <cell r="OK196">
            <v>4.5279044015000016</v>
          </cell>
          <cell r="OL196">
            <v>0</v>
          </cell>
          <cell r="OM196">
            <v>0</v>
          </cell>
          <cell r="OO196">
            <v>0</v>
          </cell>
          <cell r="OP196">
            <v>0</v>
          </cell>
          <cell r="OQ196">
            <v>1.3967716949999998</v>
          </cell>
          <cell r="OR196">
            <v>0</v>
          </cell>
          <cell r="OS196">
            <v>0</v>
          </cell>
          <cell r="OU196">
            <v>0</v>
          </cell>
          <cell r="OV196">
            <v>0</v>
          </cell>
          <cell r="OW196">
            <v>2.9593449999999999</v>
          </cell>
          <cell r="OX196">
            <v>0</v>
          </cell>
          <cell r="OY196">
            <v>0</v>
          </cell>
          <cell r="PA196">
            <v>8.2719688000000083E-3</v>
          </cell>
          <cell r="PB196">
            <v>0</v>
          </cell>
          <cell r="PC196">
            <v>0.37513710000000011</v>
          </cell>
          <cell r="PD196">
            <v>2.2050521795898101E-2</v>
          </cell>
          <cell r="PE196">
            <v>8.2719688000000083E-3</v>
          </cell>
          <cell r="PG196">
            <v>4.5873324000000118E-3</v>
          </cell>
          <cell r="PH196">
            <v>0</v>
          </cell>
          <cell r="PI196">
            <v>0.23936050000000006</v>
          </cell>
          <cell r="PJ196">
            <v>1.9164951610645912E-2</v>
          </cell>
          <cell r="PK196">
            <v>4.5873324000000118E-3</v>
          </cell>
          <cell r="PM196">
            <v>0</v>
          </cell>
          <cell r="PN196">
            <v>0</v>
          </cell>
          <cell r="PO196">
            <v>0.14368639999999999</v>
          </cell>
          <cell r="PP196">
            <v>0</v>
          </cell>
          <cell r="PQ196">
            <v>0</v>
          </cell>
          <cell r="PS196">
            <v>0</v>
          </cell>
          <cell r="PT196">
            <v>0</v>
          </cell>
          <cell r="PU196">
            <v>0.45284405150000007</v>
          </cell>
          <cell r="PV196">
            <v>0</v>
          </cell>
          <cell r="PW196">
            <v>0</v>
          </cell>
          <cell r="PY196">
            <v>3.915888E-2</v>
          </cell>
          <cell r="PZ196">
            <v>3.4758599999999987E-2</v>
          </cell>
          <cell r="QA196">
            <v>3.915888E-2</v>
          </cell>
          <cell r="QB196">
            <v>0.11236991456344035</v>
          </cell>
          <cell r="QC196">
            <v>4.4002800000000133E-3</v>
          </cell>
          <cell r="QE196">
            <v>4.5729559999999995E-2</v>
          </cell>
          <cell r="QF196">
            <v>3.7866239999999995E-2</v>
          </cell>
          <cell r="QG196">
            <v>4.5729559999999995E-2</v>
          </cell>
          <cell r="QH196">
            <v>0.17195267131369732</v>
          </cell>
          <cell r="QI196">
            <v>7.86332E-3</v>
          </cell>
          <cell r="QK196">
            <v>18.733954726699999</v>
          </cell>
          <cell r="QL196">
            <v>9.334267386499997</v>
          </cell>
          <cell r="QM196">
            <v>104.79617399999999</v>
          </cell>
          <cell r="QN196">
            <v>8.9694947643794723E-2</v>
          </cell>
          <cell r="QO196">
            <v>9.3996873402000016</v>
          </cell>
          <cell r="QQ196">
            <v>0.77542512499999994</v>
          </cell>
          <cell r="QR196">
            <v>0.32518800000000009</v>
          </cell>
          <cell r="QS196">
            <v>5.8261498749999996</v>
          </cell>
          <cell r="QT196">
            <v>7.727867196344651E-2</v>
          </cell>
          <cell r="QU196">
            <v>0.45023712499999985</v>
          </cell>
          <cell r="QW196">
            <v>6.9083524999999951E-2</v>
          </cell>
          <cell r="QX196">
            <v>2.5998055499999961E-2</v>
          </cell>
          <cell r="QY196">
            <v>0.60479688149999999</v>
          </cell>
          <cell r="QZ196">
            <v>7.1239569544638906E-2</v>
          </cell>
          <cell r="RA196">
            <v>4.3085469499999987E-2</v>
          </cell>
          <cell r="RC196">
            <v>10.493452491000001</v>
          </cell>
          <cell r="RD196">
            <v>10.370251475499998</v>
          </cell>
          <cell r="RE196">
            <v>11.503420716000001</v>
          </cell>
          <cell r="RF196">
            <v>1.0709946070966857E-2</v>
          </cell>
          <cell r="RG196">
            <v>0.12320101550000295</v>
          </cell>
          <cell r="RI196">
            <v>25.690878053000002</v>
          </cell>
          <cell r="RJ196">
            <v>25.389165716499999</v>
          </cell>
          <cell r="RK196">
            <v>28.163546685999997</v>
          </cell>
          <cell r="RL196">
            <v>1.071286723450862E-2</v>
          </cell>
          <cell r="RM196">
            <v>0.30171233650000318</v>
          </cell>
          <cell r="RO196">
            <v>3.6243888019999999</v>
          </cell>
          <cell r="RP196">
            <v>3.5381999024999997</v>
          </cell>
          <cell r="RQ196">
            <v>11.496959937999998</v>
          </cell>
          <cell r="RR196">
            <v>7.4966686815291748E-3</v>
          </cell>
          <cell r="RS196">
            <v>8.6188899500000193E-2</v>
          </cell>
          <cell r="RU196">
            <v>0.69001580400000007</v>
          </cell>
          <cell r="RV196">
            <v>0.66395011599999998</v>
          </cell>
          <cell r="RW196">
            <v>1.5721124839999996</v>
          </cell>
          <cell r="RX196">
            <v>1.6580040083187898E-2</v>
          </cell>
          <cell r="RY196">
            <v>2.6065688000000087E-2</v>
          </cell>
          <cell r="SA196">
            <v>0.18752439841999999</v>
          </cell>
          <cell r="SB196">
            <v>7.1208547104999992E-2</v>
          </cell>
          <cell r="SC196">
            <v>0.29229056400000003</v>
          </cell>
          <cell r="SD196">
            <v>0.39794596761255691</v>
          </cell>
          <cell r="SE196">
            <v>0.116315851315</v>
          </cell>
          <cell r="SG196">
            <v>0.27920750000000005</v>
          </cell>
          <cell r="SH196">
            <v>0</v>
          </cell>
          <cell r="SI196">
            <v>1.3960660999999999</v>
          </cell>
          <cell r="SJ196">
            <v>0.19999590277279858</v>
          </cell>
          <cell r="SK196">
            <v>0.27920750000000005</v>
          </cell>
          <cell r="SM196">
            <v>3.915888E-2</v>
          </cell>
          <cell r="SN196">
            <v>3.1161679999999997E-2</v>
          </cell>
          <cell r="SO196">
            <v>3.915888E-2</v>
          </cell>
          <cell r="SP196">
            <v>0.20422443134226523</v>
          </cell>
          <cell r="SQ196">
            <v>7.9972000000000029E-3</v>
          </cell>
          <cell r="SS196">
            <v>4.5729559999999995E-2</v>
          </cell>
          <cell r="ST196">
            <v>3.6613599999999996E-2</v>
          </cell>
          <cell r="SU196">
            <v>4.5729559999999995E-2</v>
          </cell>
          <cell r="SV196">
            <v>0.19934501884557823</v>
          </cell>
          <cell r="SW196">
            <v>9.1159599999999993E-3</v>
          </cell>
          <cell r="SY196">
            <v>18.733954726699999</v>
          </cell>
          <cell r="SZ196">
            <v>0</v>
          </cell>
          <cell r="TA196">
            <v>104.79617399999999</v>
          </cell>
          <cell r="TB196">
            <v>0.17876563629794348</v>
          </cell>
          <cell r="TC196">
            <v>18.733954726699999</v>
          </cell>
          <cell r="TE196">
            <v>1.317029875</v>
          </cell>
          <cell r="TF196">
            <v>0.38894825000000022</v>
          </cell>
          <cell r="TG196">
            <v>5.8261498749999996</v>
          </cell>
          <cell r="TH196">
            <v>0.15929587204448631</v>
          </cell>
          <cell r="TI196">
            <v>0.9280816249999998</v>
          </cell>
          <cell r="TK196">
            <v>0.148290066</v>
          </cell>
          <cell r="TL196">
            <v>5.7276011000000009E-2</v>
          </cell>
          <cell r="TM196">
            <v>0.60479688149999999</v>
          </cell>
          <cell r="TN196">
            <v>0.15048697799874483</v>
          </cell>
          <cell r="TO196">
            <v>9.1014054999999983E-2</v>
          </cell>
          <cell r="TQ196">
            <v>0.31990549999999995</v>
          </cell>
          <cell r="TR196">
            <v>7.9427250000000272E-3</v>
          </cell>
          <cell r="TS196">
            <v>0.31990549999999995</v>
          </cell>
          <cell r="TT196">
            <v>0.97517165225355595</v>
          </cell>
          <cell r="TU196">
            <v>0.31196277499999991</v>
          </cell>
          <cell r="TW196">
            <v>8.4873574999999999</v>
          </cell>
          <cell r="TX196">
            <v>0.36189150000000031</v>
          </cell>
          <cell r="TY196">
            <v>8.4873574999999999</v>
          </cell>
          <cell r="TZ196">
            <v>0.95736111033381111</v>
          </cell>
          <cell r="UA196">
            <v>8.1254659999999994</v>
          </cell>
          <cell r="UC196">
            <v>1.1786997699999987E-2</v>
          </cell>
          <cell r="UD196">
            <v>0</v>
          </cell>
          <cell r="UE196">
            <v>0.58794437499999985</v>
          </cell>
          <cell r="UF196">
            <v>2.0047810985520508E-2</v>
          </cell>
          <cell r="UG196">
            <v>1.1786997699999987E-2</v>
          </cell>
          <cell r="UI196">
            <v>0.38152876829999993</v>
          </cell>
          <cell r="UJ196">
            <v>0.1638639167999999</v>
          </cell>
          <cell r="UK196">
            <v>0.67788651</v>
          </cell>
          <cell r="UL196">
            <v>0.3210933515995178</v>
          </cell>
          <cell r="UM196">
            <v>0.21766485150000003</v>
          </cell>
          <cell r="UO196">
            <v>0</v>
          </cell>
          <cell r="UP196">
            <v>0</v>
          </cell>
          <cell r="UQ196">
            <v>2.0840919680000001</v>
          </cell>
          <cell r="UR196">
            <v>0</v>
          </cell>
          <cell r="US196">
            <v>0</v>
          </cell>
          <cell r="UU196">
            <v>0.22140297199999995</v>
          </cell>
          <cell r="UV196">
            <v>0.17568933599999992</v>
          </cell>
          <cell r="UW196">
            <v>3.4212114060000003</v>
          </cell>
          <cell r="UX196">
            <v>1.3361827310592109E-2</v>
          </cell>
          <cell r="UY196">
            <v>4.571363600000003E-2</v>
          </cell>
          <cell r="VA196">
            <v>9.3116730000000036E-2</v>
          </cell>
          <cell r="VB196">
            <v>7.0438286000000017E-2</v>
          </cell>
          <cell r="VC196">
            <v>1.6453548859999998</v>
          </cell>
          <cell r="VD196">
            <v>1.3783314586394963E-2</v>
          </cell>
          <cell r="VE196">
            <v>2.267844400000002E-2</v>
          </cell>
          <cell r="VG196">
            <v>0</v>
          </cell>
          <cell r="VH196">
            <v>0</v>
          </cell>
          <cell r="VI196">
            <v>0.1063062</v>
          </cell>
          <cell r="VJ196">
            <v>0</v>
          </cell>
          <cell r="VK196">
            <v>0</v>
          </cell>
          <cell r="VM196">
            <v>0</v>
          </cell>
          <cell r="VN196">
            <v>0</v>
          </cell>
          <cell r="VO196">
            <v>3.345900173</v>
          </cell>
          <cell r="VP196">
            <v>0</v>
          </cell>
          <cell r="VQ196">
            <v>0</v>
          </cell>
          <cell r="VS196">
            <v>0.21624848200000041</v>
          </cell>
          <cell r="VT196">
            <v>0</v>
          </cell>
          <cell r="VU196">
            <v>37.201205915999992</v>
          </cell>
          <cell r="VV196">
            <v>5.8129427978299321E-3</v>
          </cell>
          <cell r="VW196">
            <v>0.21624848200000041</v>
          </cell>
          <cell r="VY196">
            <v>0</v>
          </cell>
          <cell r="VZ196">
            <v>0</v>
          </cell>
          <cell r="WA196">
            <v>4.5279044015000016</v>
          </cell>
          <cell r="WB196">
            <v>0</v>
          </cell>
          <cell r="WC196">
            <v>0</v>
          </cell>
          <cell r="WE196">
            <v>0</v>
          </cell>
          <cell r="WF196">
            <v>0</v>
          </cell>
          <cell r="WG196">
            <v>1.3967716949999998</v>
          </cell>
          <cell r="WH196">
            <v>0</v>
          </cell>
          <cell r="WI196">
            <v>0</v>
          </cell>
          <cell r="WK196">
            <v>0</v>
          </cell>
          <cell r="WL196">
            <v>0</v>
          </cell>
          <cell r="WM196">
            <v>2.9593449999999999</v>
          </cell>
          <cell r="WN196">
            <v>0</v>
          </cell>
          <cell r="WO196">
            <v>0</v>
          </cell>
          <cell r="WQ196">
            <v>8.2719688000000083E-3</v>
          </cell>
          <cell r="WR196">
            <v>0</v>
          </cell>
          <cell r="WS196">
            <v>0.37513710000000011</v>
          </cell>
          <cell r="WT196">
            <v>2.2050521795898101E-2</v>
          </cell>
          <cell r="WU196">
            <v>8.2719688000000083E-3</v>
          </cell>
          <cell r="WW196">
            <v>4.5873324000000118E-3</v>
          </cell>
          <cell r="WX196">
            <v>0</v>
          </cell>
          <cell r="WY196">
            <v>0.23936050000000006</v>
          </cell>
          <cell r="WZ196">
            <v>1.9164951610645912E-2</v>
          </cell>
          <cell r="XA196">
            <v>4.5873324000000118E-3</v>
          </cell>
          <cell r="XC196">
            <v>0</v>
          </cell>
          <cell r="XD196">
            <v>0</v>
          </cell>
          <cell r="XE196">
            <v>0.14368639999999999</v>
          </cell>
          <cell r="XF196">
            <v>0</v>
          </cell>
          <cell r="XG196">
            <v>0</v>
          </cell>
          <cell r="XI196">
            <v>0</v>
          </cell>
          <cell r="XJ196">
            <v>0</v>
          </cell>
          <cell r="XK196">
            <v>0.45284405150000007</v>
          </cell>
          <cell r="XL196">
            <v>0</v>
          </cell>
          <cell r="XM196">
            <v>0</v>
          </cell>
          <cell r="XO196">
            <v>7.4697788350000005</v>
          </cell>
          <cell r="XP196">
            <v>5.4721165839999992</v>
          </cell>
          <cell r="XQ196">
            <v>7.4697788350000005</v>
          </cell>
          <cell r="XR196">
            <v>0.2674325833637618</v>
          </cell>
          <cell r="XS196">
            <v>1.9976622510000013</v>
          </cell>
          <cell r="XU196">
            <v>0.76973855599999996</v>
          </cell>
          <cell r="XV196">
            <v>0.87476832399999993</v>
          </cell>
          <cell r="XW196">
            <v>0.76973855599999996</v>
          </cell>
          <cell r="XX196">
            <v>0</v>
          </cell>
          <cell r="XY196">
            <v>0</v>
          </cell>
          <cell r="YA196">
            <v>2.5142831999999992E-3</v>
          </cell>
          <cell r="YB196">
            <v>5.6833920000000002E-4</v>
          </cell>
          <cell r="YC196">
            <v>3.8957468000000002E-2</v>
          </cell>
          <cell r="YD196">
            <v>4.9950474194062074E-2</v>
          </cell>
          <cell r="YE196">
            <v>1.9459439999999991E-3</v>
          </cell>
          <cell r="YG196">
            <v>0.76516645200000022</v>
          </cell>
          <cell r="YH196">
            <v>0.2328490040000003</v>
          </cell>
          <cell r="YI196">
            <v>1.6636396000000002</v>
          </cell>
          <cell r="YJ196">
            <v>0.3199716140442917</v>
          </cell>
          <cell r="YK196">
            <v>0.53231744799999992</v>
          </cell>
          <cell r="YM196">
            <v>2.6978163999999998</v>
          </cell>
          <cell r="YN196">
            <v>1.4448667999999998</v>
          </cell>
          <cell r="YO196">
            <v>2.6978163999999998</v>
          </cell>
          <cell r="YP196">
            <v>0.4644310116878228</v>
          </cell>
          <cell r="YQ196">
            <v>1.2529496</v>
          </cell>
          <cell r="YS196">
            <v>2.6978163999999998</v>
          </cell>
          <cell r="YT196">
            <v>2.5330209999999997</v>
          </cell>
          <cell r="YU196">
            <v>2.6978163999999998</v>
          </cell>
          <cell r="YV196">
            <v>6.1084735047203381E-2</v>
          </cell>
          <cell r="YW196">
            <v>0.16479540000000004</v>
          </cell>
          <cell r="YY196">
            <v>2.6978163999999998</v>
          </cell>
          <cell r="YZ196">
            <v>1.6903539999999999</v>
          </cell>
          <cell r="ZA196">
            <v>2.6978163999999998</v>
          </cell>
          <cell r="ZB196">
            <v>0.37343623531979414</v>
          </cell>
          <cell r="ZC196">
            <v>1.0074623999999999</v>
          </cell>
        </row>
        <row r="197">
          <cell r="B197">
            <v>2038</v>
          </cell>
          <cell r="C197">
            <v>11.614111659999999</v>
          </cell>
          <cell r="D197">
            <v>11.392494197500001</v>
          </cell>
          <cell r="E197">
            <v>11.614111659999999</v>
          </cell>
          <cell r="F197">
            <v>1.9081740299024954E-2</v>
          </cell>
          <cell r="G197">
            <v>0.22161746249999759</v>
          </cell>
          <cell r="I197">
            <v>28.434443074000001</v>
          </cell>
          <cell r="J197">
            <v>27.891909842499999</v>
          </cell>
          <cell r="K197">
            <v>28.434443074000001</v>
          </cell>
          <cell r="L197">
            <v>1.9080142701865883E-2</v>
          </cell>
          <cell r="M197">
            <v>0.54253323150000199</v>
          </cell>
          <cell r="O197">
            <v>11.614111659999999</v>
          </cell>
          <cell r="P197">
            <v>11.247683743</v>
          </cell>
          <cell r="Q197">
            <v>11.614111659999999</v>
          </cell>
          <cell r="R197">
            <v>3.1550231970130668E-2</v>
          </cell>
          <cell r="S197">
            <v>0.36642791699999933</v>
          </cell>
          <cell r="U197">
            <v>28.434443074000001</v>
          </cell>
          <cell r="V197">
            <v>27.537404333499996</v>
          </cell>
          <cell r="W197">
            <v>28.434443074000001</v>
          </cell>
          <cell r="X197">
            <v>3.1547610697543166E-2</v>
          </cell>
          <cell r="Y197">
            <v>0.89703874050000465</v>
          </cell>
          <cell r="AA197">
            <v>11.614111659999999</v>
          </cell>
          <cell r="AB197">
            <v>11.182963268000002</v>
          </cell>
          <cell r="AC197">
            <v>11.614111659999999</v>
          </cell>
          <cell r="AD197">
            <v>3.71228041043302E-2</v>
          </cell>
          <cell r="AE197">
            <v>0.43114839199999722</v>
          </cell>
          <cell r="AG197">
            <v>28.434443074000001</v>
          </cell>
          <cell r="AH197">
            <v>27.378899925999995</v>
          </cell>
          <cell r="AI197">
            <v>28.434443074000001</v>
          </cell>
          <cell r="AJ197">
            <v>3.7121991285462418E-2</v>
          </cell>
          <cell r="AK197">
            <v>1.0555431480000053</v>
          </cell>
          <cell r="AM197">
            <v>11.617524973999998</v>
          </cell>
          <cell r="AN197">
            <v>7.7197699875000003</v>
          </cell>
          <cell r="AO197">
            <v>11.617524973999998</v>
          </cell>
          <cell r="AP197">
            <v>0.33550648655571363</v>
          </cell>
          <cell r="AQ197">
            <v>3.8977549864999981</v>
          </cell>
          <cell r="AS197">
            <v>1.5855816</v>
          </cell>
          <cell r="AT197">
            <v>1.1593431104999998</v>
          </cell>
          <cell r="AU197">
            <v>1.5855816</v>
          </cell>
          <cell r="AV197">
            <v>0.26882154125653335</v>
          </cell>
          <cell r="AW197">
            <v>0.42623848950000021</v>
          </cell>
          <cell r="AY197">
            <v>11.617524973999998</v>
          </cell>
          <cell r="AZ197">
            <v>7.7846823280000006</v>
          </cell>
          <cell r="BA197">
            <v>11.617524973999998</v>
          </cell>
          <cell r="BB197">
            <v>0.32991903650544269</v>
          </cell>
          <cell r="BC197">
            <v>3.8328426459999978</v>
          </cell>
          <cell r="BE197">
            <v>1.5855816</v>
          </cell>
          <cell r="BF197">
            <v>1.164744386</v>
          </cell>
          <cell r="BG197">
            <v>1.5855816</v>
          </cell>
          <cell r="BH197">
            <v>0.26541504644100311</v>
          </cell>
          <cell r="BI197">
            <v>0.42083721400000007</v>
          </cell>
          <cell r="BK197">
            <v>0.29154951599999995</v>
          </cell>
          <cell r="BL197">
            <v>0.27205861599999998</v>
          </cell>
          <cell r="BM197">
            <v>0.29154951599999995</v>
          </cell>
          <cell r="BN197">
            <v>6.6852794912545768E-2</v>
          </cell>
          <cell r="BO197">
            <v>1.9490899999999978E-2</v>
          </cell>
          <cell r="BQ197">
            <v>0.29154951599999995</v>
          </cell>
          <cell r="BR197">
            <v>0.26939973119999994</v>
          </cell>
          <cell r="BS197">
            <v>0.29154951599999995</v>
          </cell>
          <cell r="BT197">
            <v>7.5972634439221712E-2</v>
          </cell>
          <cell r="BU197">
            <v>2.2149784800000016E-2</v>
          </cell>
          <cell r="BW197">
            <v>0.29154951599999995</v>
          </cell>
          <cell r="BX197">
            <v>0.28995171121999991</v>
          </cell>
          <cell r="BY197">
            <v>0.29154951599999995</v>
          </cell>
          <cell r="BZ197">
            <v>5.4803890670840462E-3</v>
          </cell>
          <cell r="CA197">
            <v>1.597804780000045E-3</v>
          </cell>
          <cell r="CC197">
            <v>0.29154951599999995</v>
          </cell>
          <cell r="CD197">
            <v>0.22926169213500003</v>
          </cell>
          <cell r="CE197">
            <v>0.29154951599999995</v>
          </cell>
          <cell r="CF197">
            <v>0.21364406540465647</v>
          </cell>
          <cell r="CG197">
            <v>6.2287823864999925E-2</v>
          </cell>
          <cell r="CI197">
            <v>0</v>
          </cell>
          <cell r="CJ197">
            <v>0</v>
          </cell>
          <cell r="CK197">
            <v>0</v>
          </cell>
          <cell r="CL197">
            <v>0</v>
          </cell>
          <cell r="CM197">
            <v>0</v>
          </cell>
          <cell r="CO197">
            <v>0</v>
          </cell>
          <cell r="CP197">
            <v>0</v>
          </cell>
          <cell r="CQ197">
            <v>0</v>
          </cell>
          <cell r="CR197">
            <v>0</v>
          </cell>
          <cell r="CS197">
            <v>0</v>
          </cell>
          <cell r="CU197">
            <v>2.4877590000000001</v>
          </cell>
          <cell r="CV197">
            <v>1.7366929999999999E-2</v>
          </cell>
          <cell r="CW197">
            <v>2.4877590000000001</v>
          </cell>
          <cell r="CX197">
            <v>0.99301904645908223</v>
          </cell>
          <cell r="CY197">
            <v>2.4703920699999999</v>
          </cell>
          <cell r="DA197">
            <v>2.41954023</v>
          </cell>
          <cell r="DB197">
            <v>1.0024531299999999</v>
          </cell>
          <cell r="DC197">
            <v>2.41954023</v>
          </cell>
          <cell r="DD197">
            <v>0.58568445460400553</v>
          </cell>
          <cell r="DE197">
            <v>1.4170871</v>
          </cell>
          <cell r="DG197">
            <v>2.41954023</v>
          </cell>
          <cell r="DH197">
            <v>1.43424785</v>
          </cell>
          <cell r="DI197">
            <v>2.41954023</v>
          </cell>
          <cell r="DJ197">
            <v>0.40722297888801789</v>
          </cell>
          <cell r="DK197">
            <v>0.98529237999999997</v>
          </cell>
          <cell r="DM197">
            <v>17.43673596</v>
          </cell>
          <cell r="DN197">
            <v>3.6192963549999999</v>
          </cell>
          <cell r="DO197">
            <v>17.43673596</v>
          </cell>
          <cell r="DP197">
            <v>0.79243269134184913</v>
          </cell>
          <cell r="DQ197">
            <v>13.817439605000001</v>
          </cell>
          <cell r="DS197">
            <v>0.33605441999999996</v>
          </cell>
          <cell r="DT197">
            <v>1.7602000000000001E-4</v>
          </cell>
          <cell r="DU197">
            <v>0.33605441999999996</v>
          </cell>
          <cell r="DV197">
            <v>0.99947621578671697</v>
          </cell>
          <cell r="DW197">
            <v>0.33587839999999997</v>
          </cell>
          <cell r="DY197">
            <v>2.7976396500000003</v>
          </cell>
          <cell r="DZ197">
            <v>0</v>
          </cell>
          <cell r="EA197">
            <v>2.7976396500000003</v>
          </cell>
          <cell r="EB197">
            <v>1</v>
          </cell>
          <cell r="EC197">
            <v>2.7976396500000003</v>
          </cell>
          <cell r="EE197">
            <v>2.9951453000000003</v>
          </cell>
          <cell r="EF197">
            <v>1.0310697008</v>
          </cell>
          <cell r="EG197">
            <v>2.9951453000000003</v>
          </cell>
          <cell r="EH197">
            <v>0.65575302780803324</v>
          </cell>
          <cell r="EI197">
            <v>1.9640755992000003</v>
          </cell>
          <cell r="EK197">
            <v>2.9951453000000003</v>
          </cell>
          <cell r="EL197">
            <v>1.8535489100000002</v>
          </cell>
          <cell r="EM197">
            <v>2.9951453000000003</v>
          </cell>
          <cell r="EN197">
            <v>0.38114891788388361</v>
          </cell>
          <cell r="EO197">
            <v>1.1415963900000001</v>
          </cell>
          <cell r="EQ197">
            <v>0.37935960000000007</v>
          </cell>
          <cell r="ER197">
            <v>9.482380559999995E-2</v>
          </cell>
          <cell r="ES197">
            <v>0.37935960000000007</v>
          </cell>
          <cell r="ET197">
            <v>0.75004242518180653</v>
          </cell>
          <cell r="EU197">
            <v>0.2845357944000001</v>
          </cell>
          <cell r="EW197">
            <v>0.37935960000000007</v>
          </cell>
          <cell r="EX197">
            <v>0.28932530000000012</v>
          </cell>
          <cell r="EY197">
            <v>0.37935960000000007</v>
          </cell>
          <cell r="EZ197">
            <v>0.23733233586285923</v>
          </cell>
          <cell r="FA197">
            <v>9.0034299999999956E-2</v>
          </cell>
          <cell r="FC197">
            <v>0.24201549999999999</v>
          </cell>
          <cell r="FD197">
            <v>5.9551961600000008E-2</v>
          </cell>
          <cell r="FE197">
            <v>0.24201549999999999</v>
          </cell>
          <cell r="FF197">
            <v>0.75393327452167314</v>
          </cell>
          <cell r="FG197">
            <v>0.18246353839999999</v>
          </cell>
          <cell r="FI197">
            <v>0.24201549999999999</v>
          </cell>
          <cell r="FJ197">
            <v>0.18481964000000001</v>
          </cell>
          <cell r="FK197">
            <v>0.24201549999999999</v>
          </cell>
          <cell r="FL197">
            <v>0.23633139199761993</v>
          </cell>
          <cell r="FM197">
            <v>5.7195859999999987E-2</v>
          </cell>
          <cell r="FO197">
            <v>0.14578850000000002</v>
          </cell>
          <cell r="FP197">
            <v>0</v>
          </cell>
          <cell r="FQ197">
            <v>0.14578850000000002</v>
          </cell>
          <cell r="FR197">
            <v>1</v>
          </cell>
          <cell r="FS197">
            <v>0.14578850000000002</v>
          </cell>
          <cell r="FU197">
            <v>4.4191291479999997</v>
          </cell>
          <cell r="FV197">
            <v>0</v>
          </cell>
          <cell r="FW197">
            <v>4.4191291479999997</v>
          </cell>
          <cell r="FX197">
            <v>1</v>
          </cell>
          <cell r="FY197">
            <v>4.4191291479999997</v>
          </cell>
          <cell r="GA197">
            <v>1.3509173274999997</v>
          </cell>
          <cell r="GB197">
            <v>0</v>
          </cell>
          <cell r="GC197">
            <v>1.3509173274999997</v>
          </cell>
          <cell r="GD197">
            <v>1</v>
          </cell>
          <cell r="GE197">
            <v>1.3509173274999997</v>
          </cell>
          <cell r="GG197">
            <v>0.44502848949999985</v>
          </cell>
          <cell r="GH197">
            <v>0</v>
          </cell>
          <cell r="GI197">
            <v>0.44502848949999985</v>
          </cell>
          <cell r="GJ197">
            <v>1</v>
          </cell>
          <cell r="GK197">
            <v>0.44502848949999985</v>
          </cell>
          <cell r="GM197">
            <v>1.4110095999999999</v>
          </cell>
          <cell r="GN197">
            <v>0</v>
          </cell>
          <cell r="GO197">
            <v>1.4110095999999999</v>
          </cell>
          <cell r="GP197">
            <v>1</v>
          </cell>
          <cell r="GQ197">
            <v>1.4110095999999999</v>
          </cell>
          <cell r="GS197">
            <v>30.189701209999999</v>
          </cell>
          <cell r="GT197">
            <v>9.2567514150000001</v>
          </cell>
          <cell r="GU197">
            <v>30.189701209999999</v>
          </cell>
          <cell r="GV197">
            <v>0.69338048924002582</v>
          </cell>
          <cell r="GW197">
            <v>20.932949794999999</v>
          </cell>
          <cell r="GY197">
            <v>30.189701209999999</v>
          </cell>
          <cell r="GZ197">
            <v>21.206202789999999</v>
          </cell>
          <cell r="HA197">
            <v>30.189701209999999</v>
          </cell>
          <cell r="HB197">
            <v>0.2975683117070505</v>
          </cell>
          <cell r="HC197">
            <v>8.9834984200000001</v>
          </cell>
          <cell r="HE197">
            <v>0.12339687999999999</v>
          </cell>
          <cell r="HF197">
            <v>7.0275999999999993E-3</v>
          </cell>
          <cell r="HG197">
            <v>0.12339687999999999</v>
          </cell>
          <cell r="HH197">
            <v>0.94304880317881623</v>
          </cell>
          <cell r="HI197">
            <v>0.11636927999999999</v>
          </cell>
          <cell r="HK197">
            <v>7.5481508629999983</v>
          </cell>
          <cell r="HL197">
            <v>5.9255820424999994</v>
          </cell>
          <cell r="HM197">
            <v>7.5481508629999983</v>
          </cell>
          <cell r="HN197">
            <v>0.21496242589077133</v>
          </cell>
          <cell r="HO197">
            <v>1.6225688204999988</v>
          </cell>
          <cell r="HQ197">
            <v>0.7826835139999998</v>
          </cell>
          <cell r="HR197">
            <v>0.93936317999999996</v>
          </cell>
          <cell r="HS197">
            <v>0.7826835139999998</v>
          </cell>
          <cell r="HT197">
            <v>0</v>
          </cell>
          <cell r="HU197">
            <v>0</v>
          </cell>
          <cell r="HW197">
            <v>3.9225047999999998E-2</v>
          </cell>
          <cell r="HX197">
            <v>1.1748193599999996E-2</v>
          </cell>
          <cell r="HY197">
            <v>3.9225047999999998E-2</v>
          </cell>
          <cell r="HZ197">
            <v>0.70049256281343497</v>
          </cell>
          <cell r="IA197">
            <v>2.74768544E-2</v>
          </cell>
          <cell r="IC197">
            <v>3.9225047999999998E-2</v>
          </cell>
          <cell r="ID197">
            <v>3.0030148000000003E-2</v>
          </cell>
          <cell r="IE197">
            <v>3.9225047999999998E-2</v>
          </cell>
          <cell r="IF197">
            <v>0.2344139897547097</v>
          </cell>
          <cell r="IG197">
            <v>9.1948999999999954E-3</v>
          </cell>
          <cell r="II197">
            <v>1.677019864</v>
          </cell>
          <cell r="IJ197">
            <v>0.83849032400000012</v>
          </cell>
          <cell r="IK197">
            <v>1.677019864</v>
          </cell>
          <cell r="IL197">
            <v>0.50001169216919894</v>
          </cell>
          <cell r="IM197">
            <v>0.83852953999999991</v>
          </cell>
          <cell r="IO197">
            <v>0.32382847499999995</v>
          </cell>
          <cell r="IP197">
            <v>0.21546444999999997</v>
          </cell>
          <cell r="IQ197">
            <v>0.32382847499999995</v>
          </cell>
          <cell r="IR197">
            <v>0.33463402191545999</v>
          </cell>
          <cell r="IS197">
            <v>0.10836402499999997</v>
          </cell>
          <cell r="IU197">
            <v>8.4896746249999975</v>
          </cell>
          <cell r="IV197">
            <v>4.9105476249999995</v>
          </cell>
          <cell r="IW197">
            <v>8.4896746249999975</v>
          </cell>
          <cell r="IX197">
            <v>0.42158588616109643</v>
          </cell>
          <cell r="IY197">
            <v>3.5791269999999979</v>
          </cell>
          <cell r="JA197">
            <v>105.54295624999999</v>
          </cell>
          <cell r="JB197">
            <v>6.6376302553500013</v>
          </cell>
          <cell r="JC197">
            <v>105.54295624999999</v>
          </cell>
          <cell r="JD197">
            <v>0.93710968035017495</v>
          </cell>
          <cell r="JE197">
            <v>98.905325994649985</v>
          </cell>
          <cell r="JG197">
            <v>5.8719704999999998</v>
          </cell>
          <cell r="JH197">
            <v>3.3950737499999994</v>
          </cell>
          <cell r="JI197">
            <v>5.8719704999999998</v>
          </cell>
          <cell r="JJ197">
            <v>0.42181696076300118</v>
          </cell>
          <cell r="JK197">
            <v>2.4768967500000003</v>
          </cell>
          <cell r="JM197">
            <v>0.60996025499999995</v>
          </cell>
          <cell r="JN197">
            <v>0.35021562999999994</v>
          </cell>
          <cell r="JO197">
            <v>0.60996025499999995</v>
          </cell>
          <cell r="JP197">
            <v>0.42583860648428645</v>
          </cell>
          <cell r="JQ197">
            <v>0.25974462500000001</v>
          </cell>
          <cell r="JS197">
            <v>0.58880025000000014</v>
          </cell>
          <cell r="JT197">
            <v>3.8740525700000056E-2</v>
          </cell>
          <cell r="JU197">
            <v>0.58880025000000014</v>
          </cell>
          <cell r="JV197">
            <v>0.93420429814695205</v>
          </cell>
          <cell r="JW197">
            <v>0.55005972430000005</v>
          </cell>
          <cell r="JY197">
            <v>0.68322195750000003</v>
          </cell>
          <cell r="JZ197">
            <v>0.37669400850000001</v>
          </cell>
          <cell r="KA197">
            <v>0.68322195750000003</v>
          </cell>
          <cell r="KB197">
            <v>0.44865061146691848</v>
          </cell>
          <cell r="KC197">
            <v>0.30652794900000002</v>
          </cell>
          <cell r="KE197">
            <v>5.8719704999999998</v>
          </cell>
          <cell r="KF197">
            <v>3.4085427500000001</v>
          </cell>
          <cell r="KG197">
            <v>5.8719704999999998</v>
          </cell>
          <cell r="KH197">
            <v>0.4195231822094474</v>
          </cell>
          <cell r="KI197">
            <v>2.4634277499999997</v>
          </cell>
          <cell r="KK197">
            <v>0.60996025499999995</v>
          </cell>
          <cell r="KL197">
            <v>0.34970888</v>
          </cell>
          <cell r="KM197">
            <v>0.60996025499999995</v>
          </cell>
          <cell r="KN197">
            <v>0.42666939832005935</v>
          </cell>
          <cell r="KO197">
            <v>0.26025137499999995</v>
          </cell>
          <cell r="KQ197">
            <v>2.1085832240000002</v>
          </cell>
          <cell r="KR197">
            <v>0</v>
          </cell>
          <cell r="KS197">
            <v>2.1085832240000002</v>
          </cell>
          <cell r="KT197">
            <v>1</v>
          </cell>
          <cell r="KU197">
            <v>2.1085832240000002</v>
          </cell>
          <cell r="KW197">
            <v>3.4671609719999994</v>
          </cell>
          <cell r="KX197">
            <v>0.11887177399999997</v>
          </cell>
          <cell r="KY197">
            <v>3.4671609719999994</v>
          </cell>
          <cell r="KZ197">
            <v>0.96571495383110817</v>
          </cell>
          <cell r="LA197">
            <v>3.3482891979999994</v>
          </cell>
          <cell r="LC197">
            <v>1.6671674080000001</v>
          </cell>
          <cell r="LD197">
            <v>4.3822391999999974E-2</v>
          </cell>
          <cell r="LE197">
            <v>1.6671674080000001</v>
          </cell>
          <cell r="LF197">
            <v>0.97371446215316126</v>
          </cell>
          <cell r="LG197">
            <v>1.623345016</v>
          </cell>
          <cell r="LI197">
            <v>0.10727859999999999</v>
          </cell>
          <cell r="LJ197">
            <v>0</v>
          </cell>
          <cell r="LK197">
            <v>0.10727859999999999</v>
          </cell>
          <cell r="LL197">
            <v>1</v>
          </cell>
          <cell r="LM197">
            <v>0.10727859999999999</v>
          </cell>
          <cell r="LO197">
            <v>3.3686866619999996</v>
          </cell>
          <cell r="LP197">
            <v>0</v>
          </cell>
          <cell r="LQ197">
            <v>3.3686866619999996</v>
          </cell>
          <cell r="LR197">
            <v>1</v>
          </cell>
          <cell r="LS197">
            <v>3.3686866619999996</v>
          </cell>
          <cell r="LU197">
            <v>37.656600670000003</v>
          </cell>
          <cell r="LV197">
            <v>0</v>
          </cell>
          <cell r="LW197">
            <v>37.656600670000003</v>
          </cell>
          <cell r="LX197">
            <v>1</v>
          </cell>
          <cell r="LY197">
            <v>37.656600670000003</v>
          </cell>
          <cell r="MA197">
            <v>5.8719704999999998</v>
          </cell>
          <cell r="MB197">
            <v>6.2212718749999993</v>
          </cell>
          <cell r="MC197">
            <v>5.8719704999999998</v>
          </cell>
          <cell r="MD197">
            <v>0</v>
          </cell>
          <cell r="ME197">
            <v>0</v>
          </cell>
          <cell r="MG197">
            <v>0.60996025499999995</v>
          </cell>
          <cell r="MH197">
            <v>0.68682203549999998</v>
          </cell>
          <cell r="MI197">
            <v>0.60996025499999995</v>
          </cell>
          <cell r="MJ197">
            <v>0</v>
          </cell>
          <cell r="MK197">
            <v>0</v>
          </cell>
          <cell r="MM197">
            <v>10.594190561000001</v>
          </cell>
          <cell r="MN197">
            <v>7.4954015919999994</v>
          </cell>
          <cell r="MO197">
            <v>11.614111659999999</v>
          </cell>
          <cell r="MP197">
            <v>0.26681239682519137</v>
          </cell>
          <cell r="MQ197">
            <v>3.0987889690000019</v>
          </cell>
          <cell r="MS197">
            <v>25.937637012999996</v>
          </cell>
          <cell r="MT197">
            <v>18.350861101999996</v>
          </cell>
          <cell r="MU197">
            <v>28.434443074000001</v>
          </cell>
          <cell r="MV197">
            <v>0.26681640611900104</v>
          </cell>
          <cell r="MW197">
            <v>7.5867759110000001</v>
          </cell>
          <cell r="MY197">
            <v>0</v>
          </cell>
          <cell r="MZ197">
            <v>0</v>
          </cell>
          <cell r="NA197">
            <v>2.1085832240000002</v>
          </cell>
          <cell r="NB197">
            <v>0</v>
          </cell>
          <cell r="NC197">
            <v>0</v>
          </cell>
          <cell r="NE197">
            <v>0.11887177399999997</v>
          </cell>
          <cell r="NF197">
            <v>0</v>
          </cell>
          <cell r="NG197">
            <v>3.4671609719999994</v>
          </cell>
          <cell r="NH197">
            <v>3.4285046168891865E-2</v>
          </cell>
          <cell r="NI197">
            <v>0.11887177399999997</v>
          </cell>
          <cell r="NK197">
            <v>4.3822391999999974E-2</v>
          </cell>
          <cell r="NL197">
            <v>0</v>
          </cell>
          <cell r="NM197">
            <v>1.6671674080000001</v>
          </cell>
          <cell r="NN197">
            <v>2.6285537846838698E-2</v>
          </cell>
          <cell r="NO197">
            <v>4.3822391999999974E-2</v>
          </cell>
          <cell r="NQ197">
            <v>0</v>
          </cell>
          <cell r="NR197">
            <v>0</v>
          </cell>
          <cell r="NS197">
            <v>0.10727859999999999</v>
          </cell>
          <cell r="NT197">
            <v>0</v>
          </cell>
          <cell r="NU197">
            <v>0</v>
          </cell>
          <cell r="NW197">
            <v>0</v>
          </cell>
          <cell r="NX197">
            <v>0</v>
          </cell>
          <cell r="NY197">
            <v>3.3686866619999996</v>
          </cell>
          <cell r="NZ197">
            <v>0</v>
          </cell>
          <cell r="OA197">
            <v>0</v>
          </cell>
          <cell r="OC197">
            <v>0</v>
          </cell>
          <cell r="OD197">
            <v>0</v>
          </cell>
          <cell r="OE197">
            <v>37.656600670000003</v>
          </cell>
          <cell r="OF197">
            <v>0</v>
          </cell>
          <cell r="OG197">
            <v>0</v>
          </cell>
          <cell r="OI197">
            <v>0</v>
          </cell>
          <cell r="OJ197">
            <v>0</v>
          </cell>
          <cell r="OK197">
            <v>4.4191291479999997</v>
          </cell>
          <cell r="OL197">
            <v>0</v>
          </cell>
          <cell r="OM197">
            <v>0</v>
          </cell>
          <cell r="OO197">
            <v>0</v>
          </cell>
          <cell r="OP197">
            <v>0</v>
          </cell>
          <cell r="OQ197">
            <v>1.3509173274999997</v>
          </cell>
          <cell r="OR197">
            <v>0</v>
          </cell>
          <cell r="OS197">
            <v>0</v>
          </cell>
          <cell r="OU197">
            <v>0</v>
          </cell>
          <cell r="OV197">
            <v>0</v>
          </cell>
          <cell r="OW197">
            <v>2.9951453000000003</v>
          </cell>
          <cell r="OX197">
            <v>0</v>
          </cell>
          <cell r="OY197">
            <v>0</v>
          </cell>
          <cell r="PA197">
            <v>4.7895055999999468E-3</v>
          </cell>
          <cell r="PB197">
            <v>0</v>
          </cell>
          <cell r="PC197">
            <v>0.37935960000000007</v>
          </cell>
          <cell r="PD197">
            <v>1.2625238955334057E-2</v>
          </cell>
          <cell r="PE197">
            <v>4.7895055999999468E-3</v>
          </cell>
          <cell r="PG197">
            <v>2.356101600000016E-3</v>
          </cell>
          <cell r="PH197">
            <v>0</v>
          </cell>
          <cell r="PI197">
            <v>0.24201549999999999</v>
          </cell>
          <cell r="PJ197">
            <v>9.7353334807068811E-3</v>
          </cell>
          <cell r="PK197">
            <v>2.356101600000016E-3</v>
          </cell>
          <cell r="PM197">
            <v>0</v>
          </cell>
          <cell r="PN197">
            <v>0</v>
          </cell>
          <cell r="PO197">
            <v>0.14578850000000002</v>
          </cell>
          <cell r="PP197">
            <v>0</v>
          </cell>
          <cell r="PQ197">
            <v>0</v>
          </cell>
          <cell r="PS197">
            <v>0</v>
          </cell>
          <cell r="PT197">
            <v>0</v>
          </cell>
          <cell r="PU197">
            <v>0.44502848949999985</v>
          </cell>
          <cell r="PV197">
            <v>0</v>
          </cell>
          <cell r="PW197">
            <v>0</v>
          </cell>
          <cell r="PY197">
            <v>3.9597000000000007E-2</v>
          </cell>
          <cell r="PZ197">
            <v>3.5137560000000005E-2</v>
          </cell>
          <cell r="QA197">
            <v>3.9597000000000007E-2</v>
          </cell>
          <cell r="QB197">
            <v>0.1126206530797788</v>
          </cell>
          <cell r="QC197">
            <v>4.459440000000002E-3</v>
          </cell>
          <cell r="QE197">
            <v>4.622076E-2</v>
          </cell>
          <cell r="QF197">
            <v>3.8334919999999995E-2</v>
          </cell>
          <cell r="QG197">
            <v>4.622076E-2</v>
          </cell>
          <cell r="QH197">
            <v>0.17061251264583285</v>
          </cell>
          <cell r="QI197">
            <v>7.8858400000000051E-3</v>
          </cell>
          <cell r="QK197">
            <v>14.621526943500001</v>
          </cell>
          <cell r="QL197">
            <v>6.2851867811000037</v>
          </cell>
          <cell r="QM197">
            <v>105.54295624999999</v>
          </cell>
          <cell r="QN197">
            <v>7.8985281998863829E-2</v>
          </cell>
          <cell r="QO197">
            <v>8.3363401623999973</v>
          </cell>
          <cell r="QQ197">
            <v>0.55726337500000001</v>
          </cell>
          <cell r="QR197">
            <v>0.156012875</v>
          </cell>
          <cell r="QS197">
            <v>5.8719704999999998</v>
          </cell>
          <cell r="QT197">
            <v>6.8333194112606674E-2</v>
          </cell>
          <cell r="QU197">
            <v>0.40125050000000001</v>
          </cell>
          <cell r="QW197">
            <v>4.8563568499999939E-2</v>
          </cell>
          <cell r="QX197">
            <v>9.8765629999999945E-3</v>
          </cell>
          <cell r="QY197">
            <v>0.60996025499999995</v>
          </cell>
          <cell r="QZ197">
            <v>6.3425453023984238E-2</v>
          </cell>
          <cell r="RA197">
            <v>3.8687005499999941E-2</v>
          </cell>
          <cell r="RC197">
            <v>10.594190561000001</v>
          </cell>
          <cell r="RD197">
            <v>10.469405058500001</v>
          </cell>
          <cell r="RE197">
            <v>11.614111659999999</v>
          </cell>
          <cell r="RF197">
            <v>1.0744300223130452E-2</v>
          </cell>
          <cell r="RG197">
            <v>0.12478550249999998</v>
          </cell>
          <cell r="RI197">
            <v>25.937637012999996</v>
          </cell>
          <cell r="RJ197">
            <v>25.632014805499999</v>
          </cell>
          <cell r="RK197">
            <v>28.434443074000001</v>
          </cell>
          <cell r="RL197">
            <v>1.0748309952989841E-2</v>
          </cell>
          <cell r="RM197">
            <v>0.30562220749999724</v>
          </cell>
          <cell r="RO197">
            <v>3.8869665574999992</v>
          </cell>
          <cell r="RP197">
            <v>3.8168503524999995</v>
          </cell>
          <cell r="RQ197">
            <v>11.617524973999998</v>
          </cell>
          <cell r="RR197">
            <v>6.0353823346125492E-3</v>
          </cell>
          <cell r="RS197">
            <v>7.0116204999999709E-2</v>
          </cell>
          <cell r="RU197">
            <v>0.73854511249999988</v>
          </cell>
          <cell r="RV197">
            <v>0.71539166999999992</v>
          </cell>
          <cell r="RW197">
            <v>1.5855816</v>
          </cell>
          <cell r="RX197">
            <v>1.4602491918422838E-2</v>
          </cell>
          <cell r="RY197">
            <v>2.3153442499999954E-2</v>
          </cell>
          <cell r="SA197">
            <v>0.1868564735649999</v>
          </cell>
          <cell r="SB197">
            <v>6.8540407020000041E-2</v>
          </cell>
          <cell r="SC197">
            <v>0.29154951599999995</v>
          </cell>
          <cell r="SD197">
            <v>0.40581808595765217</v>
          </cell>
          <cell r="SE197">
            <v>0.11831606654499986</v>
          </cell>
          <cell r="SG197">
            <v>0.28219620000000001</v>
          </cell>
          <cell r="SH197">
            <v>0</v>
          </cell>
          <cell r="SI197">
            <v>1.4110095999999999</v>
          </cell>
          <cell r="SJ197">
            <v>0.19999594616507219</v>
          </cell>
          <cell r="SK197">
            <v>0.28219620000000001</v>
          </cell>
          <cell r="SM197">
            <v>3.9597000000000007E-2</v>
          </cell>
          <cell r="SN197">
            <v>3.1526040000000005E-2</v>
          </cell>
          <cell r="SO197">
            <v>3.9597000000000007E-2</v>
          </cell>
          <cell r="SP197">
            <v>0.20382756269414351</v>
          </cell>
          <cell r="SQ197">
            <v>8.070960000000002E-3</v>
          </cell>
          <cell r="SS197">
            <v>4.622076E-2</v>
          </cell>
          <cell r="ST197">
            <v>3.7242919999999999E-2</v>
          </cell>
          <cell r="SU197">
            <v>4.622076E-2</v>
          </cell>
          <cell r="SV197">
            <v>0.19423826003726466</v>
          </cell>
          <cell r="SW197">
            <v>8.9778400000000008E-3</v>
          </cell>
          <cell r="SY197">
            <v>14.621526943500001</v>
          </cell>
          <cell r="SZ197">
            <v>0</v>
          </cell>
          <cell r="TA197">
            <v>105.54295624999999</v>
          </cell>
          <cell r="TB197">
            <v>0.13853626488219581</v>
          </cell>
          <cell r="TC197">
            <v>14.621526943500001</v>
          </cell>
          <cell r="TE197">
            <v>1.2809332499999999</v>
          </cell>
          <cell r="TF197">
            <v>0.4024297500000002</v>
          </cell>
          <cell r="TG197">
            <v>5.8719704999999998</v>
          </cell>
          <cell r="TH197">
            <v>0.14960965829102849</v>
          </cell>
          <cell r="TI197">
            <v>0.87850349999999966</v>
          </cell>
          <cell r="TK197">
            <v>0.14719228549999996</v>
          </cell>
          <cell r="TL197">
            <v>6.1034751999999991E-2</v>
          </cell>
          <cell r="TM197">
            <v>0.60996025499999995</v>
          </cell>
          <cell r="TN197">
            <v>0.14125106151383582</v>
          </cell>
          <cell r="TO197">
            <v>8.6157533499999966E-2</v>
          </cell>
          <cell r="TQ197">
            <v>0.32382847499999995</v>
          </cell>
          <cell r="TR197">
            <v>2.2524499999999999E-2</v>
          </cell>
          <cell r="TS197">
            <v>0.32382847499999995</v>
          </cell>
          <cell r="TT197">
            <v>0.93044311498548726</v>
          </cell>
          <cell r="TU197">
            <v>0.30130397499999995</v>
          </cell>
          <cell r="TW197">
            <v>8.4896746249999975</v>
          </cell>
          <cell r="TX197">
            <v>0.59880625000000043</v>
          </cell>
          <cell r="TY197">
            <v>8.4896746249999975</v>
          </cell>
          <cell r="TZ197">
            <v>0.92946652534401442</v>
          </cell>
          <cell r="UA197">
            <v>7.8908683749999966</v>
          </cell>
          <cell r="UC197">
            <v>3.8740525700000056E-2</v>
          </cell>
          <cell r="UD197">
            <v>0</v>
          </cell>
          <cell r="UE197">
            <v>0.58880025000000014</v>
          </cell>
          <cell r="UF197">
            <v>6.5795701853047867E-2</v>
          </cell>
          <cell r="UG197">
            <v>3.8740525700000056E-2</v>
          </cell>
          <cell r="UI197">
            <v>0.37669400850000001</v>
          </cell>
          <cell r="UJ197">
            <v>0.15900828200000006</v>
          </cell>
          <cell r="UK197">
            <v>0.68322195750000003</v>
          </cell>
          <cell r="UL197">
            <v>0.31861640878250014</v>
          </cell>
          <cell r="UM197">
            <v>0.21768572649999995</v>
          </cell>
          <cell r="UO197">
            <v>0</v>
          </cell>
          <cell r="UP197">
            <v>0</v>
          </cell>
          <cell r="UQ197">
            <v>2.1085832240000002</v>
          </cell>
          <cell r="UR197">
            <v>0</v>
          </cell>
          <cell r="US197">
            <v>0</v>
          </cell>
          <cell r="UU197">
            <v>0.11887177399999997</v>
          </cell>
          <cell r="UV197">
            <v>7.2055651999999984E-2</v>
          </cell>
          <cell r="UW197">
            <v>3.4671609719999994</v>
          </cell>
          <cell r="UX197">
            <v>1.3502725249296557E-2</v>
          </cell>
          <cell r="UY197">
            <v>4.6816121999999988E-2</v>
          </cell>
          <cell r="VA197">
            <v>4.3822391999999974E-2</v>
          </cell>
          <cell r="VB197">
            <v>2.0592387999999968E-2</v>
          </cell>
          <cell r="VC197">
            <v>1.6671674080000001</v>
          </cell>
          <cell r="VD197">
            <v>1.3933816057421394E-2</v>
          </cell>
          <cell r="VE197">
            <v>2.3230004000000005E-2</v>
          </cell>
          <cell r="VG197">
            <v>0</v>
          </cell>
          <cell r="VH197">
            <v>0</v>
          </cell>
          <cell r="VI197">
            <v>0.10727859999999999</v>
          </cell>
          <cell r="VJ197">
            <v>0</v>
          </cell>
          <cell r="VK197">
            <v>0</v>
          </cell>
          <cell r="VM197">
            <v>0</v>
          </cell>
          <cell r="VN197">
            <v>0</v>
          </cell>
          <cell r="VO197">
            <v>3.3686866619999996</v>
          </cell>
          <cell r="VP197">
            <v>0</v>
          </cell>
          <cell r="VQ197">
            <v>0</v>
          </cell>
          <cell r="VS197">
            <v>0</v>
          </cell>
          <cell r="VT197">
            <v>0</v>
          </cell>
          <cell r="VU197">
            <v>37.656600670000003</v>
          </cell>
          <cell r="VV197">
            <v>0</v>
          </cell>
          <cell r="VW197">
            <v>0</v>
          </cell>
          <cell r="VY197">
            <v>0</v>
          </cell>
          <cell r="VZ197">
            <v>0</v>
          </cell>
          <cell r="WA197">
            <v>4.4191291479999997</v>
          </cell>
          <cell r="WB197">
            <v>0</v>
          </cell>
          <cell r="WC197">
            <v>0</v>
          </cell>
          <cell r="WE197">
            <v>0</v>
          </cell>
          <cell r="WF197">
            <v>0</v>
          </cell>
          <cell r="WG197">
            <v>1.3509173274999997</v>
          </cell>
          <cell r="WH197">
            <v>0</v>
          </cell>
          <cell r="WI197">
            <v>0</v>
          </cell>
          <cell r="WK197">
            <v>0</v>
          </cell>
          <cell r="WL197">
            <v>0</v>
          </cell>
          <cell r="WM197">
            <v>2.9951453000000003</v>
          </cell>
          <cell r="WN197">
            <v>0</v>
          </cell>
          <cell r="WO197">
            <v>0</v>
          </cell>
          <cell r="WQ197">
            <v>4.7895055999999468E-3</v>
          </cell>
          <cell r="WR197">
            <v>0</v>
          </cell>
          <cell r="WS197">
            <v>0.37935960000000007</v>
          </cell>
          <cell r="WT197">
            <v>1.2625238955334057E-2</v>
          </cell>
          <cell r="WU197">
            <v>4.7895055999999468E-3</v>
          </cell>
          <cell r="WW197">
            <v>2.356101600000016E-3</v>
          </cell>
          <cell r="WX197">
            <v>0</v>
          </cell>
          <cell r="WY197">
            <v>0.24201549999999999</v>
          </cell>
          <cell r="WZ197">
            <v>9.7353334807068811E-3</v>
          </cell>
          <cell r="XA197">
            <v>2.356101600000016E-3</v>
          </cell>
          <cell r="XC197">
            <v>0</v>
          </cell>
          <cell r="XD197">
            <v>0</v>
          </cell>
          <cell r="XE197">
            <v>0.14578850000000002</v>
          </cell>
          <cell r="XF197">
            <v>0</v>
          </cell>
          <cell r="XG197">
            <v>0</v>
          </cell>
          <cell r="XI197">
            <v>0</v>
          </cell>
          <cell r="XJ197">
            <v>0</v>
          </cell>
          <cell r="XK197">
            <v>0.44502848949999985</v>
          </cell>
          <cell r="XL197">
            <v>0</v>
          </cell>
          <cell r="XM197">
            <v>0</v>
          </cell>
          <cell r="XO197">
            <v>7.5481508629999983</v>
          </cell>
          <cell r="XP197">
            <v>5.4949155670000005</v>
          </cell>
          <cell r="XQ197">
            <v>7.5481508629999983</v>
          </cell>
          <cell r="XR197">
            <v>0.27201831723643416</v>
          </cell>
          <cell r="XS197">
            <v>2.0532352959999978</v>
          </cell>
          <cell r="XU197">
            <v>0.7826835139999998</v>
          </cell>
          <cell r="XV197">
            <v>0.89044410949999997</v>
          </cell>
          <cell r="XW197">
            <v>0.7826835139999998</v>
          </cell>
          <cell r="XX197">
            <v>0</v>
          </cell>
          <cell r="XY197">
            <v>0</v>
          </cell>
          <cell r="YA197">
            <v>2.5389935999999996E-3</v>
          </cell>
          <cell r="YB197">
            <v>5.745167999999998E-4</v>
          </cell>
          <cell r="YC197">
            <v>3.9225047999999998E-2</v>
          </cell>
          <cell r="YD197">
            <v>5.0082202576272182E-2</v>
          </cell>
          <cell r="YE197">
            <v>1.9644768E-3</v>
          </cell>
          <cell r="YG197">
            <v>0.83849032400000012</v>
          </cell>
          <cell r="YH197">
            <v>0.36155181999999997</v>
          </cell>
          <cell r="YI197">
            <v>1.677019864</v>
          </cell>
          <cell r="YJ197">
            <v>0.28439645482935089</v>
          </cell>
          <cell r="YK197">
            <v>0.47693850400000015</v>
          </cell>
          <cell r="YM197">
            <v>2.6952604000000004</v>
          </cell>
          <cell r="YN197">
            <v>1.4086282000000001</v>
          </cell>
          <cell r="YO197">
            <v>2.6952604000000004</v>
          </cell>
          <cell r="YP197">
            <v>0.47736842050586287</v>
          </cell>
          <cell r="YQ197">
            <v>1.2866322000000003</v>
          </cell>
          <cell r="YS197">
            <v>2.6952604000000004</v>
          </cell>
          <cell r="YT197">
            <v>2.5259793999999993</v>
          </cell>
          <cell r="YU197">
            <v>2.6952604000000004</v>
          </cell>
          <cell r="YV197">
            <v>6.2806918396456649E-2</v>
          </cell>
          <cell r="YW197">
            <v>0.16928100000000113</v>
          </cell>
          <cell r="YY197">
            <v>2.6952604000000004</v>
          </cell>
          <cell r="YZ197">
            <v>1.7890670000000004</v>
          </cell>
          <cell r="ZA197">
            <v>2.6952604000000004</v>
          </cell>
          <cell r="ZB197">
            <v>0.33621738367098031</v>
          </cell>
          <cell r="ZC197">
            <v>0.90619340000000004</v>
          </cell>
        </row>
        <row r="198">
          <cell r="B198">
            <v>2039</v>
          </cell>
          <cell r="C198">
            <v>11.722678575999998</v>
          </cell>
          <cell r="D198">
            <v>11.499027227500001</v>
          </cell>
          <cell r="E198">
            <v>11.722678575999998</v>
          </cell>
          <cell r="F198">
            <v>1.9078519218114674E-2</v>
          </cell>
          <cell r="G198">
            <v>0.22365134849999713</v>
          </cell>
          <cell r="I198">
            <v>28.700449932000009</v>
          </cell>
          <cell r="J198">
            <v>28.152870805500001</v>
          </cell>
          <cell r="K198">
            <v>28.700449932000009</v>
          </cell>
          <cell r="L198">
            <v>1.907911296852095E-2</v>
          </cell>
          <cell r="M198">
            <v>0.54757912650000762</v>
          </cell>
          <cell r="O198">
            <v>11.722678575999998</v>
          </cell>
          <cell r="P198">
            <v>11.3528601085</v>
          </cell>
          <cell r="Q198">
            <v>11.722678575999998</v>
          </cell>
          <cell r="R198">
            <v>3.1547266702094241E-2</v>
          </cell>
          <cell r="S198">
            <v>0.36981846749999825</v>
          </cell>
          <cell r="U198">
            <v>28.700449932000009</v>
          </cell>
          <cell r="V198">
            <v>27.7949835135</v>
          </cell>
          <cell r="W198">
            <v>28.700449932000009</v>
          </cell>
          <cell r="X198">
            <v>3.1548857967221094E-2</v>
          </cell>
          <cell r="Y198">
            <v>0.90546641850000853</v>
          </cell>
          <cell r="AA198">
            <v>11.722678575999998</v>
          </cell>
          <cell r="AB198">
            <v>11.287491976</v>
          </cell>
          <cell r="AC198">
            <v>11.722678575999998</v>
          </cell>
          <cell r="AD198">
            <v>3.7123477981471018E-2</v>
          </cell>
          <cell r="AE198">
            <v>0.43518659999999798</v>
          </cell>
          <cell r="AG198">
            <v>28.700449932000009</v>
          </cell>
          <cell r="AH198">
            <v>27.634987685999999</v>
          </cell>
          <cell r="AI198">
            <v>28.700449932000009</v>
          </cell>
          <cell r="AJ198">
            <v>3.7123538081263889E-2</v>
          </cell>
          <cell r="AK198">
            <v>1.0654622460000098</v>
          </cell>
          <cell r="AM198">
            <v>11.734703485999999</v>
          </cell>
          <cell r="AN198">
            <v>7.7976918929999997</v>
          </cell>
          <cell r="AO198">
            <v>11.734703485999999</v>
          </cell>
          <cell r="AP198">
            <v>0.33550158277940484</v>
          </cell>
          <cell r="AQ198">
            <v>3.9370115929999994</v>
          </cell>
          <cell r="AS198">
            <v>1.5985298559999999</v>
          </cell>
          <cell r="AT198">
            <v>1.168829611</v>
          </cell>
          <cell r="AU198">
            <v>1.5985298559999999</v>
          </cell>
          <cell r="AV198">
            <v>0.26880964618029624</v>
          </cell>
          <cell r="AW198">
            <v>0.42970024499999981</v>
          </cell>
          <cell r="AY198">
            <v>11.734703485999999</v>
          </cell>
          <cell r="AZ198">
            <v>7.8631653779999988</v>
          </cell>
          <cell r="BA198">
            <v>11.734703485999999</v>
          </cell>
          <cell r="BB198">
            <v>0.32992210775661351</v>
          </cell>
          <cell r="BC198">
            <v>3.8715381080000002</v>
          </cell>
          <cell r="BE198">
            <v>1.5985298559999999</v>
          </cell>
          <cell r="BF198">
            <v>1.1742817299999999</v>
          </cell>
          <cell r="BG198">
            <v>1.5985298559999999</v>
          </cell>
          <cell r="BH198">
            <v>0.26539893791010932</v>
          </cell>
          <cell r="BI198">
            <v>0.42424812599999995</v>
          </cell>
          <cell r="BK198">
            <v>0.29078681000000001</v>
          </cell>
          <cell r="BL198">
            <v>0.27139600999999997</v>
          </cell>
          <cell r="BM198">
            <v>0.29078681000000001</v>
          </cell>
          <cell r="BN198">
            <v>6.6683904954286069E-2</v>
          </cell>
          <cell r="BO198">
            <v>1.9390800000000041E-2</v>
          </cell>
          <cell r="BQ198">
            <v>0.29078681000000001</v>
          </cell>
          <cell r="BR198">
            <v>0.26876503880000002</v>
          </cell>
          <cell r="BS198">
            <v>0.29078681000000001</v>
          </cell>
          <cell r="BT198">
            <v>7.5731671598171818E-2</v>
          </cell>
          <cell r="BU198">
            <v>2.2021771199999984E-2</v>
          </cell>
          <cell r="BW198">
            <v>0.29078681000000001</v>
          </cell>
          <cell r="BX198">
            <v>0.28916986037999998</v>
          </cell>
          <cell r="BY198">
            <v>0.29078681000000001</v>
          </cell>
          <cell r="BZ198">
            <v>5.5606016655295673E-3</v>
          </cell>
          <cell r="CA198">
            <v>1.61694962000003E-3</v>
          </cell>
          <cell r="CC198">
            <v>0.29078681000000001</v>
          </cell>
          <cell r="CD198">
            <v>0.22827119644999994</v>
          </cell>
          <cell r="CE198">
            <v>0.29078681000000001</v>
          </cell>
          <cell r="CF198">
            <v>0.2149877896800067</v>
          </cell>
          <cell r="CG198">
            <v>6.2515613550000071E-2</v>
          </cell>
          <cell r="CI198">
            <v>0</v>
          </cell>
          <cell r="CJ198">
            <v>0</v>
          </cell>
          <cell r="CK198">
            <v>0</v>
          </cell>
          <cell r="CL198">
            <v>0</v>
          </cell>
          <cell r="CM198">
            <v>0</v>
          </cell>
          <cell r="CO198">
            <v>0</v>
          </cell>
          <cell r="CP198">
            <v>0</v>
          </cell>
          <cell r="CQ198">
            <v>0</v>
          </cell>
          <cell r="CR198">
            <v>0</v>
          </cell>
          <cell r="CS198">
            <v>0</v>
          </cell>
          <cell r="CU198">
            <v>2.5076688999999996</v>
          </cell>
          <cell r="CV198">
            <v>1.7505880000000001E-2</v>
          </cell>
          <cell r="CW198">
            <v>2.5076688999999996</v>
          </cell>
          <cell r="CX198">
            <v>0.99301906244480687</v>
          </cell>
          <cell r="CY198">
            <v>2.4901630199999998</v>
          </cell>
          <cell r="DA198">
            <v>2.4388975650000004</v>
          </cell>
          <cell r="DB198">
            <v>1.0104705649999999</v>
          </cell>
          <cell r="DC198">
            <v>2.4388975650000004</v>
          </cell>
          <cell r="DD198">
            <v>0.5856855246809024</v>
          </cell>
          <cell r="DE198">
            <v>1.4284270000000006</v>
          </cell>
          <cell r="DG198">
            <v>2.4388975650000004</v>
          </cell>
          <cell r="DH198">
            <v>1.44572503</v>
          </cell>
          <cell r="DI198">
            <v>2.4388975650000004</v>
          </cell>
          <cell r="DJ198">
            <v>0.40722191421762327</v>
          </cell>
          <cell r="DK198">
            <v>0.99317253500000047</v>
          </cell>
          <cell r="DM198">
            <v>17.576228519999997</v>
          </cell>
          <cell r="DN198">
            <v>3.6482594599999998</v>
          </cell>
          <cell r="DO198">
            <v>17.576228519999997</v>
          </cell>
          <cell r="DP198">
            <v>0.79243217873227789</v>
          </cell>
          <cell r="DQ198">
            <v>13.927969059999997</v>
          </cell>
          <cell r="DS198">
            <v>0.33874422999999998</v>
          </cell>
          <cell r="DT198">
            <v>1.7742999999999999E-4</v>
          </cell>
          <cell r="DU198">
            <v>0.33874422999999998</v>
          </cell>
          <cell r="DV198">
            <v>0.99947621248043106</v>
          </cell>
          <cell r="DW198">
            <v>0.3385668</v>
          </cell>
          <cell r="DY198">
            <v>2.8200205199999999</v>
          </cell>
          <cell r="DZ198">
            <v>0</v>
          </cell>
          <cell r="EA198">
            <v>2.8200205199999999</v>
          </cell>
          <cell r="EB198">
            <v>1</v>
          </cell>
          <cell r="EC198">
            <v>2.8200205199999999</v>
          </cell>
          <cell r="EE198">
            <v>3.0314044000000004</v>
          </cell>
          <cell r="EF198">
            <v>1.0249623623999995</v>
          </cell>
          <cell r="EG198">
            <v>3.0314044000000004</v>
          </cell>
          <cell r="EH198">
            <v>0.66188530886872132</v>
          </cell>
          <cell r="EI198">
            <v>2.0064420376000012</v>
          </cell>
          <cell r="EK198">
            <v>3.0314044000000004</v>
          </cell>
          <cell r="EL198">
            <v>1.8722021100000001</v>
          </cell>
          <cell r="EM198">
            <v>3.0314044000000004</v>
          </cell>
          <cell r="EN198">
            <v>0.38239777246480217</v>
          </cell>
          <cell r="EO198">
            <v>1.1592022900000003</v>
          </cell>
          <cell r="EQ198">
            <v>0.38362100000000005</v>
          </cell>
          <cell r="ER198">
            <v>9.2796523199999953E-2</v>
          </cell>
          <cell r="ES198">
            <v>0.38362100000000005</v>
          </cell>
          <cell r="ET198">
            <v>0.75810364083300985</v>
          </cell>
          <cell r="EU198">
            <v>0.29082447680000012</v>
          </cell>
          <cell r="EW198">
            <v>0.38362100000000005</v>
          </cell>
          <cell r="EX198">
            <v>0.29212381000000004</v>
          </cell>
          <cell r="EY198">
            <v>0.38362100000000005</v>
          </cell>
          <cell r="EZ198">
            <v>0.23850933603739105</v>
          </cell>
          <cell r="FA198">
            <v>9.1497190000000006E-2</v>
          </cell>
          <cell r="FC198">
            <v>0.24469909999999997</v>
          </cell>
          <cell r="FD198">
            <v>5.821497359999999E-2</v>
          </cell>
          <cell r="FE198">
            <v>0.24469909999999997</v>
          </cell>
          <cell r="FF198">
            <v>0.7620956775076001</v>
          </cell>
          <cell r="FG198">
            <v>0.18648412639999998</v>
          </cell>
          <cell r="FI198">
            <v>0.24469909999999997</v>
          </cell>
          <cell r="FJ198">
            <v>0.18661329999999998</v>
          </cell>
          <cell r="FK198">
            <v>0.24469909999999997</v>
          </cell>
          <cell r="FL198">
            <v>0.23737643497667135</v>
          </cell>
          <cell r="FM198">
            <v>5.8085799999999993E-2</v>
          </cell>
          <cell r="FO198">
            <v>0.14794780000000002</v>
          </cell>
          <cell r="FP198">
            <v>0</v>
          </cell>
          <cell r="FQ198">
            <v>0.14794780000000002</v>
          </cell>
          <cell r="FR198">
            <v>1</v>
          </cell>
          <cell r="FS198">
            <v>0.14794780000000002</v>
          </cell>
          <cell r="FU198">
            <v>4.3075952454999999</v>
          </cell>
          <cell r="FV198">
            <v>0</v>
          </cell>
          <cell r="FW198">
            <v>4.3075952454999999</v>
          </cell>
          <cell r="FX198">
            <v>1</v>
          </cell>
          <cell r="FY198">
            <v>4.3075952454999999</v>
          </cell>
          <cell r="GA198">
            <v>1.3043991765</v>
          </cell>
          <cell r="GB198">
            <v>0</v>
          </cell>
          <cell r="GC198">
            <v>1.3043991765</v>
          </cell>
          <cell r="GD198">
            <v>1</v>
          </cell>
          <cell r="GE198">
            <v>1.3043991765</v>
          </cell>
          <cell r="GG198">
            <v>0.43698311649999999</v>
          </cell>
          <cell r="GH198">
            <v>0</v>
          </cell>
          <cell r="GI198">
            <v>0.43698311649999999</v>
          </cell>
          <cell r="GJ198">
            <v>1</v>
          </cell>
          <cell r="GK198">
            <v>0.43698311649999999</v>
          </cell>
          <cell r="GM198">
            <v>1.426139</v>
          </cell>
          <cell r="GN198">
            <v>0</v>
          </cell>
          <cell r="GO198">
            <v>1.426139</v>
          </cell>
          <cell r="GP198">
            <v>1</v>
          </cell>
          <cell r="GQ198">
            <v>1.426139</v>
          </cell>
          <cell r="GS198">
            <v>30.431230234999997</v>
          </cell>
          <cell r="GT198">
            <v>9.3308073049999987</v>
          </cell>
          <cell r="GU198">
            <v>30.431230234999997</v>
          </cell>
          <cell r="GV198">
            <v>0.69338054252343972</v>
          </cell>
          <cell r="GW198">
            <v>21.100422930000001</v>
          </cell>
          <cell r="GY198">
            <v>30.431230234999997</v>
          </cell>
          <cell r="GZ198">
            <v>21.375856779999999</v>
          </cell>
          <cell r="HA198">
            <v>30.431230234999997</v>
          </cell>
          <cell r="HB198">
            <v>0.29756843167599262</v>
          </cell>
          <cell r="HC198">
            <v>9.055373454999998</v>
          </cell>
          <cell r="HE198">
            <v>0.12437846</v>
          </cell>
          <cell r="HF198">
            <v>7.0835799999999999E-3</v>
          </cell>
          <cell r="HG198">
            <v>0.12437846</v>
          </cell>
          <cell r="HH198">
            <v>0.94304817731301704</v>
          </cell>
          <cell r="HI198">
            <v>0.11729487999999999</v>
          </cell>
          <cell r="HK198">
            <v>7.6182122380000017</v>
          </cell>
          <cell r="HL198">
            <v>5.9556052485000004</v>
          </cell>
          <cell r="HM198">
            <v>7.6182122380000017</v>
          </cell>
          <cell r="HN198">
            <v>0.21824109614678877</v>
          </cell>
          <cell r="HO198">
            <v>1.6626069895000013</v>
          </cell>
          <cell r="HQ198">
            <v>0.79417024800000002</v>
          </cell>
          <cell r="HR198">
            <v>0.955846152</v>
          </cell>
          <cell r="HS198">
            <v>0.79417024800000002</v>
          </cell>
          <cell r="HT198">
            <v>0</v>
          </cell>
          <cell r="HU198">
            <v>0</v>
          </cell>
          <cell r="HW198">
            <v>3.9546144000000005E-2</v>
          </cell>
          <cell r="HX198">
            <v>1.1832048799999996E-2</v>
          </cell>
          <cell r="HY198">
            <v>3.9546144000000005E-2</v>
          </cell>
          <cell r="HZ198">
            <v>0.70080398230482366</v>
          </cell>
          <cell r="IA198">
            <v>2.7714095200000011E-2</v>
          </cell>
          <cell r="IC198">
            <v>3.9546144000000005E-2</v>
          </cell>
          <cell r="ID198">
            <v>3.0265444000000002E-2</v>
          </cell>
          <cell r="IE198">
            <v>3.9546144000000005E-2</v>
          </cell>
          <cell r="IF198">
            <v>0.23468027628686128</v>
          </cell>
          <cell r="IG198">
            <v>9.2807000000000028E-3</v>
          </cell>
          <cell r="II198">
            <v>1.6904250439999997</v>
          </cell>
          <cell r="IJ198">
            <v>0.84518045600000014</v>
          </cell>
          <cell r="IK198">
            <v>1.6904250439999997</v>
          </cell>
          <cell r="IL198">
            <v>0.50001896919364364</v>
          </cell>
          <cell r="IM198">
            <v>0.84524458799999957</v>
          </cell>
          <cell r="IO198">
            <v>0.32780749999999997</v>
          </cell>
          <cell r="IP198">
            <v>0.22458729999999999</v>
          </cell>
          <cell r="IQ198">
            <v>0.32780749999999997</v>
          </cell>
          <cell r="IR198">
            <v>0.31488053201955413</v>
          </cell>
          <cell r="IS198">
            <v>0.10322019999999998</v>
          </cell>
          <cell r="IU198">
            <v>8.4898416250000022</v>
          </cell>
          <cell r="IV198">
            <v>5.0735973749999994</v>
          </cell>
          <cell r="IW198">
            <v>8.4898416250000022</v>
          </cell>
          <cell r="IX198">
            <v>0.40239198808375909</v>
          </cell>
          <cell r="IY198">
            <v>3.4162442500000028</v>
          </cell>
          <cell r="JA198">
            <v>106.320779625</v>
          </cell>
          <cell r="JB198">
            <v>2.0872713028199996</v>
          </cell>
          <cell r="JC198">
            <v>106.320779625</v>
          </cell>
          <cell r="JD198">
            <v>0.98036817158243261</v>
          </cell>
          <cell r="JE198">
            <v>104.23350832218</v>
          </cell>
          <cell r="JG198">
            <v>5.9191479999999999</v>
          </cell>
          <cell r="JH198">
            <v>3.3293931250000006</v>
          </cell>
          <cell r="JI198">
            <v>5.9191479999999999</v>
          </cell>
          <cell r="JJ198">
            <v>0.43752156138011744</v>
          </cell>
          <cell r="JK198">
            <v>2.5897548749999992</v>
          </cell>
          <cell r="JM198">
            <v>0.61522173050000006</v>
          </cell>
          <cell r="JN198">
            <v>0.34404998049999996</v>
          </cell>
          <cell r="JO198">
            <v>0.61522173050000006</v>
          </cell>
          <cell r="JP198">
            <v>0.44077076045349484</v>
          </cell>
          <cell r="JQ198">
            <v>0.2711717500000001</v>
          </cell>
          <cell r="JS198">
            <v>0.589155125</v>
          </cell>
          <cell r="JT198">
            <v>7.011033039999999E-2</v>
          </cell>
          <cell r="JU198">
            <v>0.589155125</v>
          </cell>
          <cell r="JV198">
            <v>0.88099852241801335</v>
          </cell>
          <cell r="JW198">
            <v>0.51904479459999997</v>
          </cell>
          <cell r="JY198">
            <v>0.68862003000000005</v>
          </cell>
          <cell r="JZ198">
            <v>0.37185155529999997</v>
          </cell>
          <cell r="KA198">
            <v>0.68862003000000005</v>
          </cell>
          <cell r="KB198">
            <v>0.46000473541264847</v>
          </cell>
          <cell r="KC198">
            <v>0.31676847470000008</v>
          </cell>
          <cell r="KE198">
            <v>5.9191479999999999</v>
          </cell>
          <cell r="KF198">
            <v>3.3226458749999996</v>
          </cell>
          <cell r="KG198">
            <v>5.9191479999999999</v>
          </cell>
          <cell r="KH198">
            <v>0.43866146360928976</v>
          </cell>
          <cell r="KI198">
            <v>2.5965021250000002</v>
          </cell>
          <cell r="KK198">
            <v>0.61522173050000006</v>
          </cell>
          <cell r="KL198">
            <v>0.34148385549999999</v>
          </cell>
          <cell r="KM198">
            <v>0.61522173050000006</v>
          </cell>
          <cell r="KN198">
            <v>0.44494181760700996</v>
          </cell>
          <cell r="KO198">
            <v>0.27373787500000007</v>
          </cell>
          <cell r="KQ198">
            <v>2.1319321440000003</v>
          </cell>
          <cell r="KR198">
            <v>0</v>
          </cell>
          <cell r="KS198">
            <v>2.1319321440000003</v>
          </cell>
          <cell r="KT198">
            <v>1</v>
          </cell>
          <cell r="KU198">
            <v>2.1319321440000003</v>
          </cell>
          <cell r="KW198">
            <v>3.5118119720000003</v>
          </cell>
          <cell r="KX198">
            <v>1.3820607999999974E-2</v>
          </cell>
          <cell r="KY198">
            <v>3.5118119720000003</v>
          </cell>
          <cell r="KZ198">
            <v>0.99606453645292148</v>
          </cell>
          <cell r="LA198">
            <v>3.4979913640000002</v>
          </cell>
          <cell r="LC198">
            <v>1.688310722</v>
          </cell>
          <cell r="LD198">
            <v>0</v>
          </cell>
          <cell r="LE198">
            <v>1.688310722</v>
          </cell>
          <cell r="LF198">
            <v>1</v>
          </cell>
          <cell r="LG198">
            <v>1.688310722</v>
          </cell>
          <cell r="LI198">
            <v>0.10819379999999998</v>
          </cell>
          <cell r="LJ198">
            <v>0</v>
          </cell>
          <cell r="LK198">
            <v>0.10819379999999998</v>
          </cell>
          <cell r="LL198">
            <v>1</v>
          </cell>
          <cell r="LM198">
            <v>0.10819379999999998</v>
          </cell>
          <cell r="LO198">
            <v>3.390032495999999</v>
          </cell>
          <cell r="LP198">
            <v>0</v>
          </cell>
          <cell r="LQ198">
            <v>3.390032495999999</v>
          </cell>
          <cell r="LR198">
            <v>1</v>
          </cell>
          <cell r="LS198">
            <v>3.390032495999999</v>
          </cell>
          <cell r="LU198">
            <v>38.096792858000001</v>
          </cell>
          <cell r="LV198">
            <v>0</v>
          </cell>
          <cell r="LW198">
            <v>38.096792858000001</v>
          </cell>
          <cell r="LX198">
            <v>1</v>
          </cell>
          <cell r="LY198">
            <v>38.096792858000001</v>
          </cell>
          <cell r="MA198">
            <v>5.9191479999999999</v>
          </cell>
          <cell r="MB198">
            <v>6.2962966250000001</v>
          </cell>
          <cell r="MC198">
            <v>5.9191479999999999</v>
          </cell>
          <cell r="MD198">
            <v>0</v>
          </cell>
          <cell r="ME198">
            <v>0</v>
          </cell>
          <cell r="MG198">
            <v>0.61522173050000006</v>
          </cell>
          <cell r="MH198">
            <v>0.60577800650000002</v>
          </cell>
          <cell r="MI198">
            <v>0.61522173050000006</v>
          </cell>
          <cell r="MJ198">
            <v>1.5350114490144852E-2</v>
          </cell>
          <cell r="MK198">
            <v>9.4437240000000422E-3</v>
          </cell>
          <cell r="MM198">
            <v>10.693177085499999</v>
          </cell>
          <cell r="MN198">
            <v>7.5622047560000007</v>
          </cell>
          <cell r="MO198">
            <v>11.722678575999998</v>
          </cell>
          <cell r="MP198">
            <v>0.26708676768721451</v>
          </cell>
          <cell r="MQ198">
            <v>3.1309723294999978</v>
          </cell>
          <cell r="MS198">
            <v>26.179996345500001</v>
          </cell>
          <cell r="MT198">
            <v>18.514455856000001</v>
          </cell>
          <cell r="MU198">
            <v>28.700449932000009</v>
          </cell>
          <cell r="MV198">
            <v>0.26708781596323294</v>
          </cell>
          <cell r="MW198">
            <v>7.6655404894999997</v>
          </cell>
          <cell r="MY198">
            <v>0</v>
          </cell>
          <cell r="MZ198">
            <v>0</v>
          </cell>
          <cell r="NA198">
            <v>2.1319321440000003</v>
          </cell>
          <cell r="NB198">
            <v>0</v>
          </cell>
          <cell r="NC198">
            <v>0</v>
          </cell>
          <cell r="NE198">
            <v>1.3820607999999974E-2</v>
          </cell>
          <cell r="NF198">
            <v>0</v>
          </cell>
          <cell r="NG198">
            <v>3.5118119720000003</v>
          </cell>
          <cell r="NH198">
            <v>3.9354635470785319E-3</v>
          </cell>
          <cell r="NI198">
            <v>1.3820607999999974E-2</v>
          </cell>
          <cell r="NK198">
            <v>0</v>
          </cell>
          <cell r="NL198">
            <v>0</v>
          </cell>
          <cell r="NM198">
            <v>1.688310722</v>
          </cell>
          <cell r="NN198">
            <v>0</v>
          </cell>
          <cell r="NO198">
            <v>0</v>
          </cell>
          <cell r="NQ198">
            <v>0</v>
          </cell>
          <cell r="NR198">
            <v>0</v>
          </cell>
          <cell r="NS198">
            <v>0.10819379999999998</v>
          </cell>
          <cell r="NT198">
            <v>0</v>
          </cell>
          <cell r="NU198">
            <v>0</v>
          </cell>
          <cell r="NW198">
            <v>0</v>
          </cell>
          <cell r="NX198">
            <v>0</v>
          </cell>
          <cell r="NY198">
            <v>3.390032495999999</v>
          </cell>
          <cell r="NZ198">
            <v>0</v>
          </cell>
          <cell r="OA198">
            <v>0</v>
          </cell>
          <cell r="OC198">
            <v>0</v>
          </cell>
          <cell r="OD198">
            <v>0</v>
          </cell>
          <cell r="OE198">
            <v>38.096792858000001</v>
          </cell>
          <cell r="OF198">
            <v>0</v>
          </cell>
          <cell r="OG198">
            <v>0</v>
          </cell>
          <cell r="OI198">
            <v>0</v>
          </cell>
          <cell r="OJ198">
            <v>0</v>
          </cell>
          <cell r="OK198">
            <v>4.3075952454999999</v>
          </cell>
          <cell r="OL198">
            <v>0</v>
          </cell>
          <cell r="OM198">
            <v>0</v>
          </cell>
          <cell r="OO198">
            <v>0</v>
          </cell>
          <cell r="OP198">
            <v>0</v>
          </cell>
          <cell r="OQ198">
            <v>1.3043991765</v>
          </cell>
          <cell r="OR198">
            <v>0</v>
          </cell>
          <cell r="OS198">
            <v>0</v>
          </cell>
          <cell r="OU198">
            <v>0</v>
          </cell>
          <cell r="OV198">
            <v>0</v>
          </cell>
          <cell r="OW198">
            <v>3.0314044000000004</v>
          </cell>
          <cell r="OX198">
            <v>0</v>
          </cell>
          <cell r="OY198">
            <v>0</v>
          </cell>
          <cell r="PA198">
            <v>1.2993331999999462E-3</v>
          </cell>
          <cell r="PB198">
            <v>0</v>
          </cell>
          <cell r="PC198">
            <v>0.38362100000000005</v>
          </cell>
          <cell r="PD198">
            <v>3.3870231295991256E-3</v>
          </cell>
          <cell r="PE198">
            <v>1.2993331999999462E-3</v>
          </cell>
          <cell r="PG198">
            <v>1.2917359999999506E-4</v>
          </cell>
          <cell r="PH198">
            <v>0</v>
          </cell>
          <cell r="PI198">
            <v>0.24469909999999997</v>
          </cell>
          <cell r="PJ198">
            <v>5.2788751572848075E-4</v>
          </cell>
          <cell r="PK198">
            <v>1.2917359999999506E-4</v>
          </cell>
          <cell r="PM198">
            <v>0</v>
          </cell>
          <cell r="PN198">
            <v>0</v>
          </cell>
          <cell r="PO198">
            <v>0.14794780000000002</v>
          </cell>
          <cell r="PP198">
            <v>0</v>
          </cell>
          <cell r="PQ198">
            <v>0</v>
          </cell>
          <cell r="PS198">
            <v>0</v>
          </cell>
          <cell r="PT198">
            <v>0</v>
          </cell>
          <cell r="PU198">
            <v>0.43698311649999999</v>
          </cell>
          <cell r="PV198">
            <v>0</v>
          </cell>
          <cell r="PW198">
            <v>0</v>
          </cell>
          <cell r="PY198">
            <v>3.9879959999999999E-2</v>
          </cell>
          <cell r="PZ198">
            <v>3.5364E-2</v>
          </cell>
          <cell r="QA198">
            <v>3.9879959999999999E-2</v>
          </cell>
          <cell r="QB198">
            <v>0.11323882972801376</v>
          </cell>
          <cell r="QC198">
            <v>4.5159599999999994E-3</v>
          </cell>
          <cell r="QE198">
            <v>4.6586279999999994E-2</v>
          </cell>
          <cell r="QF198">
            <v>3.8671999999999998E-2</v>
          </cell>
          <cell r="QG198">
            <v>4.6586279999999994E-2</v>
          </cell>
          <cell r="QH198">
            <v>0.1698843522170046</v>
          </cell>
          <cell r="QI198">
            <v>7.9142799999999958E-3</v>
          </cell>
          <cell r="QK198">
            <v>10.501272381200003</v>
          </cell>
          <cell r="QL198">
            <v>3.2235397211999977</v>
          </cell>
          <cell r="QM198">
            <v>106.320779625</v>
          </cell>
          <cell r="QN198">
            <v>6.8450708183941278E-2</v>
          </cell>
          <cell r="QO198">
            <v>7.2777326600000052</v>
          </cell>
          <cell r="QQ198">
            <v>0.33833387500000012</v>
          </cell>
          <cell r="QR198">
            <v>0</v>
          </cell>
          <cell r="QS198">
            <v>5.9191479999999999</v>
          </cell>
          <cell r="QT198">
            <v>5.7159218691609018E-2</v>
          </cell>
          <cell r="QU198">
            <v>0.33833387500000012</v>
          </cell>
          <cell r="QW198">
            <v>2.7909112000000003E-2</v>
          </cell>
          <cell r="QX198">
            <v>0</v>
          </cell>
          <cell r="QY198">
            <v>0.61522173050000006</v>
          </cell>
          <cell r="QZ198">
            <v>4.5364314386811148E-2</v>
          </cell>
          <cell r="RA198">
            <v>2.7909112000000003E-2</v>
          </cell>
          <cell r="RC198">
            <v>10.693177085499999</v>
          </cell>
          <cell r="RD198">
            <v>10.56674681</v>
          </cell>
          <cell r="RE198">
            <v>11.722678575999998</v>
          </cell>
          <cell r="RF198">
            <v>1.0785101261655447E-2</v>
          </cell>
          <cell r="RG198">
            <v>0.12643027549999886</v>
          </cell>
          <cell r="RI198">
            <v>26.179996345500001</v>
          </cell>
          <cell r="RJ198">
            <v>25.870382812000003</v>
          </cell>
          <cell r="RK198">
            <v>28.700449932000009</v>
          </cell>
          <cell r="RL198">
            <v>1.0787758876030378E-2</v>
          </cell>
          <cell r="RM198">
            <v>0.30961353349999854</v>
          </cell>
          <cell r="RO198">
            <v>3.9261537849999999</v>
          </cell>
          <cell r="RP198">
            <v>3.8548578200000003</v>
          </cell>
          <cell r="RQ198">
            <v>11.734703485999999</v>
          </cell>
          <cell r="RR198">
            <v>6.0756511730406049E-3</v>
          </cell>
          <cell r="RS198">
            <v>7.1295964999999573E-2</v>
          </cell>
          <cell r="RU198">
            <v>0.7445814850000001</v>
          </cell>
          <cell r="RV198">
            <v>0.72102049250000011</v>
          </cell>
          <cell r="RW198">
            <v>1.5985298559999999</v>
          </cell>
          <cell r="RX198">
            <v>1.4739163245256266E-2</v>
          </cell>
          <cell r="RY198">
            <v>2.3560992499999989E-2</v>
          </cell>
          <cell r="SA198">
            <v>0.18609776300499997</v>
          </cell>
          <cell r="SB198">
            <v>6.5748264464999998E-2</v>
          </cell>
          <cell r="SC198">
            <v>0.29078681000000001</v>
          </cell>
          <cell r="SD198">
            <v>0.4138753698628902</v>
          </cell>
          <cell r="SE198">
            <v>0.12034949853999997</v>
          </cell>
          <cell r="SG198">
            <v>0.28522780000000003</v>
          </cell>
          <cell r="SH198">
            <v>0</v>
          </cell>
          <cell r="SI198">
            <v>1.426139</v>
          </cell>
          <cell r="SJ198">
            <v>0.2</v>
          </cell>
          <cell r="SK198">
            <v>0.28522780000000003</v>
          </cell>
          <cell r="SM198">
            <v>3.9879959999999999E-2</v>
          </cell>
          <cell r="SN198">
            <v>3.1638279999999998E-2</v>
          </cell>
          <cell r="SO198">
            <v>3.9879959999999999E-2</v>
          </cell>
          <cell r="SP198">
            <v>0.20666219324191903</v>
          </cell>
          <cell r="SQ198">
            <v>8.2416800000000012E-3</v>
          </cell>
          <cell r="SS198">
            <v>4.6586279999999994E-2</v>
          </cell>
          <cell r="ST198">
            <v>3.7641000000000001E-2</v>
          </cell>
          <cell r="SU198">
            <v>4.6586279999999994E-2</v>
          </cell>
          <cell r="SV198">
            <v>0.1920153315525514</v>
          </cell>
          <cell r="SW198">
            <v>8.945279999999993E-3</v>
          </cell>
          <cell r="SY198">
            <v>10.501272381200003</v>
          </cell>
          <cell r="SZ198">
            <v>0</v>
          </cell>
          <cell r="TA198">
            <v>106.320779625</v>
          </cell>
          <cell r="TB198">
            <v>9.8769708219208358E-2</v>
          </cell>
          <cell r="TC198">
            <v>10.501272381200003</v>
          </cell>
          <cell r="TE198">
            <v>1.110081375</v>
          </cell>
          <cell r="TF198">
            <v>0.20185187500000024</v>
          </cell>
          <cell r="TG198">
            <v>5.9191479999999999</v>
          </cell>
          <cell r="TH198">
            <v>0.15343922807809499</v>
          </cell>
          <cell r="TI198">
            <v>0.9082294999999998</v>
          </cell>
          <cell r="TK198">
            <v>4.1220506499999997E-2</v>
          </cell>
          <cell r="TL198">
            <v>0</v>
          </cell>
          <cell r="TM198">
            <v>0.61522173050000006</v>
          </cell>
          <cell r="TN198">
            <v>6.7001057434202566E-2</v>
          </cell>
          <cell r="TO198">
            <v>4.1220506499999997E-2</v>
          </cell>
          <cell r="TQ198">
            <v>0.32780749999999997</v>
          </cell>
          <cell r="TR198">
            <v>3.7219350000000005E-2</v>
          </cell>
          <cell r="TS198">
            <v>0.32780749999999997</v>
          </cell>
          <cell r="TT198">
            <v>0.88645973627815111</v>
          </cell>
          <cell r="TU198">
            <v>0.29058814999999999</v>
          </cell>
          <cell r="TW198">
            <v>8.4898416250000022</v>
          </cell>
          <cell r="TX198">
            <v>0.8480108750000005</v>
          </cell>
          <cell r="TY198">
            <v>8.4898416250000022</v>
          </cell>
          <cell r="TZ198">
            <v>0.90011464142006292</v>
          </cell>
          <cell r="UA198">
            <v>7.6418307500000013</v>
          </cell>
          <cell r="UC198">
            <v>7.011033039999999E-2</v>
          </cell>
          <cell r="UD198">
            <v>0</v>
          </cell>
          <cell r="UE198">
            <v>0.589155125</v>
          </cell>
          <cell r="UF198">
            <v>0.11900147758198656</v>
          </cell>
          <cell r="UG198">
            <v>7.011033039999999E-2</v>
          </cell>
          <cell r="UI198">
            <v>0.37185155529999997</v>
          </cell>
          <cell r="UJ198">
            <v>0.15403255180000003</v>
          </cell>
          <cell r="UK198">
            <v>0.68862003000000005</v>
          </cell>
          <cell r="UL198">
            <v>0.31631232611691518</v>
          </cell>
          <cell r="UM198">
            <v>0.21781900349999994</v>
          </cell>
          <cell r="UO198">
            <v>0</v>
          </cell>
          <cell r="UP198">
            <v>0</v>
          </cell>
          <cell r="UQ198">
            <v>2.1319321440000003</v>
          </cell>
          <cell r="UR198">
            <v>0</v>
          </cell>
          <cell r="US198">
            <v>0</v>
          </cell>
          <cell r="UU198">
            <v>1.3820607999999974E-2</v>
          </cell>
          <cell r="UV198">
            <v>0</v>
          </cell>
          <cell r="UW198">
            <v>3.5118119720000003</v>
          </cell>
          <cell r="UX198">
            <v>3.9354635470785319E-3</v>
          </cell>
          <cell r="UY198">
            <v>1.3820607999999974E-2</v>
          </cell>
          <cell r="VA198">
            <v>0</v>
          </cell>
          <cell r="VB198">
            <v>0</v>
          </cell>
          <cell r="VC198">
            <v>1.688310722</v>
          </cell>
          <cell r="VD198">
            <v>0</v>
          </cell>
          <cell r="VE198">
            <v>0</v>
          </cell>
          <cell r="VG198">
            <v>0</v>
          </cell>
          <cell r="VH198">
            <v>0</v>
          </cell>
          <cell r="VI198">
            <v>0.10819379999999998</v>
          </cell>
          <cell r="VJ198">
            <v>0</v>
          </cell>
          <cell r="VK198">
            <v>0</v>
          </cell>
          <cell r="VM198">
            <v>0</v>
          </cell>
          <cell r="VN198">
            <v>0</v>
          </cell>
          <cell r="VO198">
            <v>3.390032495999999</v>
          </cell>
          <cell r="VP198">
            <v>0</v>
          </cell>
          <cell r="VQ198">
            <v>0</v>
          </cell>
          <cell r="VS198">
            <v>0</v>
          </cell>
          <cell r="VT198">
            <v>0</v>
          </cell>
          <cell r="VU198">
            <v>38.096792858000001</v>
          </cell>
          <cell r="VV198">
            <v>0</v>
          </cell>
          <cell r="VW198">
            <v>0</v>
          </cell>
          <cell r="VY198">
            <v>0</v>
          </cell>
          <cell r="VZ198">
            <v>0</v>
          </cell>
          <cell r="WA198">
            <v>4.3075952454999999</v>
          </cell>
          <cell r="WB198">
            <v>0</v>
          </cell>
          <cell r="WC198">
            <v>0</v>
          </cell>
          <cell r="WE198">
            <v>0</v>
          </cell>
          <cell r="WF198">
            <v>0</v>
          </cell>
          <cell r="WG198">
            <v>1.3043991765</v>
          </cell>
          <cell r="WH198">
            <v>0</v>
          </cell>
          <cell r="WI198">
            <v>0</v>
          </cell>
          <cell r="WK198">
            <v>0</v>
          </cell>
          <cell r="WL198">
            <v>0</v>
          </cell>
          <cell r="WM198">
            <v>3.0314044000000004</v>
          </cell>
          <cell r="WN198">
            <v>0</v>
          </cell>
          <cell r="WO198">
            <v>0</v>
          </cell>
          <cell r="WQ198">
            <v>1.2993331999999462E-3</v>
          </cell>
          <cell r="WR198">
            <v>0</v>
          </cell>
          <cell r="WS198">
            <v>0.38362100000000005</v>
          </cell>
          <cell r="WT198">
            <v>3.3870231295991256E-3</v>
          </cell>
          <cell r="WU198">
            <v>1.2993331999999462E-3</v>
          </cell>
          <cell r="WW198">
            <v>1.2917359999999506E-4</v>
          </cell>
          <cell r="WX198">
            <v>0</v>
          </cell>
          <cell r="WY198">
            <v>0.24469909999999997</v>
          </cell>
          <cell r="WZ198">
            <v>5.2788751572848075E-4</v>
          </cell>
          <cell r="XA198">
            <v>1.2917359999999506E-4</v>
          </cell>
          <cell r="XC198">
            <v>0</v>
          </cell>
          <cell r="XD198">
            <v>0</v>
          </cell>
          <cell r="XE198">
            <v>0.14794780000000002</v>
          </cell>
          <cell r="XF198">
            <v>0</v>
          </cell>
          <cell r="XG198">
            <v>0</v>
          </cell>
          <cell r="XI198">
            <v>0</v>
          </cell>
          <cell r="XJ198">
            <v>0</v>
          </cell>
          <cell r="XK198">
            <v>0.43698311649999999</v>
          </cell>
          <cell r="XL198">
            <v>0</v>
          </cell>
          <cell r="XM198">
            <v>0</v>
          </cell>
          <cell r="XO198">
            <v>7.6182122380000017</v>
          </cell>
          <cell r="XP198">
            <v>5.5335156124999996</v>
          </cell>
          <cell r="XQ198">
            <v>7.6182122380000017</v>
          </cell>
          <cell r="XR198">
            <v>0.27364643572168246</v>
          </cell>
          <cell r="XS198">
            <v>2.0846966255000021</v>
          </cell>
          <cell r="XU198">
            <v>0.79417024800000002</v>
          </cell>
          <cell r="XV198">
            <v>0.90352478749999987</v>
          </cell>
          <cell r="XW198">
            <v>0.79417024800000002</v>
          </cell>
          <cell r="XX198">
            <v>0</v>
          </cell>
          <cell r="XY198">
            <v>0</v>
          </cell>
          <cell r="YA198">
            <v>2.5513487999999996E-3</v>
          </cell>
          <cell r="YB198">
            <v>5.6833920000000002E-4</v>
          </cell>
          <cell r="YC198">
            <v>3.9546144000000005E-2</v>
          </cell>
          <cell r="YD198">
            <v>5.0144196106705098E-2</v>
          </cell>
          <cell r="YE198">
            <v>1.9830095999999993E-3</v>
          </cell>
          <cell r="YG198">
            <v>0.84518045600000014</v>
          </cell>
          <cell r="YH198">
            <v>0.36440116000000011</v>
          </cell>
          <cell r="YI198">
            <v>1.6904250439999997</v>
          </cell>
          <cell r="YJ198">
            <v>0.28441325908325815</v>
          </cell>
          <cell r="YK198">
            <v>0.48077929600000002</v>
          </cell>
          <cell r="YM198">
            <v>2.6907825999999995</v>
          </cell>
          <cell r="YN198">
            <v>1.3701668000000002</v>
          </cell>
          <cell r="YO198">
            <v>2.6907825999999995</v>
          </cell>
          <cell r="YP198">
            <v>0.49079245569671792</v>
          </cell>
          <cell r="YQ198">
            <v>1.3206157999999992</v>
          </cell>
          <cell r="YS198">
            <v>2.6907825999999995</v>
          </cell>
          <cell r="YT198">
            <v>2.5170215999999996</v>
          </cell>
          <cell r="YU198">
            <v>2.6907825999999995</v>
          </cell>
          <cell r="YV198">
            <v>6.4576380120787119E-2</v>
          </cell>
          <cell r="YW198">
            <v>0.17376099999999983</v>
          </cell>
          <cell r="YY198">
            <v>2.6907825999999995</v>
          </cell>
          <cell r="YZ198">
            <v>1.8939572</v>
          </cell>
          <cell r="ZA198">
            <v>2.6907825999999995</v>
          </cell>
          <cell r="ZB198">
            <v>0.29613146747715685</v>
          </cell>
          <cell r="ZC198">
            <v>0.79682539999999946</v>
          </cell>
        </row>
        <row r="199">
          <cell r="B199">
            <v>2040</v>
          </cell>
          <cell r="C199">
            <v>11.829398899999999</v>
          </cell>
          <cell r="D199">
            <v>11.603713566500002</v>
          </cell>
          <cell r="E199">
            <v>11.829398899999999</v>
          </cell>
          <cell r="F199">
            <v>1.9078343321400529E-2</v>
          </cell>
          <cell r="G199">
            <v>0.22568533349999775</v>
          </cell>
          <cell r="I199">
            <v>28.961739345999998</v>
          </cell>
          <cell r="J199">
            <v>28.408957262500003</v>
          </cell>
          <cell r="K199">
            <v>28.961739345999998</v>
          </cell>
          <cell r="L199">
            <v>1.9086632777680239E-2</v>
          </cell>
          <cell r="M199">
            <v>0.55278208349999503</v>
          </cell>
          <cell r="O199">
            <v>11.829398899999999</v>
          </cell>
          <cell r="P199">
            <v>11.456111251999999</v>
          </cell>
          <cell r="Q199">
            <v>11.829398899999999</v>
          </cell>
          <cell r="R199">
            <v>3.1555926987972299E-2</v>
          </cell>
          <cell r="S199">
            <v>0.37328764799999981</v>
          </cell>
          <cell r="U199">
            <v>28.961739345999998</v>
          </cell>
          <cell r="V199">
            <v>28.047786376000001</v>
          </cell>
          <cell r="W199">
            <v>28.961739345999998</v>
          </cell>
          <cell r="X199">
            <v>3.1557254178735158E-2</v>
          </cell>
          <cell r="Y199">
            <v>0.91395296999999687</v>
          </cell>
          <cell r="AA199">
            <v>11.829398899999999</v>
          </cell>
          <cell r="AB199">
            <v>11.390174081999998</v>
          </cell>
          <cell r="AC199">
            <v>11.829398899999999</v>
          </cell>
          <cell r="AD199">
            <v>3.7129935486409318E-2</v>
          </cell>
          <cell r="AE199">
            <v>0.43922481800000135</v>
          </cell>
          <cell r="AG199">
            <v>28.961739345999998</v>
          </cell>
          <cell r="AH199">
            <v>27.886318755999994</v>
          </cell>
          <cell r="AI199">
            <v>28.961739345999998</v>
          </cell>
          <cell r="AJ199">
            <v>3.7132458694975917E-2</v>
          </cell>
          <cell r="AK199">
            <v>1.0754205900000038</v>
          </cell>
          <cell r="AM199">
            <v>11.84829876</v>
          </cell>
          <cell r="AN199">
            <v>7.8731743645000005</v>
          </cell>
          <cell r="AO199">
            <v>11.84829876</v>
          </cell>
          <cell r="AP199">
            <v>0.33550170163838777</v>
          </cell>
          <cell r="AQ199">
            <v>3.9751243955</v>
          </cell>
          <cell r="AS199">
            <v>1.611014452</v>
          </cell>
          <cell r="AT199">
            <v>1.1779893610000001</v>
          </cell>
          <cell r="AU199">
            <v>1.611014452</v>
          </cell>
          <cell r="AV199">
            <v>0.26879032057249352</v>
          </cell>
          <cell r="AW199">
            <v>0.43302509099999997</v>
          </cell>
          <cell r="AY199">
            <v>11.84829876</v>
          </cell>
          <cell r="AZ199">
            <v>7.9393254879999997</v>
          </cell>
          <cell r="BA199">
            <v>11.84829876</v>
          </cell>
          <cell r="BB199">
            <v>0.32991852680122669</v>
          </cell>
          <cell r="BC199">
            <v>3.9089732720000008</v>
          </cell>
          <cell r="BE199">
            <v>1.611014452</v>
          </cell>
          <cell r="BF199">
            <v>1.183473032</v>
          </cell>
          <cell r="BG199">
            <v>1.611014452</v>
          </cell>
          <cell r="BH199">
            <v>0.26538645849466286</v>
          </cell>
          <cell r="BI199">
            <v>0.42754142000000006</v>
          </cell>
          <cell r="BK199">
            <v>0.29311564999999995</v>
          </cell>
          <cell r="BL199">
            <v>0.27358184999999996</v>
          </cell>
          <cell r="BM199">
            <v>0.29311564999999995</v>
          </cell>
          <cell r="BN199">
            <v>6.6641955146373083E-2</v>
          </cell>
          <cell r="BO199">
            <v>1.953379999999999E-2</v>
          </cell>
          <cell r="BQ199">
            <v>0.29311564999999995</v>
          </cell>
          <cell r="BR199">
            <v>0.27093760840000003</v>
          </cell>
          <cell r="BS199">
            <v>0.29311564999999995</v>
          </cell>
          <cell r="BT199">
            <v>7.5663109765718495E-2</v>
          </cell>
          <cell r="BU199">
            <v>2.217804159999992E-2</v>
          </cell>
          <cell r="BW199">
            <v>0.29311564999999995</v>
          </cell>
          <cell r="BX199">
            <v>0.29149999953500005</v>
          </cell>
          <cell r="BY199">
            <v>0.29311564999999995</v>
          </cell>
          <cell r="BZ199">
            <v>5.5119897726371696E-3</v>
          </cell>
          <cell r="CA199">
            <v>1.615650464999896E-3</v>
          </cell>
          <cell r="CC199">
            <v>0.29311564999999995</v>
          </cell>
          <cell r="CD199">
            <v>0.23009383714999998</v>
          </cell>
          <cell r="CE199">
            <v>0.29311564999999995</v>
          </cell>
          <cell r="CF199">
            <v>0.21500664618214682</v>
          </cell>
          <cell r="CG199">
            <v>6.302181284999997E-2</v>
          </cell>
          <cell r="CI199">
            <v>0</v>
          </cell>
          <cell r="CJ199">
            <v>0</v>
          </cell>
          <cell r="CK199">
            <v>0</v>
          </cell>
          <cell r="CL199">
            <v>0</v>
          </cell>
          <cell r="CM199">
            <v>0</v>
          </cell>
          <cell r="CO199">
            <v>0</v>
          </cell>
          <cell r="CP199">
            <v>0</v>
          </cell>
          <cell r="CQ199">
            <v>0</v>
          </cell>
          <cell r="CR199">
            <v>0</v>
          </cell>
          <cell r="CS199">
            <v>0</v>
          </cell>
          <cell r="CU199">
            <v>2.5277229999999999</v>
          </cell>
          <cell r="CV199">
            <v>1.7645879999999999E-2</v>
          </cell>
          <cell r="CW199">
            <v>2.5277229999999999</v>
          </cell>
          <cell r="CX199">
            <v>0.99301906102844339</v>
          </cell>
          <cell r="CY199">
            <v>2.5100771200000001</v>
          </cell>
          <cell r="DA199">
            <v>2.4584077349999998</v>
          </cell>
          <cell r="DB199">
            <v>1.0185550349999999</v>
          </cell>
          <cell r="DC199">
            <v>2.4584077349999998</v>
          </cell>
          <cell r="DD199">
            <v>0.58568506741213944</v>
          </cell>
          <cell r="DE199">
            <v>1.4398526999999999</v>
          </cell>
          <cell r="DG199">
            <v>2.4584077349999998</v>
          </cell>
          <cell r="DH199">
            <v>1.4572891499999998</v>
          </cell>
          <cell r="DI199">
            <v>2.4584077349999998</v>
          </cell>
          <cell r="DJ199">
            <v>0.40722235402501289</v>
          </cell>
          <cell r="DK199">
            <v>1.0011185849999999</v>
          </cell>
          <cell r="DM199">
            <v>17.716832159999999</v>
          </cell>
          <cell r="DN199">
            <v>3.6774331739999999</v>
          </cell>
          <cell r="DO199">
            <v>17.716832159999999</v>
          </cell>
          <cell r="DP199">
            <v>0.79243280396917182</v>
          </cell>
          <cell r="DQ199">
            <v>14.039398985999998</v>
          </cell>
          <cell r="DS199">
            <v>0.34144834999999996</v>
          </cell>
          <cell r="DT199">
            <v>1.7884999999999998E-4</v>
          </cell>
          <cell r="DU199">
            <v>0.34144834999999996</v>
          </cell>
          <cell r="DV199">
            <v>0.99947620189114983</v>
          </cell>
          <cell r="DW199">
            <v>0.34126949999999995</v>
          </cell>
          <cell r="DY199">
            <v>2.8425806100000002</v>
          </cell>
          <cell r="DZ199">
            <v>0</v>
          </cell>
          <cell r="EA199">
            <v>2.8425806100000002</v>
          </cell>
          <cell r="EB199">
            <v>1</v>
          </cell>
          <cell r="EC199">
            <v>2.8425806100000002</v>
          </cell>
          <cell r="EE199">
            <v>3.0680874</v>
          </cell>
          <cell r="EF199">
            <v>1.0189520832000001</v>
          </cell>
          <cell r="EG199">
            <v>3.0680874</v>
          </cell>
          <cell r="EH199">
            <v>0.66788687858109919</v>
          </cell>
          <cell r="EI199">
            <v>2.0491353168000002</v>
          </cell>
          <cell r="EK199">
            <v>3.0680874</v>
          </cell>
          <cell r="EL199">
            <v>1.8911565900000002</v>
          </cell>
          <cell r="EM199">
            <v>3.0680874</v>
          </cell>
          <cell r="EN199">
            <v>0.38360406877587638</v>
          </cell>
          <cell r="EO199">
            <v>1.1769308099999998</v>
          </cell>
          <cell r="EQ199">
            <v>0.38792529999999997</v>
          </cell>
          <cell r="ER199">
            <v>9.0742928799999983E-2</v>
          </cell>
          <cell r="ES199">
            <v>0.38792529999999997</v>
          </cell>
          <cell r="ET199">
            <v>0.76608143681270602</v>
          </cell>
          <cell r="EU199">
            <v>0.29718237120000002</v>
          </cell>
          <cell r="EW199">
            <v>0.38792529999999997</v>
          </cell>
          <cell r="EX199">
            <v>0.29496522000000003</v>
          </cell>
          <cell r="EY199">
            <v>0.38792529999999997</v>
          </cell>
          <cell r="EZ199">
            <v>0.2396339707670522</v>
          </cell>
          <cell r="FA199">
            <v>9.2960079999999945E-2</v>
          </cell>
          <cell r="FC199">
            <v>0.24744219999999995</v>
          </cell>
          <cell r="FD199">
            <v>5.689069599999997E-2</v>
          </cell>
          <cell r="FE199">
            <v>0.24744219999999995</v>
          </cell>
          <cell r="FF199">
            <v>0.77008490871807644</v>
          </cell>
          <cell r="FG199">
            <v>0.19055150399999998</v>
          </cell>
          <cell r="FI199">
            <v>0.24744219999999995</v>
          </cell>
          <cell r="FJ199">
            <v>0.18843555999999995</v>
          </cell>
          <cell r="FK199">
            <v>0.24744219999999995</v>
          </cell>
          <cell r="FL199">
            <v>0.23846635699165306</v>
          </cell>
          <cell r="FM199">
            <v>5.9006639999999999E-2</v>
          </cell>
          <cell r="FO199">
            <v>0.15014999999999998</v>
          </cell>
          <cell r="FP199">
            <v>0</v>
          </cell>
          <cell r="FQ199">
            <v>0.15014999999999998</v>
          </cell>
          <cell r="FR199">
            <v>1</v>
          </cell>
          <cell r="FS199">
            <v>0.15014999999999998</v>
          </cell>
          <cell r="FU199">
            <v>4.1933716034999984</v>
          </cell>
          <cell r="FV199">
            <v>0</v>
          </cell>
          <cell r="FW199">
            <v>4.1933716034999984</v>
          </cell>
          <cell r="FX199">
            <v>1</v>
          </cell>
          <cell r="FY199">
            <v>4.1933716034999984</v>
          </cell>
          <cell r="GA199">
            <v>1.2570596514999999</v>
          </cell>
          <cell r="GB199">
            <v>0</v>
          </cell>
          <cell r="GC199">
            <v>1.2570596514999999</v>
          </cell>
          <cell r="GD199">
            <v>1</v>
          </cell>
          <cell r="GE199">
            <v>1.2570596514999999</v>
          </cell>
          <cell r="GG199">
            <v>0.42874938050000005</v>
          </cell>
          <cell r="GH199">
            <v>0</v>
          </cell>
          <cell r="GI199">
            <v>0.42874938050000005</v>
          </cell>
          <cell r="GJ199">
            <v>1</v>
          </cell>
          <cell r="GK199">
            <v>0.42874938050000005</v>
          </cell>
          <cell r="GM199">
            <v>1.4414828999999998</v>
          </cell>
          <cell r="GN199">
            <v>0</v>
          </cell>
          <cell r="GO199">
            <v>1.4414828999999998</v>
          </cell>
          <cell r="GP199">
            <v>1</v>
          </cell>
          <cell r="GQ199">
            <v>1.4414828999999998</v>
          </cell>
          <cell r="GS199">
            <v>30.674675789999995</v>
          </cell>
          <cell r="GT199">
            <v>9.4054529549999994</v>
          </cell>
          <cell r="GU199">
            <v>30.674675789999995</v>
          </cell>
          <cell r="GV199">
            <v>0.69338052602772093</v>
          </cell>
          <cell r="GW199">
            <v>21.269222834999994</v>
          </cell>
          <cell r="GY199">
            <v>30.674675789999995</v>
          </cell>
          <cell r="GZ199">
            <v>21.546860114999998</v>
          </cell>
          <cell r="HA199">
            <v>30.674675789999995</v>
          </cell>
          <cell r="HB199">
            <v>0.29756844823689005</v>
          </cell>
          <cell r="HC199">
            <v>9.1278156749999972</v>
          </cell>
          <cell r="HE199">
            <v>0.12537558000000001</v>
          </cell>
          <cell r="HF199">
            <v>7.1408600000000006E-3</v>
          </cell>
          <cell r="HG199">
            <v>0.12537558000000001</v>
          </cell>
          <cell r="HH199">
            <v>0.94304425152011262</v>
          </cell>
          <cell r="HI199">
            <v>0.11823472000000002</v>
          </cell>
          <cell r="HK199">
            <v>7.6795539460000013</v>
          </cell>
          <cell r="HL199">
            <v>6.0013900455000009</v>
          </cell>
          <cell r="HM199">
            <v>7.6795539460000013</v>
          </cell>
          <cell r="HN199">
            <v>0.21852361638452902</v>
          </cell>
          <cell r="HO199">
            <v>1.6781639005000004</v>
          </cell>
          <cell r="HQ199">
            <v>0.80417017799999979</v>
          </cell>
          <cell r="HR199">
            <v>0.96976598549999982</v>
          </cell>
          <cell r="HS199">
            <v>0.80417017799999979</v>
          </cell>
          <cell r="HT199">
            <v>0</v>
          </cell>
          <cell r="HU199">
            <v>0</v>
          </cell>
          <cell r="HW199">
            <v>3.9852940000000003E-2</v>
          </cell>
          <cell r="HX199">
            <v>1.1928259199999998E-2</v>
          </cell>
          <cell r="HY199">
            <v>3.9852940000000003E-2</v>
          </cell>
          <cell r="HZ199">
            <v>0.70069311824924341</v>
          </cell>
          <cell r="IA199">
            <v>2.7924680800000004E-2</v>
          </cell>
          <cell r="IC199">
            <v>3.9852940000000003E-2</v>
          </cell>
          <cell r="ID199">
            <v>3.0500740000000005E-2</v>
          </cell>
          <cell r="IE199">
            <v>3.9852940000000003E-2</v>
          </cell>
          <cell r="IF199">
            <v>0.23466775600495213</v>
          </cell>
          <cell r="IG199">
            <v>9.352199999999998E-3</v>
          </cell>
          <cell r="II199">
            <v>1.703951556</v>
          </cell>
          <cell r="IJ199">
            <v>0.85194902000000017</v>
          </cell>
          <cell r="IK199">
            <v>1.703951556</v>
          </cell>
          <cell r="IL199">
            <v>0.50001570349808688</v>
          </cell>
          <cell r="IM199">
            <v>0.85200253599999987</v>
          </cell>
          <cell r="IO199">
            <v>0.33182285</v>
          </cell>
          <cell r="IP199">
            <v>0.23388362499999998</v>
          </cell>
          <cell r="IQ199">
            <v>0.33182285</v>
          </cell>
          <cell r="IR199">
            <v>0.29515515583088991</v>
          </cell>
          <cell r="IS199">
            <v>9.7939225000000019E-2</v>
          </cell>
          <cell r="IU199">
            <v>8.487858499999998</v>
          </cell>
          <cell r="IV199">
            <v>5.2441732499999993</v>
          </cell>
          <cell r="IW199">
            <v>8.487858499999998</v>
          </cell>
          <cell r="IX199">
            <v>0.3821559054029941</v>
          </cell>
          <cell r="IY199">
            <v>3.2436852499999986</v>
          </cell>
          <cell r="JA199">
            <v>106.94427412499999</v>
          </cell>
          <cell r="JB199">
            <v>0</v>
          </cell>
          <cell r="JC199">
            <v>106.94427412499999</v>
          </cell>
          <cell r="JD199">
            <v>1</v>
          </cell>
          <cell r="JE199">
            <v>106.94427412499999</v>
          </cell>
          <cell r="JG199">
            <v>5.9559506250000007</v>
          </cell>
          <cell r="JH199">
            <v>3.2525029999999999</v>
          </cell>
          <cell r="JI199">
            <v>5.9559506250000007</v>
          </cell>
          <cell r="JJ199">
            <v>0.45390699070813745</v>
          </cell>
          <cell r="JK199">
            <v>2.7034476250000008</v>
          </cell>
          <cell r="JM199">
            <v>0.6192015019999999</v>
          </cell>
          <cell r="JN199">
            <v>0.33651050199999999</v>
          </cell>
          <cell r="JO199">
            <v>0.6192015019999999</v>
          </cell>
          <cell r="JP199">
            <v>0.45654120522466041</v>
          </cell>
          <cell r="JQ199">
            <v>0.28269099999999991</v>
          </cell>
          <cell r="JS199">
            <v>0.58902987499999993</v>
          </cell>
          <cell r="JT199">
            <v>0.10614142360000005</v>
          </cell>
          <cell r="JU199">
            <v>0.58902987499999993</v>
          </cell>
          <cell r="JV199">
            <v>0.81980298775168226</v>
          </cell>
          <cell r="JW199">
            <v>0.48288845139999986</v>
          </cell>
          <cell r="JY199">
            <v>0.69579964400000005</v>
          </cell>
          <cell r="JZ199">
            <v>0.36865825150000003</v>
          </cell>
          <cell r="KA199">
            <v>0.69579964400000005</v>
          </cell>
          <cell r="KB199">
            <v>0.47016608203381027</v>
          </cell>
          <cell r="KC199">
            <v>0.32714139250000002</v>
          </cell>
          <cell r="KE199">
            <v>5.9559506250000007</v>
          </cell>
          <cell r="KF199">
            <v>3.2253707499999997</v>
          </cell>
          <cell r="KG199">
            <v>5.9559506250000007</v>
          </cell>
          <cell r="KH199">
            <v>0.45846247676037455</v>
          </cell>
          <cell r="KI199">
            <v>2.730579875000001</v>
          </cell>
          <cell r="KK199">
            <v>0.6192015019999999</v>
          </cell>
          <cell r="KL199">
            <v>0.33186537699999996</v>
          </cell>
          <cell r="KM199">
            <v>0.6192015019999999</v>
          </cell>
          <cell r="KN199">
            <v>0.46404300388793307</v>
          </cell>
          <cell r="KO199">
            <v>0.28733612499999994</v>
          </cell>
          <cell r="KQ199">
            <v>2.1540609299999995</v>
          </cell>
          <cell r="KR199">
            <v>0</v>
          </cell>
          <cell r="KS199">
            <v>2.1540609299999995</v>
          </cell>
          <cell r="KT199">
            <v>1</v>
          </cell>
          <cell r="KU199">
            <v>2.1540609299999995</v>
          </cell>
          <cell r="KW199">
            <v>3.5550056400000005</v>
          </cell>
          <cell r="KX199">
            <v>0</v>
          </cell>
          <cell r="KY199">
            <v>3.5550056400000005</v>
          </cell>
          <cell r="KZ199">
            <v>1</v>
          </cell>
          <cell r="LA199">
            <v>3.5550056400000005</v>
          </cell>
          <cell r="LC199">
            <v>1.70886326</v>
          </cell>
          <cell r="LD199">
            <v>0</v>
          </cell>
          <cell r="LE199">
            <v>1.70886326</v>
          </cell>
          <cell r="LF199">
            <v>1</v>
          </cell>
          <cell r="LG199">
            <v>1.70886326</v>
          </cell>
          <cell r="LI199">
            <v>0.10906610000000001</v>
          </cell>
          <cell r="LJ199">
            <v>0</v>
          </cell>
          <cell r="LK199">
            <v>0.10906610000000001</v>
          </cell>
          <cell r="LL199">
            <v>1</v>
          </cell>
          <cell r="LM199">
            <v>0.10906610000000001</v>
          </cell>
          <cell r="LO199">
            <v>3.4097719</v>
          </cell>
          <cell r="LP199">
            <v>0</v>
          </cell>
          <cell r="LQ199">
            <v>3.4097719</v>
          </cell>
          <cell r="LR199">
            <v>1</v>
          </cell>
          <cell r="LS199">
            <v>3.4097719</v>
          </cell>
          <cell r="LU199">
            <v>38.521059836000006</v>
          </cell>
          <cell r="LV199">
            <v>0</v>
          </cell>
          <cell r="LW199">
            <v>38.521059836000006</v>
          </cell>
          <cell r="LX199">
            <v>1</v>
          </cell>
          <cell r="LY199">
            <v>38.521059836000006</v>
          </cell>
          <cell r="MA199">
            <v>5.9559506250000007</v>
          </cell>
          <cell r="MB199">
            <v>6.3571681249999994</v>
          </cell>
          <cell r="MC199">
            <v>5.9559506250000007</v>
          </cell>
          <cell r="MD199">
            <v>0</v>
          </cell>
          <cell r="ME199">
            <v>0</v>
          </cell>
          <cell r="MG199">
            <v>0.6192015019999999</v>
          </cell>
          <cell r="MH199">
            <v>0.6192015019999999</v>
          </cell>
          <cell r="MI199">
            <v>0.6192015019999999</v>
          </cell>
          <cell r="MJ199">
            <v>0</v>
          </cell>
          <cell r="MK199">
            <v>0</v>
          </cell>
          <cell r="MM199">
            <v>10.790434557000001</v>
          </cell>
          <cell r="MN199">
            <v>7.6277925184999997</v>
          </cell>
          <cell r="MO199">
            <v>11.829398899999999</v>
          </cell>
          <cell r="MP199">
            <v>0.26735441633471346</v>
          </cell>
          <cell r="MQ199">
            <v>3.1626420385000014</v>
          </cell>
          <cell r="MS199">
            <v>26.417853545500002</v>
          </cell>
          <cell r="MT199">
            <v>18.67486349</v>
          </cell>
          <cell r="MU199">
            <v>28.961739345999998</v>
          </cell>
          <cell r="MV199">
            <v>0.267352383881233</v>
          </cell>
          <cell r="MW199">
            <v>7.7429900555000017</v>
          </cell>
          <cell r="MY199">
            <v>0</v>
          </cell>
          <cell r="MZ199">
            <v>0</v>
          </cell>
          <cell r="NA199">
            <v>2.1540609299999995</v>
          </cell>
          <cell r="NB199">
            <v>0</v>
          </cell>
          <cell r="NC199">
            <v>0</v>
          </cell>
          <cell r="NE199">
            <v>0</v>
          </cell>
          <cell r="NF199">
            <v>0</v>
          </cell>
          <cell r="NG199">
            <v>3.5550056400000005</v>
          </cell>
          <cell r="NH199">
            <v>0</v>
          </cell>
          <cell r="NI199">
            <v>0</v>
          </cell>
          <cell r="NK199">
            <v>0</v>
          </cell>
          <cell r="NL199">
            <v>0</v>
          </cell>
          <cell r="NM199">
            <v>1.70886326</v>
          </cell>
          <cell r="NN199">
            <v>0</v>
          </cell>
          <cell r="NO199">
            <v>0</v>
          </cell>
          <cell r="NQ199">
            <v>0</v>
          </cell>
          <cell r="NR199">
            <v>0</v>
          </cell>
          <cell r="NS199">
            <v>0.10906610000000001</v>
          </cell>
          <cell r="NT199">
            <v>0</v>
          </cell>
          <cell r="NU199">
            <v>0</v>
          </cell>
          <cell r="NW199">
            <v>0</v>
          </cell>
          <cell r="NX199">
            <v>0</v>
          </cell>
          <cell r="NY199">
            <v>3.4097719</v>
          </cell>
          <cell r="NZ199">
            <v>0</v>
          </cell>
          <cell r="OA199">
            <v>0</v>
          </cell>
          <cell r="OC199">
            <v>0</v>
          </cell>
          <cell r="OD199">
            <v>0</v>
          </cell>
          <cell r="OE199">
            <v>38.521059836000006</v>
          </cell>
          <cell r="OF199">
            <v>0</v>
          </cell>
          <cell r="OG199">
            <v>0</v>
          </cell>
          <cell r="OI199">
            <v>0</v>
          </cell>
          <cell r="OJ199">
            <v>0</v>
          </cell>
          <cell r="OK199">
            <v>4.1933716034999984</v>
          </cell>
          <cell r="OL199">
            <v>0</v>
          </cell>
          <cell r="OM199">
            <v>0</v>
          </cell>
          <cell r="OO199">
            <v>0</v>
          </cell>
          <cell r="OP199">
            <v>0</v>
          </cell>
          <cell r="OQ199">
            <v>1.2570596514999999</v>
          </cell>
          <cell r="OR199">
            <v>0</v>
          </cell>
          <cell r="OS199">
            <v>0</v>
          </cell>
          <cell r="OU199">
            <v>0</v>
          </cell>
          <cell r="OV199">
            <v>0</v>
          </cell>
          <cell r="OW199">
            <v>3.0680874</v>
          </cell>
          <cell r="OX199">
            <v>0</v>
          </cell>
          <cell r="OY199">
            <v>0</v>
          </cell>
          <cell r="PA199">
            <v>0</v>
          </cell>
          <cell r="PB199">
            <v>0</v>
          </cell>
          <cell r="PC199">
            <v>0.38792529999999997</v>
          </cell>
          <cell r="PD199">
            <v>0</v>
          </cell>
          <cell r="PE199">
            <v>0</v>
          </cell>
          <cell r="PG199">
            <v>0</v>
          </cell>
          <cell r="PH199">
            <v>0</v>
          </cell>
          <cell r="PI199">
            <v>0.24744219999999995</v>
          </cell>
          <cell r="PJ199">
            <v>0</v>
          </cell>
          <cell r="PK199">
            <v>0</v>
          </cell>
          <cell r="PM199">
            <v>0</v>
          </cell>
          <cell r="PN199">
            <v>0</v>
          </cell>
          <cell r="PO199">
            <v>0.15014999999999998</v>
          </cell>
          <cell r="PP199">
            <v>0</v>
          </cell>
          <cell r="PQ199">
            <v>0</v>
          </cell>
          <cell r="PS199">
            <v>0</v>
          </cell>
          <cell r="PT199">
            <v>0</v>
          </cell>
          <cell r="PU199">
            <v>0.42874938050000005</v>
          </cell>
          <cell r="PV199">
            <v>0</v>
          </cell>
          <cell r="PW199">
            <v>0</v>
          </cell>
          <cell r="PY199">
            <v>4.0070399999999999E-2</v>
          </cell>
          <cell r="PZ199">
            <v>3.5502119999999998E-2</v>
          </cell>
          <cell r="QA199">
            <v>4.0070399999999999E-2</v>
          </cell>
          <cell r="QB199">
            <v>0.11400634882606615</v>
          </cell>
          <cell r="QC199">
            <v>4.568280000000001E-3</v>
          </cell>
          <cell r="QE199">
            <v>4.6901279999999997E-2</v>
          </cell>
          <cell r="QF199">
            <v>3.8955239999999995E-2</v>
          </cell>
          <cell r="QG199">
            <v>4.6901279999999997E-2</v>
          </cell>
          <cell r="QH199">
            <v>0.16942053607065738</v>
          </cell>
          <cell r="QI199">
            <v>7.9460400000000014E-3</v>
          </cell>
          <cell r="QK199">
            <v>6.1874734425000018</v>
          </cell>
          <cell r="QL199">
            <v>0</v>
          </cell>
          <cell r="QM199">
            <v>106.94427412499999</v>
          </cell>
          <cell r="QN199">
            <v>5.7856986670159441E-2</v>
          </cell>
          <cell r="QO199">
            <v>6.1874734425000018</v>
          </cell>
          <cell r="QQ199">
            <v>0.10693925</v>
          </cell>
          <cell r="QR199">
            <v>0</v>
          </cell>
          <cell r="QS199">
            <v>5.9559506250000007</v>
          </cell>
          <cell r="QT199">
            <v>1.7955026280964171E-2</v>
          </cell>
          <cell r="QU199">
            <v>0.10693925</v>
          </cell>
          <cell r="QW199">
            <v>4.3969216500000019E-2</v>
          </cell>
          <cell r="QX199">
            <v>1.3253287000000032E-2</v>
          </cell>
          <cell r="QY199">
            <v>0.6192015019999999</v>
          </cell>
          <cell r="QZ199">
            <v>4.9605708966771841E-2</v>
          </cell>
          <cell r="RA199">
            <v>3.0715929499999989E-2</v>
          </cell>
          <cell r="RC199">
            <v>10.790434557000001</v>
          </cell>
          <cell r="RD199">
            <v>10.662358096</v>
          </cell>
          <cell r="RE199">
            <v>11.829398899999999</v>
          </cell>
          <cell r="RF199">
            <v>1.0826962729272823E-2</v>
          </cell>
          <cell r="RG199">
            <v>0.12807646100000092</v>
          </cell>
          <cell r="RI199">
            <v>26.417853545500002</v>
          </cell>
          <cell r="RJ199">
            <v>26.104245772000002</v>
          </cell>
          <cell r="RK199">
            <v>28.961739345999998</v>
          </cell>
          <cell r="RL199">
            <v>1.0828347350046598E-2</v>
          </cell>
          <cell r="RM199">
            <v>0.31360777349999935</v>
          </cell>
          <cell r="RO199">
            <v>3.9641612424999995</v>
          </cell>
          <cell r="RP199">
            <v>3.8916265650000006</v>
          </cell>
          <cell r="RQ199">
            <v>11.84829876</v>
          </cell>
          <cell r="RR199">
            <v>6.1219487260801364E-3</v>
          </cell>
          <cell r="RS199">
            <v>7.2534677499998867E-2</v>
          </cell>
          <cell r="RU199">
            <v>0.75040872500000011</v>
          </cell>
          <cell r="RV199">
            <v>0.72644018249999998</v>
          </cell>
          <cell r="RW199">
            <v>1.611014452</v>
          </cell>
          <cell r="RX199">
            <v>1.4877918984677198E-2</v>
          </cell>
          <cell r="RY199">
            <v>2.3968542500000134E-2</v>
          </cell>
          <cell r="SA199">
            <v>0.18755132642499997</v>
          </cell>
          <cell r="SB199">
            <v>6.6266427754999968E-2</v>
          </cell>
          <cell r="SC199">
            <v>0.29311564999999995</v>
          </cell>
          <cell r="SD199">
            <v>0.41377831129112358</v>
          </cell>
          <cell r="SE199">
            <v>0.12128489867</v>
          </cell>
          <cell r="SG199">
            <v>0.2883022999999999</v>
          </cell>
          <cell r="SH199">
            <v>0</v>
          </cell>
          <cell r="SI199">
            <v>1.4414828999999998</v>
          </cell>
          <cell r="SJ199">
            <v>0.20000396813586893</v>
          </cell>
          <cell r="SK199">
            <v>0.2883022999999999</v>
          </cell>
          <cell r="SM199">
            <v>4.0070399999999999E-2</v>
          </cell>
          <cell r="SN199">
            <v>3.1609680000000001E-2</v>
          </cell>
          <cell r="SO199">
            <v>4.0070399999999999E-2</v>
          </cell>
          <cell r="SP199">
            <v>0.21114638236703398</v>
          </cell>
          <cell r="SQ199">
            <v>8.460719999999998E-3</v>
          </cell>
          <cell r="SS199">
            <v>4.6901279999999997E-2</v>
          </cell>
          <cell r="ST199">
            <v>3.7942239999999995E-2</v>
          </cell>
          <cell r="SU199">
            <v>4.6901279999999997E-2</v>
          </cell>
          <cell r="SV199">
            <v>0.19101909372196244</v>
          </cell>
          <cell r="SW199">
            <v>8.9590400000000014E-3</v>
          </cell>
          <cell r="SY199">
            <v>6.1874734425000018</v>
          </cell>
          <cell r="SZ199">
            <v>0</v>
          </cell>
          <cell r="TA199">
            <v>106.94427412499999</v>
          </cell>
          <cell r="TB199">
            <v>5.7856986670159441E-2</v>
          </cell>
          <cell r="TC199">
            <v>6.1874734425000018</v>
          </cell>
          <cell r="TE199">
            <v>0.92312650000000007</v>
          </cell>
          <cell r="TF199">
            <v>0</v>
          </cell>
          <cell r="TG199">
            <v>5.9559506250000007</v>
          </cell>
          <cell r="TH199">
            <v>0.15499230234132438</v>
          </cell>
          <cell r="TI199">
            <v>0.92312650000000007</v>
          </cell>
          <cell r="TK199">
            <v>6.6188251999999961E-2</v>
          </cell>
          <cell r="TL199">
            <v>0</v>
          </cell>
          <cell r="TM199">
            <v>0.6192015019999999</v>
          </cell>
          <cell r="TN199">
            <v>0.10689291254335487</v>
          </cell>
          <cell r="TO199">
            <v>6.6188251999999961E-2</v>
          </cell>
          <cell r="TQ199">
            <v>0.33182285</v>
          </cell>
          <cell r="TR199">
            <v>5.2124625000000022E-2</v>
          </cell>
          <cell r="TS199">
            <v>0.33182285</v>
          </cell>
          <cell r="TT199">
            <v>0.84291429900020443</v>
          </cell>
          <cell r="TU199">
            <v>0.27969822499999997</v>
          </cell>
          <cell r="TW199">
            <v>8.487858499999998</v>
          </cell>
          <cell r="TX199">
            <v>1.109908874999999</v>
          </cell>
          <cell r="TY199">
            <v>8.487858499999998</v>
          </cell>
          <cell r="TZ199">
            <v>0.86923570002963657</v>
          </cell>
          <cell r="UA199">
            <v>7.3779496249999994</v>
          </cell>
          <cell r="UC199">
            <v>0.10614142360000005</v>
          </cell>
          <cell r="UD199">
            <v>0</v>
          </cell>
          <cell r="UE199">
            <v>0.58902987499999993</v>
          </cell>
          <cell r="UF199">
            <v>0.18019701224831772</v>
          </cell>
          <cell r="UG199">
            <v>0.10614142360000005</v>
          </cell>
          <cell r="UI199">
            <v>0.36865825150000003</v>
          </cell>
          <cell r="UJ199">
            <v>0.15168181000000008</v>
          </cell>
          <cell r="UK199">
            <v>0.69579964400000005</v>
          </cell>
          <cell r="UL199">
            <v>0.31183752876424287</v>
          </cell>
          <cell r="UM199">
            <v>0.21697644149999995</v>
          </cell>
          <cell r="UO199">
            <v>0</v>
          </cell>
          <cell r="UP199">
            <v>0</v>
          </cell>
          <cell r="UQ199">
            <v>2.1540609299999995</v>
          </cell>
          <cell r="UR199">
            <v>0</v>
          </cell>
          <cell r="US199">
            <v>0</v>
          </cell>
          <cell r="UU199">
            <v>0</v>
          </cell>
          <cell r="UV199">
            <v>0</v>
          </cell>
          <cell r="UW199">
            <v>3.5550056400000005</v>
          </cell>
          <cell r="UX199">
            <v>0</v>
          </cell>
          <cell r="UY199">
            <v>0</v>
          </cell>
          <cell r="VA199">
            <v>0</v>
          </cell>
          <cell r="VB199">
            <v>0</v>
          </cell>
          <cell r="VC199">
            <v>1.70886326</v>
          </cell>
          <cell r="VD199">
            <v>0</v>
          </cell>
          <cell r="VE199">
            <v>0</v>
          </cell>
          <cell r="VG199">
            <v>0</v>
          </cell>
          <cell r="VH199">
            <v>0</v>
          </cell>
          <cell r="VI199">
            <v>0.10906610000000001</v>
          </cell>
          <cell r="VJ199">
            <v>0</v>
          </cell>
          <cell r="VK199">
            <v>0</v>
          </cell>
          <cell r="VM199">
            <v>0</v>
          </cell>
          <cell r="VN199">
            <v>0</v>
          </cell>
          <cell r="VO199">
            <v>3.4097719</v>
          </cell>
          <cell r="VP199">
            <v>0</v>
          </cell>
          <cell r="VQ199">
            <v>0</v>
          </cell>
          <cell r="VS199">
            <v>0</v>
          </cell>
          <cell r="VT199">
            <v>0</v>
          </cell>
          <cell r="VU199">
            <v>38.521059836000006</v>
          </cell>
          <cell r="VV199">
            <v>0</v>
          </cell>
          <cell r="VW199">
            <v>0</v>
          </cell>
          <cell r="VY199">
            <v>0</v>
          </cell>
          <cell r="VZ199">
            <v>0</v>
          </cell>
          <cell r="WA199">
            <v>4.1933716034999984</v>
          </cell>
          <cell r="WB199">
            <v>0</v>
          </cell>
          <cell r="WC199">
            <v>0</v>
          </cell>
          <cell r="WE199">
            <v>0</v>
          </cell>
          <cell r="WF199">
            <v>0</v>
          </cell>
          <cell r="WG199">
            <v>1.2570596514999999</v>
          </cell>
          <cell r="WH199">
            <v>0</v>
          </cell>
          <cell r="WI199">
            <v>0</v>
          </cell>
          <cell r="WK199">
            <v>0</v>
          </cell>
          <cell r="WL199">
            <v>0</v>
          </cell>
          <cell r="WM199">
            <v>3.0680874</v>
          </cell>
          <cell r="WN199">
            <v>0</v>
          </cell>
          <cell r="WO199">
            <v>0</v>
          </cell>
          <cell r="WQ199">
            <v>0</v>
          </cell>
          <cell r="WR199">
            <v>0</v>
          </cell>
          <cell r="WS199">
            <v>0.38792529999999997</v>
          </cell>
          <cell r="WT199">
            <v>0</v>
          </cell>
          <cell r="WU199">
            <v>0</v>
          </cell>
          <cell r="WW199">
            <v>0</v>
          </cell>
          <cell r="WX199">
            <v>0</v>
          </cell>
          <cell r="WY199">
            <v>0.24744219999999995</v>
          </cell>
          <cell r="WZ199">
            <v>0</v>
          </cell>
          <cell r="XA199">
            <v>0</v>
          </cell>
          <cell r="XC199">
            <v>0</v>
          </cell>
          <cell r="XD199">
            <v>0</v>
          </cell>
          <cell r="XE199">
            <v>0.15014999999999998</v>
          </cell>
          <cell r="XF199">
            <v>0</v>
          </cell>
          <cell r="XG199">
            <v>0</v>
          </cell>
          <cell r="XI199">
            <v>0</v>
          </cell>
          <cell r="XJ199">
            <v>0</v>
          </cell>
          <cell r="XK199">
            <v>0.42874938050000005</v>
          </cell>
          <cell r="XL199">
            <v>0</v>
          </cell>
          <cell r="XM199">
            <v>0</v>
          </cell>
          <cell r="XO199">
            <v>7.6795539460000013</v>
          </cell>
          <cell r="XP199">
            <v>5.5885463169999987</v>
          </cell>
          <cell r="XQ199">
            <v>7.6795539460000013</v>
          </cell>
          <cell r="XR199">
            <v>0.27228243250887402</v>
          </cell>
          <cell r="XS199">
            <v>2.0910076290000026</v>
          </cell>
          <cell r="XU199">
            <v>0.80417017799999979</v>
          </cell>
          <cell r="XV199">
            <v>0.91381424499999986</v>
          </cell>
          <cell r="XW199">
            <v>0.80417017799999979</v>
          </cell>
          <cell r="XX199">
            <v>0</v>
          </cell>
          <cell r="XY199">
            <v>0</v>
          </cell>
          <cell r="YA199">
            <v>2.5760591999999995E-3</v>
          </cell>
          <cell r="YB199">
            <v>5.7451680000000023E-4</v>
          </cell>
          <cell r="YC199">
            <v>3.9852940000000003E-2</v>
          </cell>
          <cell r="YD199">
            <v>5.0223205615445167E-2</v>
          </cell>
          <cell r="YE199">
            <v>2.0015423999999995E-3</v>
          </cell>
          <cell r="YG199">
            <v>0.85194902000000017</v>
          </cell>
          <cell r="YH199">
            <v>0.36730401600000023</v>
          </cell>
          <cell r="YI199">
            <v>1.703951556</v>
          </cell>
          <cell r="YJ199">
            <v>0.2844241682185476</v>
          </cell>
          <cell r="YK199">
            <v>0.48464500399999993</v>
          </cell>
          <cell r="YM199">
            <v>2.6846817999999999</v>
          </cell>
          <cell r="YN199">
            <v>1.3299157999999998</v>
          </cell>
          <cell r="YO199">
            <v>2.6846817999999999</v>
          </cell>
          <cell r="YP199">
            <v>0.50462814624809549</v>
          </cell>
          <cell r="YQ199">
            <v>1.3547660000000001</v>
          </cell>
          <cell r="YS199">
            <v>2.6846817999999999</v>
          </cell>
          <cell r="YT199">
            <v>2.5064057999999996</v>
          </cell>
          <cell r="YU199">
            <v>2.6846817999999999</v>
          </cell>
          <cell r="YV199">
            <v>6.6404890143778053E-2</v>
          </cell>
          <cell r="YW199">
            <v>0.17827600000000032</v>
          </cell>
          <cell r="YY199">
            <v>2.6846817999999999</v>
          </cell>
          <cell r="YZ199">
            <v>2.0055866</v>
          </cell>
          <cell r="ZA199">
            <v>2.6846817999999999</v>
          </cell>
          <cell r="ZB199">
            <v>0.25295183958113765</v>
          </cell>
          <cell r="ZC199">
            <v>0.6790951999999999</v>
          </cell>
        </row>
        <row r="200">
          <cell r="B200">
            <v>2041</v>
          </cell>
          <cell r="C200">
            <v>11.933989348000001</v>
          </cell>
          <cell r="D200">
            <v>11.706211057000001</v>
          </cell>
          <cell r="E200">
            <v>11.933989348000001</v>
          </cell>
          <cell r="F200">
            <v>1.9086517036163847E-2</v>
          </cell>
          <cell r="G200">
            <v>0.22777829099999991</v>
          </cell>
          <cell r="I200">
            <v>29.217853021999996</v>
          </cell>
          <cell r="J200">
            <v>28.660161952999996</v>
          </cell>
          <cell r="K200">
            <v>29.217853021999996</v>
          </cell>
          <cell r="L200">
            <v>1.9087339120368602E-2</v>
          </cell>
          <cell r="M200">
            <v>0.55769106900000054</v>
          </cell>
          <cell r="O200">
            <v>11.933989348000001</v>
          </cell>
          <cell r="P200">
            <v>11.557389482500001</v>
          </cell>
          <cell r="Q200">
            <v>11.933989348000001</v>
          </cell>
          <cell r="R200">
            <v>3.1556913159396537E-2</v>
          </cell>
          <cell r="S200">
            <v>0.37659986549999935</v>
          </cell>
          <cell r="U200">
            <v>29.217853021999996</v>
          </cell>
          <cell r="V200">
            <v>28.295746786999999</v>
          </cell>
          <cell r="W200">
            <v>29.217853021999996</v>
          </cell>
          <cell r="X200">
            <v>3.1559684905858233E-2</v>
          </cell>
          <cell r="Y200">
            <v>0.92210623499999755</v>
          </cell>
          <cell r="AA200">
            <v>11.933989348000001</v>
          </cell>
          <cell r="AB200">
            <v>11.49084394</v>
          </cell>
          <cell r="AC200">
            <v>11.933989348000001</v>
          </cell>
          <cell r="AD200">
            <v>3.7133048729783499E-2</v>
          </cell>
          <cell r="AE200">
            <v>0.44314540800000124</v>
          </cell>
          <cell r="AG200">
            <v>29.217853021999996</v>
          </cell>
          <cell r="AH200">
            <v>28.132826971999997</v>
          </cell>
          <cell r="AI200">
            <v>29.217853021999996</v>
          </cell>
          <cell r="AJ200">
            <v>3.7135721409201905E-2</v>
          </cell>
          <cell r="AK200">
            <v>1.0850260499999997</v>
          </cell>
          <cell r="AM200">
            <v>11.958192513999998</v>
          </cell>
          <cell r="AN200">
            <v>7.9461388710000005</v>
          </cell>
          <cell r="AO200">
            <v>11.958192513999998</v>
          </cell>
          <cell r="AP200">
            <v>0.33550669453622733</v>
          </cell>
          <cell r="AQ200">
            <v>4.012053642999998</v>
          </cell>
          <cell r="AS200">
            <v>1.6230067880000001</v>
          </cell>
          <cell r="AT200">
            <v>1.1867348869999998</v>
          </cell>
          <cell r="AU200">
            <v>1.6230067880000001</v>
          </cell>
          <cell r="AV200">
            <v>0.26880472973105041</v>
          </cell>
          <cell r="AW200">
            <v>0.43627190100000024</v>
          </cell>
          <cell r="AY200">
            <v>11.958192513999998</v>
          </cell>
          <cell r="AZ200">
            <v>8.0130836219999999</v>
          </cell>
          <cell r="BA200">
            <v>11.958192513999998</v>
          </cell>
          <cell r="BB200">
            <v>0.32990846128135842</v>
          </cell>
          <cell r="BC200">
            <v>3.9451088919999986</v>
          </cell>
          <cell r="BE200">
            <v>1.6230067880000001</v>
          </cell>
          <cell r="BF200">
            <v>1.192250466</v>
          </cell>
          <cell r="BG200">
            <v>1.6230067880000001</v>
          </cell>
          <cell r="BH200">
            <v>0.26540635885498226</v>
          </cell>
          <cell r="BI200">
            <v>0.43075632200000014</v>
          </cell>
          <cell r="BK200">
            <v>0.2954731000000001</v>
          </cell>
          <cell r="BL200">
            <v>0.2757677</v>
          </cell>
          <cell r="BM200">
            <v>0.2954731000000001</v>
          </cell>
          <cell r="BN200">
            <v>6.669101180445898E-2</v>
          </cell>
          <cell r="BO200">
            <v>1.9705400000000095E-2</v>
          </cell>
          <cell r="BQ200">
            <v>0.2954731000000001</v>
          </cell>
          <cell r="BR200">
            <v>0.27308158799999999</v>
          </cell>
          <cell r="BS200">
            <v>0.2954731000000001</v>
          </cell>
          <cell r="BT200">
            <v>7.5781896896875228E-2</v>
          </cell>
          <cell r="BU200">
            <v>2.2391512000000113E-2</v>
          </cell>
          <cell r="BW200">
            <v>0.2954731000000001</v>
          </cell>
          <cell r="BX200">
            <v>0.29387304868999997</v>
          </cell>
          <cell r="BY200">
            <v>0.2954731000000001</v>
          </cell>
          <cell r="BZ200">
            <v>5.415218204297201E-3</v>
          </cell>
          <cell r="CA200">
            <v>1.6000513100001279E-3</v>
          </cell>
          <cell r="CC200">
            <v>0.2954731000000001</v>
          </cell>
          <cell r="CD200">
            <v>0.23194508784999995</v>
          </cell>
          <cell r="CE200">
            <v>0.2954731000000001</v>
          </cell>
          <cell r="CF200">
            <v>0.2150043850015454</v>
          </cell>
          <cell r="CG200">
            <v>6.3528012150000146E-2</v>
          </cell>
          <cell r="CI200">
            <v>0</v>
          </cell>
          <cell r="CJ200">
            <v>0</v>
          </cell>
          <cell r="CK200">
            <v>0</v>
          </cell>
          <cell r="CL200">
            <v>0</v>
          </cell>
          <cell r="CM200">
            <v>0</v>
          </cell>
          <cell r="CO200">
            <v>0</v>
          </cell>
          <cell r="CP200">
            <v>0</v>
          </cell>
          <cell r="CQ200">
            <v>0</v>
          </cell>
          <cell r="CR200">
            <v>0</v>
          </cell>
          <cell r="CS200">
            <v>0</v>
          </cell>
          <cell r="CU200">
            <v>2.5479521999999997</v>
          </cell>
          <cell r="CV200">
            <v>1.7787069999999999E-2</v>
          </cell>
          <cell r="CW200">
            <v>2.5479521999999997</v>
          </cell>
          <cell r="CX200">
            <v>0.99301907233581543</v>
          </cell>
          <cell r="CY200">
            <v>2.5301651299999999</v>
          </cell>
          <cell r="DA200">
            <v>2.4780798649999998</v>
          </cell>
          <cell r="DB200">
            <v>1.0267013649999999</v>
          </cell>
          <cell r="DC200">
            <v>2.4780798649999998</v>
          </cell>
          <cell r="DD200">
            <v>0.58568673290116102</v>
          </cell>
          <cell r="DE200">
            <v>1.4513784999999999</v>
          </cell>
          <cell r="DG200">
            <v>2.4780798649999998</v>
          </cell>
          <cell r="DH200">
            <v>1.46895442</v>
          </cell>
          <cell r="DI200">
            <v>2.4780798649999998</v>
          </cell>
          <cell r="DJ200">
            <v>0.40722071118559366</v>
          </cell>
          <cell r="DK200">
            <v>1.0091254449999998</v>
          </cell>
          <cell r="DM200">
            <v>17.858574240000003</v>
          </cell>
          <cell r="DN200">
            <v>3.7068591469999999</v>
          </cell>
          <cell r="DO200">
            <v>17.858574240000003</v>
          </cell>
          <cell r="DP200">
            <v>0.79243252584535562</v>
          </cell>
          <cell r="DQ200">
            <v>14.151715093000004</v>
          </cell>
          <cell r="DS200">
            <v>0.34418108000000003</v>
          </cell>
          <cell r="DT200">
            <v>1.8028E-4</v>
          </cell>
          <cell r="DU200">
            <v>0.34418108000000003</v>
          </cell>
          <cell r="DV200">
            <v>0.99947620595530706</v>
          </cell>
          <cell r="DW200">
            <v>0.34400080000000005</v>
          </cell>
          <cell r="DY200">
            <v>2.8653230099999996</v>
          </cell>
          <cell r="DZ200">
            <v>0</v>
          </cell>
          <cell r="EA200">
            <v>2.8653230099999996</v>
          </cell>
          <cell r="EB200">
            <v>1</v>
          </cell>
          <cell r="EC200">
            <v>2.8653230099999996</v>
          </cell>
          <cell r="EE200">
            <v>3.1052292000000001</v>
          </cell>
          <cell r="EF200">
            <v>1.0130451631999999</v>
          </cell>
          <cell r="EG200">
            <v>3.1052292000000001</v>
          </cell>
          <cell r="EH200">
            <v>0.67376154932460375</v>
          </cell>
          <cell r="EI200">
            <v>2.0921840368</v>
          </cell>
          <cell r="EK200">
            <v>3.1052292000000001</v>
          </cell>
          <cell r="EL200">
            <v>1.91042665</v>
          </cell>
          <cell r="EM200">
            <v>3.1052292000000001</v>
          </cell>
          <cell r="EN200">
            <v>0.38477113058192292</v>
          </cell>
          <cell r="EO200">
            <v>1.1948025500000001</v>
          </cell>
          <cell r="EQ200">
            <v>0.39232170000000005</v>
          </cell>
          <cell r="ER200">
            <v>8.8753177600000011E-2</v>
          </cell>
          <cell r="ES200">
            <v>0.39232170000000005</v>
          </cell>
          <cell r="ET200">
            <v>0.77377448762074597</v>
          </cell>
          <cell r="EU200">
            <v>0.30356852240000004</v>
          </cell>
          <cell r="EW200">
            <v>0.39232170000000005</v>
          </cell>
          <cell r="EX200">
            <v>0.29787834000000007</v>
          </cell>
          <cell r="EY200">
            <v>0.39232170000000005</v>
          </cell>
          <cell r="EZ200">
            <v>0.24072938101563071</v>
          </cell>
          <cell r="FA200">
            <v>9.4443359999999976E-2</v>
          </cell>
          <cell r="FC200">
            <v>0.25019330000000001</v>
          </cell>
          <cell r="FD200">
            <v>5.5556228799999968E-2</v>
          </cell>
          <cell r="FE200">
            <v>0.25019330000000001</v>
          </cell>
          <cell r="FF200">
            <v>0.77794677635252441</v>
          </cell>
          <cell r="FG200">
            <v>0.19463707120000004</v>
          </cell>
          <cell r="FI200">
            <v>0.25019330000000001</v>
          </cell>
          <cell r="FJ200">
            <v>0.19028656000000002</v>
          </cell>
          <cell r="FK200">
            <v>0.25019330000000001</v>
          </cell>
          <cell r="FL200">
            <v>0.23944182358200633</v>
          </cell>
          <cell r="FM200">
            <v>5.9906739999999986E-2</v>
          </cell>
          <cell r="FO200">
            <v>0.15238079999999996</v>
          </cell>
          <cell r="FP200">
            <v>0</v>
          </cell>
          <cell r="FQ200">
            <v>0.15238079999999996</v>
          </cell>
          <cell r="FR200">
            <v>1</v>
          </cell>
          <cell r="FS200">
            <v>0.15238079999999996</v>
          </cell>
          <cell r="FU200">
            <v>4.249464219</v>
          </cell>
          <cell r="FV200">
            <v>0</v>
          </cell>
          <cell r="FW200">
            <v>4.249464219</v>
          </cell>
          <cell r="FX200">
            <v>1</v>
          </cell>
          <cell r="FY200">
            <v>4.249464219</v>
          </cell>
          <cell r="GA200">
            <v>1.2764521980000001</v>
          </cell>
          <cell r="GB200">
            <v>0</v>
          </cell>
          <cell r="GC200">
            <v>1.2764521980000001</v>
          </cell>
          <cell r="GD200">
            <v>1</v>
          </cell>
          <cell r="GE200">
            <v>1.2764521980000001</v>
          </cell>
          <cell r="GG200">
            <v>0.43557846249999987</v>
          </cell>
          <cell r="GH200">
            <v>0</v>
          </cell>
          <cell r="GI200">
            <v>0.43557846249999987</v>
          </cell>
          <cell r="GJ200">
            <v>1</v>
          </cell>
          <cell r="GK200">
            <v>0.43557846249999987</v>
          </cell>
          <cell r="GM200">
            <v>1.4569698</v>
          </cell>
          <cell r="GN200">
            <v>0</v>
          </cell>
          <cell r="GO200">
            <v>1.4569698</v>
          </cell>
          <cell r="GP200">
            <v>1</v>
          </cell>
          <cell r="GQ200">
            <v>1.4569698</v>
          </cell>
          <cell r="GS200">
            <v>30.920073939999998</v>
          </cell>
          <cell r="GT200">
            <v>9.48069366</v>
          </cell>
          <cell r="GU200">
            <v>30.920073939999998</v>
          </cell>
          <cell r="GV200">
            <v>0.69338062779548448</v>
          </cell>
          <cell r="GW200">
            <v>21.439380279999998</v>
          </cell>
          <cell r="GY200">
            <v>30.920073939999998</v>
          </cell>
          <cell r="GZ200">
            <v>21.719233455000001</v>
          </cell>
          <cell r="HA200">
            <v>30.920073939999998</v>
          </cell>
          <cell r="HB200">
            <v>0.29756851496714104</v>
          </cell>
          <cell r="HC200">
            <v>9.200840484999997</v>
          </cell>
          <cell r="HE200">
            <v>0.12637145999999999</v>
          </cell>
          <cell r="HF200">
            <v>7.1969E-3</v>
          </cell>
          <cell r="HG200">
            <v>0.12637145999999999</v>
          </cell>
          <cell r="HH200">
            <v>0.9430496411135868</v>
          </cell>
          <cell r="HI200">
            <v>0.11917455999999998</v>
          </cell>
          <cell r="HK200">
            <v>7.7318286109999992</v>
          </cell>
          <cell r="HL200">
            <v>6.0641300154999991</v>
          </cell>
          <cell r="HM200">
            <v>7.7318286109999992</v>
          </cell>
          <cell r="HN200">
            <v>0.21569264910080665</v>
          </cell>
          <cell r="HO200">
            <v>1.6676985955000001</v>
          </cell>
          <cell r="HQ200">
            <v>0.81247614200000007</v>
          </cell>
          <cell r="HR200">
            <v>0.98101958500000008</v>
          </cell>
          <cell r="HS200">
            <v>0.81247614200000007</v>
          </cell>
          <cell r="HT200">
            <v>0</v>
          </cell>
          <cell r="HU200">
            <v>0</v>
          </cell>
          <cell r="HW200">
            <v>4.0120519999999993E-2</v>
          </cell>
          <cell r="HX200">
            <v>1.2010169599999997E-2</v>
          </cell>
          <cell r="HY200">
            <v>4.0120519999999993E-2</v>
          </cell>
          <cell r="HZ200">
            <v>0.70064770845442692</v>
          </cell>
          <cell r="IA200">
            <v>2.8110350399999998E-2</v>
          </cell>
          <cell r="IC200">
            <v>4.0120519999999993E-2</v>
          </cell>
          <cell r="ID200">
            <v>3.0696819999999996E-2</v>
          </cell>
          <cell r="IE200">
            <v>4.0120519999999993E-2</v>
          </cell>
          <cell r="IF200">
            <v>0.23488479212133836</v>
          </cell>
          <cell r="IG200">
            <v>9.4236999999999967E-3</v>
          </cell>
          <cell r="II200">
            <v>1.7175671160000001</v>
          </cell>
          <cell r="IJ200">
            <v>0.85875679999999999</v>
          </cell>
          <cell r="IK200">
            <v>1.7175671160000001</v>
          </cell>
          <cell r="IL200">
            <v>0.50001557901275051</v>
          </cell>
          <cell r="IM200">
            <v>0.85881031600000013</v>
          </cell>
          <cell r="IO200">
            <v>0.33591627499999993</v>
          </cell>
          <cell r="IP200">
            <v>0.24330492500000003</v>
          </cell>
          <cell r="IQ200">
            <v>0.33591627499999993</v>
          </cell>
          <cell r="IR200">
            <v>0.27569771664085019</v>
          </cell>
          <cell r="IS200">
            <v>9.2611349999999898E-2</v>
          </cell>
          <cell r="IU200">
            <v>8.4835791250000021</v>
          </cell>
          <cell r="IV200">
            <v>5.4225859999999999</v>
          </cell>
          <cell r="IW200">
            <v>8.4835791250000021</v>
          </cell>
          <cell r="IX200">
            <v>0.36081388290228289</v>
          </cell>
          <cell r="IY200">
            <v>3.0609931250000022</v>
          </cell>
          <cell r="JA200">
            <v>107.74067624999998</v>
          </cell>
          <cell r="JB200">
            <v>0</v>
          </cell>
          <cell r="JC200">
            <v>107.74067624999998</v>
          </cell>
          <cell r="JD200">
            <v>1</v>
          </cell>
          <cell r="JE200">
            <v>107.74067624999998</v>
          </cell>
          <cell r="JG200">
            <v>6.0034621249999995</v>
          </cell>
          <cell r="JH200">
            <v>3.5007946249999997</v>
          </cell>
          <cell r="JI200">
            <v>6.0034621249999995</v>
          </cell>
          <cell r="JJ200">
            <v>0.41687070691730232</v>
          </cell>
          <cell r="JK200">
            <v>2.5026674999999998</v>
          </cell>
          <cell r="JM200">
            <v>0.62446297750000002</v>
          </cell>
          <cell r="JN200">
            <v>0.36682297749999998</v>
          </cell>
          <cell r="JO200">
            <v>0.62446297750000002</v>
          </cell>
          <cell r="JP200">
            <v>0.41257850230200399</v>
          </cell>
          <cell r="JQ200">
            <v>0.25764000000000004</v>
          </cell>
          <cell r="JS200">
            <v>0.58840362499999999</v>
          </cell>
          <cell r="JT200">
            <v>0.14710628290000002</v>
          </cell>
          <cell r="JU200">
            <v>0.58840362499999999</v>
          </cell>
          <cell r="JV200">
            <v>0.74999086230986411</v>
          </cell>
          <cell r="JW200">
            <v>0.44129734209999993</v>
          </cell>
          <cell r="JY200">
            <v>0.70236777299999975</v>
          </cell>
          <cell r="JZ200">
            <v>0.36482489429999992</v>
          </cell>
          <cell r="KA200">
            <v>0.70236777299999975</v>
          </cell>
          <cell r="KB200">
            <v>0.48057853972750531</v>
          </cell>
          <cell r="KC200">
            <v>0.33754287869999983</v>
          </cell>
          <cell r="KE200">
            <v>6.0034621249999995</v>
          </cell>
          <cell r="KF200">
            <v>3.1376826250000001</v>
          </cell>
          <cell r="KG200">
            <v>6.0034621249999995</v>
          </cell>
          <cell r="KH200">
            <v>0.47735447319075069</v>
          </cell>
          <cell r="KI200">
            <v>2.8657794999999995</v>
          </cell>
          <cell r="KK200">
            <v>0.62446297750000002</v>
          </cell>
          <cell r="KL200">
            <v>0.32343710249999996</v>
          </cell>
          <cell r="KM200">
            <v>0.62446297750000002</v>
          </cell>
          <cell r="KN200">
            <v>0.48205559952511362</v>
          </cell>
          <cell r="KO200">
            <v>0.30102587500000005</v>
          </cell>
          <cell r="KQ200">
            <v>2.1747323840000004</v>
          </cell>
          <cell r="KR200">
            <v>0</v>
          </cell>
          <cell r="KS200">
            <v>2.1747323840000004</v>
          </cell>
          <cell r="KT200">
            <v>1</v>
          </cell>
          <cell r="KU200">
            <v>2.1747323840000004</v>
          </cell>
          <cell r="KW200">
            <v>3.5967033939999995</v>
          </cell>
          <cell r="KX200">
            <v>0</v>
          </cell>
          <cell r="KY200">
            <v>3.5967033939999995</v>
          </cell>
          <cell r="KZ200">
            <v>1</v>
          </cell>
          <cell r="LA200">
            <v>3.5967033939999995</v>
          </cell>
          <cell r="LC200">
            <v>1.7286675239999996</v>
          </cell>
          <cell r="LD200">
            <v>0</v>
          </cell>
          <cell r="LE200">
            <v>1.7286675239999996</v>
          </cell>
          <cell r="LF200">
            <v>1</v>
          </cell>
          <cell r="LG200">
            <v>1.7286675239999996</v>
          </cell>
          <cell r="LI200">
            <v>0.1099098</v>
          </cell>
          <cell r="LJ200">
            <v>0</v>
          </cell>
          <cell r="LK200">
            <v>0.1099098</v>
          </cell>
          <cell r="LL200">
            <v>1</v>
          </cell>
          <cell r="LM200">
            <v>0.1099098</v>
          </cell>
          <cell r="LO200">
            <v>3.4278687080000005</v>
          </cell>
          <cell r="LP200">
            <v>0</v>
          </cell>
          <cell r="LQ200">
            <v>3.4278687080000005</v>
          </cell>
          <cell r="LR200">
            <v>1</v>
          </cell>
          <cell r="LS200">
            <v>3.4278687080000005</v>
          </cell>
          <cell r="LU200">
            <v>38.928746303000004</v>
          </cell>
          <cell r="LV200">
            <v>0</v>
          </cell>
          <cell r="LW200">
            <v>38.928746303000004</v>
          </cell>
          <cell r="LX200">
            <v>1</v>
          </cell>
          <cell r="LY200">
            <v>38.928746303000004</v>
          </cell>
          <cell r="MA200">
            <v>6.0034621249999995</v>
          </cell>
          <cell r="MB200">
            <v>6.3318467499999995</v>
          </cell>
          <cell r="MC200">
            <v>6.0034621249999995</v>
          </cell>
          <cell r="MD200">
            <v>0</v>
          </cell>
          <cell r="ME200">
            <v>0</v>
          </cell>
          <cell r="MG200">
            <v>0.62446297750000002</v>
          </cell>
          <cell r="MH200">
            <v>0.62446297750000002</v>
          </cell>
          <cell r="MI200">
            <v>0.62446297750000002</v>
          </cell>
          <cell r="MJ200">
            <v>0</v>
          </cell>
          <cell r="MK200">
            <v>0</v>
          </cell>
          <cell r="MM200">
            <v>10.8856795825</v>
          </cell>
          <cell r="MN200">
            <v>7.6919236165000004</v>
          </cell>
          <cell r="MO200">
            <v>11.933989348000001</v>
          </cell>
          <cell r="MP200">
            <v>0.26761846963900937</v>
          </cell>
          <cell r="MQ200">
            <v>3.1937559659999994</v>
          </cell>
          <cell r="MS200">
            <v>26.651181763999997</v>
          </cell>
          <cell r="MT200">
            <v>18.832038920000006</v>
          </cell>
          <cell r="MU200">
            <v>29.217853021999996</v>
          </cell>
          <cell r="MV200">
            <v>0.26761524325940228</v>
          </cell>
          <cell r="MW200">
            <v>7.819142843999991</v>
          </cell>
          <cell r="MY200">
            <v>0</v>
          </cell>
          <cell r="MZ200">
            <v>0</v>
          </cell>
          <cell r="NA200">
            <v>2.1747323840000004</v>
          </cell>
          <cell r="NB200">
            <v>0</v>
          </cell>
          <cell r="NC200">
            <v>0</v>
          </cell>
          <cell r="NE200">
            <v>0</v>
          </cell>
          <cell r="NF200">
            <v>0</v>
          </cell>
          <cell r="NG200">
            <v>3.5967033939999995</v>
          </cell>
          <cell r="NH200">
            <v>0</v>
          </cell>
          <cell r="NI200">
            <v>0</v>
          </cell>
          <cell r="NK200">
            <v>0</v>
          </cell>
          <cell r="NL200">
            <v>0</v>
          </cell>
          <cell r="NM200">
            <v>1.7286675239999996</v>
          </cell>
          <cell r="NN200">
            <v>0</v>
          </cell>
          <cell r="NO200">
            <v>0</v>
          </cell>
          <cell r="NQ200">
            <v>0</v>
          </cell>
          <cell r="NR200">
            <v>0</v>
          </cell>
          <cell r="NS200">
            <v>0.1099098</v>
          </cell>
          <cell r="NT200">
            <v>0</v>
          </cell>
          <cell r="NU200">
            <v>0</v>
          </cell>
          <cell r="NW200">
            <v>0</v>
          </cell>
          <cell r="NX200">
            <v>0</v>
          </cell>
          <cell r="NY200">
            <v>3.4278687080000005</v>
          </cell>
          <cell r="NZ200">
            <v>0</v>
          </cell>
          <cell r="OA200">
            <v>0</v>
          </cell>
          <cell r="OC200">
            <v>0</v>
          </cell>
          <cell r="OD200">
            <v>0</v>
          </cell>
          <cell r="OE200">
            <v>38.928746303000004</v>
          </cell>
          <cell r="OF200">
            <v>0</v>
          </cell>
          <cell r="OG200">
            <v>0</v>
          </cell>
          <cell r="OI200">
            <v>0</v>
          </cell>
          <cell r="OJ200">
            <v>0</v>
          </cell>
          <cell r="OK200">
            <v>4.249464219</v>
          </cell>
          <cell r="OL200">
            <v>0</v>
          </cell>
          <cell r="OM200">
            <v>0</v>
          </cell>
          <cell r="OO200">
            <v>0</v>
          </cell>
          <cell r="OP200">
            <v>0</v>
          </cell>
          <cell r="OQ200">
            <v>1.2764521980000001</v>
          </cell>
          <cell r="OR200">
            <v>0</v>
          </cell>
          <cell r="OS200">
            <v>0</v>
          </cell>
          <cell r="OU200">
            <v>0</v>
          </cell>
          <cell r="OV200">
            <v>0</v>
          </cell>
          <cell r="OW200">
            <v>3.1052292000000001</v>
          </cell>
          <cell r="OX200">
            <v>0</v>
          </cell>
          <cell r="OY200">
            <v>0</v>
          </cell>
          <cell r="PA200">
            <v>0</v>
          </cell>
          <cell r="PB200">
            <v>0</v>
          </cell>
          <cell r="PC200">
            <v>0.39232170000000005</v>
          </cell>
          <cell r="PD200">
            <v>0</v>
          </cell>
          <cell r="PE200">
            <v>0</v>
          </cell>
          <cell r="PG200">
            <v>0</v>
          </cell>
          <cell r="PH200">
            <v>0</v>
          </cell>
          <cell r="PI200">
            <v>0.25019330000000001</v>
          </cell>
          <cell r="PJ200">
            <v>0</v>
          </cell>
          <cell r="PK200">
            <v>0</v>
          </cell>
          <cell r="PM200">
            <v>0</v>
          </cell>
          <cell r="PN200">
            <v>0</v>
          </cell>
          <cell r="PO200">
            <v>0.15238079999999996</v>
          </cell>
          <cell r="PP200">
            <v>0</v>
          </cell>
          <cell r="PQ200">
            <v>0</v>
          </cell>
          <cell r="PS200">
            <v>0</v>
          </cell>
          <cell r="PT200">
            <v>0</v>
          </cell>
          <cell r="PU200">
            <v>0.43557846249999987</v>
          </cell>
          <cell r="PV200">
            <v>0</v>
          </cell>
          <cell r="PW200">
            <v>0</v>
          </cell>
          <cell r="PY200">
            <v>4.0187919999999988E-2</v>
          </cell>
          <cell r="PZ200">
            <v>3.5572319999999991E-2</v>
          </cell>
          <cell r="QA200">
            <v>4.0187919999999988E-2</v>
          </cell>
          <cell r="QB200">
            <v>0.11485043266732886</v>
          </cell>
          <cell r="QC200">
            <v>4.6155999999999975E-3</v>
          </cell>
          <cell r="QE200">
            <v>4.7190719999999999E-2</v>
          </cell>
          <cell r="QF200">
            <v>3.9210759999999997E-2</v>
          </cell>
          <cell r="QG200">
            <v>4.7190719999999999E-2</v>
          </cell>
          <cell r="QH200">
            <v>0.16910019597073325</v>
          </cell>
          <cell r="QI200">
            <v>7.9799600000000012E-3</v>
          </cell>
          <cell r="QK200">
            <v>7.8356324056999949</v>
          </cell>
          <cell r="QL200">
            <v>2.4532348762999976</v>
          </cell>
          <cell r="QM200">
            <v>107.74067624999998</v>
          </cell>
          <cell r="QN200">
            <v>4.9956968126975143E-2</v>
          </cell>
          <cell r="QO200">
            <v>5.3823975293999968</v>
          </cell>
          <cell r="QQ200">
            <v>0.19953274999999976</v>
          </cell>
          <cell r="QR200">
            <v>0</v>
          </cell>
          <cell r="QS200">
            <v>6.0034621249999995</v>
          </cell>
          <cell r="QT200">
            <v>3.323628030717355E-2</v>
          </cell>
          <cell r="QU200">
            <v>0.19953274999999976</v>
          </cell>
          <cell r="QW200">
            <v>6.5229012000000003E-2</v>
          </cell>
          <cell r="QX200">
            <v>3.7234103999999976E-2</v>
          </cell>
          <cell r="QY200">
            <v>0.62446297750000002</v>
          </cell>
          <cell r="QZ200">
            <v>4.4830372670091601E-2</v>
          </cell>
          <cell r="RA200">
            <v>2.7994908000000027E-2</v>
          </cell>
          <cell r="RC200">
            <v>10.8856795825</v>
          </cell>
          <cell r="RD200">
            <v>10.755916198500001</v>
          </cell>
          <cell r="RE200">
            <v>11.933989348000001</v>
          </cell>
          <cell r="RF200">
            <v>1.0873428843955302E-2</v>
          </cell>
          <cell r="RG200">
            <v>0.12976338399999854</v>
          </cell>
          <cell r="RI200">
            <v>26.651181763999997</v>
          </cell>
          <cell r="RJ200">
            <v>26.333459168499999</v>
          </cell>
          <cell r="RK200">
            <v>29.217853021999996</v>
          </cell>
          <cell r="RL200">
            <v>1.0874262227986563E-2</v>
          </cell>
          <cell r="RM200">
            <v>0.3177225954999976</v>
          </cell>
          <cell r="RO200">
            <v>4.0009496450000004</v>
          </cell>
          <cell r="RP200">
            <v>3.9272155500000006</v>
          </cell>
          <cell r="RQ200">
            <v>11.958192513999998</v>
          </cell>
          <cell r="RR200">
            <v>6.1659899615829046E-3</v>
          </cell>
          <cell r="RS200">
            <v>7.3734094999999833E-2</v>
          </cell>
          <cell r="RU200">
            <v>0.75597856500000005</v>
          </cell>
          <cell r="RV200">
            <v>0.73161677249999979</v>
          </cell>
          <cell r="RW200">
            <v>1.6230067880000001</v>
          </cell>
          <cell r="RX200">
            <v>1.5010283801721386E-2</v>
          </cell>
          <cell r="RY200">
            <v>2.4361792500000257E-2</v>
          </cell>
          <cell r="SA200">
            <v>0.18906170587999996</v>
          </cell>
          <cell r="SB200">
            <v>6.6791172609999991E-2</v>
          </cell>
          <cell r="SC200">
            <v>0.2954731000000001</v>
          </cell>
          <cell r="SD200">
            <v>0.41381274055066242</v>
          </cell>
          <cell r="SE200">
            <v>0.12227053326999997</v>
          </cell>
          <cell r="SG200">
            <v>0.29139110000000001</v>
          </cell>
          <cell r="SH200">
            <v>0</v>
          </cell>
          <cell r="SI200">
            <v>1.4569698</v>
          </cell>
          <cell r="SJ200">
            <v>0.19999803702176944</v>
          </cell>
          <cell r="SK200">
            <v>0.29139110000000001</v>
          </cell>
          <cell r="SM200">
            <v>4.0187919999999988E-2</v>
          </cell>
          <cell r="SN200">
            <v>3.1477039999999991E-2</v>
          </cell>
          <cell r="SO200">
            <v>4.0187919999999988E-2</v>
          </cell>
          <cell r="SP200">
            <v>0.21675369115893531</v>
          </cell>
          <cell r="SQ200">
            <v>8.7108799999999972E-3</v>
          </cell>
          <cell r="SS200">
            <v>4.7190719999999999E-2</v>
          </cell>
          <cell r="ST200">
            <v>3.8192959999999998E-2</v>
          </cell>
          <cell r="SU200">
            <v>4.7190719999999999E-2</v>
          </cell>
          <cell r="SV200">
            <v>0.19066799574153565</v>
          </cell>
          <cell r="SW200">
            <v>8.9977600000000005E-3</v>
          </cell>
          <cell r="SY200">
            <v>7.8356324056999949</v>
          </cell>
          <cell r="SZ200">
            <v>0</v>
          </cell>
          <cell r="TA200">
            <v>107.74067624999998</v>
          </cell>
          <cell r="TB200">
            <v>7.2726779508217501E-2</v>
          </cell>
          <cell r="TC200">
            <v>7.8356324056999949</v>
          </cell>
          <cell r="TE200">
            <v>0.9634206249999997</v>
          </cell>
          <cell r="TF200">
            <v>0.11166362499999999</v>
          </cell>
          <cell r="TG200">
            <v>6.0034621249999995</v>
          </cell>
          <cell r="TH200">
            <v>0.1418776336496001</v>
          </cell>
          <cell r="TI200">
            <v>0.85175699999999965</v>
          </cell>
          <cell r="TK200">
            <v>8.6780102500000025E-2</v>
          </cell>
          <cell r="TL200">
            <v>0</v>
          </cell>
          <cell r="TM200">
            <v>0.62446297750000002</v>
          </cell>
          <cell r="TN200">
            <v>0.13896756993892409</v>
          </cell>
          <cell r="TO200">
            <v>8.6780102500000025E-2</v>
          </cell>
          <cell r="TQ200">
            <v>0.33591627499999993</v>
          </cell>
          <cell r="TR200">
            <v>6.7191650000000019E-2</v>
          </cell>
          <cell r="TS200">
            <v>0.33591627499999993</v>
          </cell>
          <cell r="TT200">
            <v>0.79997500865356996</v>
          </cell>
          <cell r="TU200">
            <v>0.26872462499999994</v>
          </cell>
          <cell r="TW200">
            <v>8.4835791250000021</v>
          </cell>
          <cell r="TX200">
            <v>1.384967625</v>
          </cell>
          <cell r="TY200">
            <v>8.4835791250000021</v>
          </cell>
          <cell r="TZ200">
            <v>0.83674724964623948</v>
          </cell>
          <cell r="UA200">
            <v>7.0986115000000023</v>
          </cell>
          <cell r="UC200">
            <v>0.14710628290000002</v>
          </cell>
          <cell r="UD200">
            <v>4.8297687700000036E-2</v>
          </cell>
          <cell r="UE200">
            <v>0.58840362499999999</v>
          </cell>
          <cell r="UF200">
            <v>0.16792655755647323</v>
          </cell>
          <cell r="UG200">
            <v>9.8808595199999988E-2</v>
          </cell>
          <cell r="UI200">
            <v>0.36482489429999992</v>
          </cell>
          <cell r="UJ200">
            <v>0.14813274529999998</v>
          </cell>
          <cell r="UK200">
            <v>0.70236777299999975</v>
          </cell>
          <cell r="UL200">
            <v>0.30851664516788702</v>
          </cell>
          <cell r="UM200">
            <v>0.21669214899999995</v>
          </cell>
          <cell r="UO200">
            <v>0</v>
          </cell>
          <cell r="UP200">
            <v>0</v>
          </cell>
          <cell r="UQ200">
            <v>2.1747323840000004</v>
          </cell>
          <cell r="UR200">
            <v>0</v>
          </cell>
          <cell r="US200">
            <v>0</v>
          </cell>
          <cell r="UU200">
            <v>0</v>
          </cell>
          <cell r="UV200">
            <v>0</v>
          </cell>
          <cell r="UW200">
            <v>3.5967033939999995</v>
          </cell>
          <cell r="UX200">
            <v>0</v>
          </cell>
          <cell r="UY200">
            <v>0</v>
          </cell>
          <cell r="VA200">
            <v>0</v>
          </cell>
          <cell r="VB200">
            <v>0</v>
          </cell>
          <cell r="VC200">
            <v>1.7286675239999996</v>
          </cell>
          <cell r="VD200">
            <v>0</v>
          </cell>
          <cell r="VE200">
            <v>0</v>
          </cell>
          <cell r="VG200">
            <v>0</v>
          </cell>
          <cell r="VH200">
            <v>0</v>
          </cell>
          <cell r="VI200">
            <v>0.1099098</v>
          </cell>
          <cell r="VJ200">
            <v>0</v>
          </cell>
          <cell r="VK200">
            <v>0</v>
          </cell>
          <cell r="VM200">
            <v>0</v>
          </cell>
          <cell r="VN200">
            <v>0</v>
          </cell>
          <cell r="VO200">
            <v>3.4278687080000005</v>
          </cell>
          <cell r="VP200">
            <v>0</v>
          </cell>
          <cell r="VQ200">
            <v>0</v>
          </cell>
          <cell r="VS200">
            <v>0</v>
          </cell>
          <cell r="VT200">
            <v>0</v>
          </cell>
          <cell r="VU200">
            <v>38.928746303000004</v>
          </cell>
          <cell r="VV200">
            <v>0</v>
          </cell>
          <cell r="VW200">
            <v>0</v>
          </cell>
          <cell r="VY200">
            <v>0</v>
          </cell>
          <cell r="VZ200">
            <v>0</v>
          </cell>
          <cell r="WA200">
            <v>4.249464219</v>
          </cell>
          <cell r="WB200">
            <v>0</v>
          </cell>
          <cell r="WC200">
            <v>0</v>
          </cell>
          <cell r="WE200">
            <v>0</v>
          </cell>
          <cell r="WF200">
            <v>0</v>
          </cell>
          <cell r="WG200">
            <v>1.2764521980000001</v>
          </cell>
          <cell r="WH200">
            <v>0</v>
          </cell>
          <cell r="WI200">
            <v>0</v>
          </cell>
          <cell r="WK200">
            <v>0</v>
          </cell>
          <cell r="WL200">
            <v>0</v>
          </cell>
          <cell r="WM200">
            <v>3.1052292000000001</v>
          </cell>
          <cell r="WN200">
            <v>0</v>
          </cell>
          <cell r="WO200">
            <v>0</v>
          </cell>
          <cell r="WQ200">
            <v>0</v>
          </cell>
          <cell r="WR200">
            <v>0</v>
          </cell>
          <cell r="WS200">
            <v>0.39232170000000005</v>
          </cell>
          <cell r="WT200">
            <v>0</v>
          </cell>
          <cell r="WU200">
            <v>0</v>
          </cell>
          <cell r="WW200">
            <v>0</v>
          </cell>
          <cell r="WX200">
            <v>0</v>
          </cell>
          <cell r="WY200">
            <v>0.25019330000000001</v>
          </cell>
          <cell r="WZ200">
            <v>0</v>
          </cell>
          <cell r="XA200">
            <v>0</v>
          </cell>
          <cell r="XC200">
            <v>0</v>
          </cell>
          <cell r="XD200">
            <v>0</v>
          </cell>
          <cell r="XE200">
            <v>0.15238079999999996</v>
          </cell>
          <cell r="XF200">
            <v>0</v>
          </cell>
          <cell r="XG200">
            <v>0</v>
          </cell>
          <cell r="XI200">
            <v>0</v>
          </cell>
          <cell r="XJ200">
            <v>0</v>
          </cell>
          <cell r="XK200">
            <v>0.43557846249999987</v>
          </cell>
          <cell r="XL200">
            <v>0</v>
          </cell>
          <cell r="XM200">
            <v>0</v>
          </cell>
          <cell r="XO200">
            <v>7.7318286109999992</v>
          </cell>
          <cell r="XP200">
            <v>5.6612475014999992</v>
          </cell>
          <cell r="XQ200">
            <v>7.7318286109999992</v>
          </cell>
          <cell r="XR200">
            <v>0.26779966469435235</v>
          </cell>
          <cell r="XS200">
            <v>2.0705811095</v>
          </cell>
          <cell r="XU200">
            <v>0.81247614200000007</v>
          </cell>
          <cell r="XV200">
            <v>0.92118449999999985</v>
          </cell>
          <cell r="XW200">
            <v>0.81247614200000007</v>
          </cell>
          <cell r="XX200">
            <v>0</v>
          </cell>
          <cell r="XY200">
            <v>0</v>
          </cell>
          <cell r="YA200">
            <v>2.6007696000000004E-3</v>
          </cell>
          <cell r="YB200">
            <v>5.8069440000000044E-4</v>
          </cell>
          <cell r="YC200">
            <v>4.0120519999999993E-2</v>
          </cell>
          <cell r="YD200">
            <v>5.0350174922957132E-2</v>
          </cell>
          <cell r="YE200">
            <v>2.0200751999999997E-3</v>
          </cell>
          <cell r="YG200">
            <v>0.85875679999999999</v>
          </cell>
          <cell r="YH200">
            <v>0.37023178799999995</v>
          </cell>
          <cell r="YI200">
            <v>1.7175671160000001</v>
          </cell>
          <cell r="YJ200">
            <v>0.28442848459844405</v>
          </cell>
          <cell r="YK200">
            <v>0.48852501200000004</v>
          </cell>
          <cell r="YM200">
            <v>2.6766592</v>
          </cell>
          <cell r="YN200">
            <v>1.3412915999999995</v>
          </cell>
          <cell r="YO200">
            <v>2.6766592</v>
          </cell>
          <cell r="YP200">
            <v>0.49889339666402077</v>
          </cell>
          <cell r="YQ200">
            <v>1.3353676000000005</v>
          </cell>
          <cell r="YS200">
            <v>2.6766592</v>
          </cell>
          <cell r="YT200">
            <v>2.5009927999999997</v>
          </cell>
          <cell r="YU200">
            <v>2.6766592</v>
          </cell>
          <cell r="YV200">
            <v>6.5628975104488591E-2</v>
          </cell>
          <cell r="YW200">
            <v>0.17566640000000033</v>
          </cell>
          <cell r="YY200">
            <v>2.6766592</v>
          </cell>
          <cell r="YZ200">
            <v>1.9996639999999999</v>
          </cell>
          <cell r="ZA200">
            <v>2.6766592</v>
          </cell>
          <cell r="ZB200">
            <v>0.25292543779947785</v>
          </cell>
          <cell r="ZC200">
            <v>0.67699520000000013</v>
          </cell>
        </row>
        <row r="201">
          <cell r="B201">
            <v>2042</v>
          </cell>
          <cell r="C201">
            <v>12.03649206</v>
          </cell>
          <cell r="D201">
            <v>11.806758018</v>
          </cell>
          <cell r="E201">
            <v>12.03649206</v>
          </cell>
          <cell r="F201">
            <v>1.9086461475221583E-2</v>
          </cell>
          <cell r="G201">
            <v>0.22973404200000047</v>
          </cell>
          <cell r="I201">
            <v>29.468806182000002</v>
          </cell>
          <cell r="J201">
            <v>28.906244947500003</v>
          </cell>
          <cell r="K201">
            <v>29.468806182000002</v>
          </cell>
          <cell r="L201">
            <v>1.9090058519018651E-2</v>
          </cell>
          <cell r="M201">
            <v>0.56256123449999862</v>
          </cell>
          <cell r="O201">
            <v>12.03649206</v>
          </cell>
          <cell r="P201">
            <v>11.656638751499999</v>
          </cell>
          <cell r="Q201">
            <v>12.03649206</v>
          </cell>
          <cell r="R201">
            <v>3.155847290111545E-2</v>
          </cell>
          <cell r="S201">
            <v>0.37985330850000132</v>
          </cell>
          <cell r="U201">
            <v>29.468806182000002</v>
          </cell>
          <cell r="V201">
            <v>28.538723104500001</v>
          </cell>
          <cell r="W201">
            <v>29.468806182000002</v>
          </cell>
          <cell r="X201">
            <v>3.1561613719802123E-2</v>
          </cell>
          <cell r="Y201">
            <v>0.93008307750000085</v>
          </cell>
          <cell r="AA201">
            <v>12.03649206</v>
          </cell>
          <cell r="AB201">
            <v>11.589504454000002</v>
          </cell>
          <cell r="AC201">
            <v>12.03649206</v>
          </cell>
          <cell r="AD201">
            <v>3.7136036294614448E-2</v>
          </cell>
          <cell r="AE201">
            <v>0.44698760599999865</v>
          </cell>
          <cell r="AG201">
            <v>29.468806182000002</v>
          </cell>
          <cell r="AH201">
            <v>28.374370691999996</v>
          </cell>
          <cell r="AI201">
            <v>29.468806182000002</v>
          </cell>
          <cell r="AJ201">
            <v>3.7138779332991902E-2</v>
          </cell>
          <cell r="AK201">
            <v>1.0944354900000057</v>
          </cell>
          <cell r="AM201">
            <v>12.064504297999997</v>
          </cell>
          <cell r="AN201">
            <v>8.0167422764999987</v>
          </cell>
          <cell r="AO201">
            <v>12.064504297999997</v>
          </cell>
          <cell r="AP201">
            <v>0.33551001529097385</v>
          </cell>
          <cell r="AQ201">
            <v>4.0477620214999988</v>
          </cell>
          <cell r="AS201">
            <v>1.634389216</v>
          </cell>
          <cell r="AT201">
            <v>1.1950466304999998</v>
          </cell>
          <cell r="AU201">
            <v>1.634389216</v>
          </cell>
          <cell r="AV201">
            <v>0.26881148088779372</v>
          </cell>
          <cell r="AW201">
            <v>0.43934258550000016</v>
          </cell>
          <cell r="AY201">
            <v>12.064504297999997</v>
          </cell>
          <cell r="AZ201">
            <v>8.0843208439999987</v>
          </cell>
          <cell r="BA201">
            <v>12.064504297999997</v>
          </cell>
          <cell r="BB201">
            <v>0.32990857773243254</v>
          </cell>
          <cell r="BC201">
            <v>3.9801834539999987</v>
          </cell>
          <cell r="BE201">
            <v>1.634389216</v>
          </cell>
          <cell r="BF201">
            <v>1.2006532379999997</v>
          </cell>
          <cell r="BG201">
            <v>1.634389216</v>
          </cell>
          <cell r="BH201">
            <v>0.26538108166274166</v>
          </cell>
          <cell r="BI201">
            <v>0.4337359780000003</v>
          </cell>
          <cell r="BK201">
            <v>0.29785546600000001</v>
          </cell>
          <cell r="BL201">
            <v>0.27802136599999994</v>
          </cell>
          <cell r="BM201">
            <v>0.29785546600000001</v>
          </cell>
          <cell r="BN201">
            <v>6.6589679438684782E-2</v>
          </cell>
          <cell r="BO201">
            <v>1.9834100000000077E-2</v>
          </cell>
          <cell r="BQ201">
            <v>0.29785546600000001</v>
          </cell>
          <cell r="BR201">
            <v>0.27530573879999992</v>
          </cell>
          <cell r="BS201">
            <v>0.29785546600000001</v>
          </cell>
          <cell r="BT201">
            <v>7.5706944387584588E-2</v>
          </cell>
          <cell r="BU201">
            <v>2.2549727200000091E-2</v>
          </cell>
          <cell r="BW201">
            <v>0.29785546600000001</v>
          </cell>
          <cell r="BX201">
            <v>0.29624241384499989</v>
          </cell>
          <cell r="BY201">
            <v>0.29785546600000001</v>
          </cell>
          <cell r="BZ201">
            <v>5.4155533106789704E-3</v>
          </cell>
          <cell r="CA201">
            <v>1.6130521550001276E-3</v>
          </cell>
          <cell r="CC201">
            <v>0.29785546600000001</v>
          </cell>
          <cell r="CD201">
            <v>0.23379594458499992</v>
          </cell>
          <cell r="CE201">
            <v>0.29785546600000001</v>
          </cell>
          <cell r="CF201">
            <v>0.21506914838688942</v>
          </cell>
          <cell r="CG201">
            <v>6.4059521415000098E-2</v>
          </cell>
          <cell r="CI201">
            <v>0</v>
          </cell>
          <cell r="CJ201">
            <v>0</v>
          </cell>
          <cell r="CK201">
            <v>0</v>
          </cell>
          <cell r="CL201">
            <v>0</v>
          </cell>
          <cell r="CM201">
            <v>0</v>
          </cell>
          <cell r="CO201">
            <v>0</v>
          </cell>
          <cell r="CP201">
            <v>0</v>
          </cell>
          <cell r="CQ201">
            <v>0</v>
          </cell>
          <cell r="CR201">
            <v>0</v>
          </cell>
          <cell r="CS201">
            <v>0</v>
          </cell>
          <cell r="CU201">
            <v>2.5683359000000001</v>
          </cell>
          <cell r="CV201">
            <v>1.7929380000000002E-2</v>
          </cell>
          <cell r="CW201">
            <v>2.5683359000000001</v>
          </cell>
          <cell r="CX201">
            <v>0.99301906732682432</v>
          </cell>
          <cell r="CY201">
            <v>2.5504065200000001</v>
          </cell>
          <cell r="DA201">
            <v>2.4978905299999998</v>
          </cell>
          <cell r="DB201">
            <v>1.0349147299999999</v>
          </cell>
          <cell r="DC201">
            <v>2.4978905299999998</v>
          </cell>
          <cell r="DD201">
            <v>0.58568451356433149</v>
          </cell>
          <cell r="DE201">
            <v>1.4629757999999999</v>
          </cell>
          <cell r="DG201">
            <v>2.4978905299999998</v>
          </cell>
          <cell r="DH201">
            <v>1.4806923299999997</v>
          </cell>
          <cell r="DI201">
            <v>2.4978905299999998</v>
          </cell>
          <cell r="DJ201">
            <v>0.4072228897877283</v>
          </cell>
          <cell r="DK201">
            <v>1.0171982000000002</v>
          </cell>
          <cell r="DM201">
            <v>18.00144293</v>
          </cell>
          <cell r="DN201">
            <v>3.7365112589999998</v>
          </cell>
          <cell r="DO201">
            <v>18.00144293</v>
          </cell>
          <cell r="DP201">
            <v>0.79243268033958647</v>
          </cell>
          <cell r="DQ201">
            <v>14.264931670999999</v>
          </cell>
          <cell r="DS201">
            <v>0.3469281199999999</v>
          </cell>
          <cell r="DT201">
            <v>1.8171999999999999E-4</v>
          </cell>
          <cell r="DU201">
            <v>0.3469281199999999</v>
          </cell>
          <cell r="DV201">
            <v>0.99947620273617488</v>
          </cell>
          <cell r="DW201">
            <v>0.3467463999999999</v>
          </cell>
          <cell r="DY201">
            <v>2.8882446299999991</v>
          </cell>
          <cell r="DZ201">
            <v>0</v>
          </cell>
          <cell r="EA201">
            <v>2.8882446299999991</v>
          </cell>
          <cell r="EB201">
            <v>1</v>
          </cell>
          <cell r="EC201">
            <v>2.8882446299999991</v>
          </cell>
          <cell r="EE201">
            <v>3.1428789999999998</v>
          </cell>
          <cell r="EF201">
            <v>1.0073051023999999</v>
          </cell>
          <cell r="EG201">
            <v>3.1428789999999998</v>
          </cell>
          <cell r="EH201">
            <v>0.67949606001376439</v>
          </cell>
          <cell r="EI201">
            <v>2.1355738975999996</v>
          </cell>
          <cell r="EK201">
            <v>3.1428789999999998</v>
          </cell>
          <cell r="EL201">
            <v>1.9300408900000001</v>
          </cell>
          <cell r="EM201">
            <v>3.1428789999999998</v>
          </cell>
          <cell r="EN201">
            <v>0.38590035123846628</v>
          </cell>
          <cell r="EO201">
            <v>1.2128381099999996</v>
          </cell>
          <cell r="EQ201">
            <v>0.39676729999999999</v>
          </cell>
          <cell r="ER201">
            <v>8.6749592E-2</v>
          </cell>
          <cell r="ES201">
            <v>0.39676729999999999</v>
          </cell>
          <cell r="ET201">
            <v>0.7813590182457073</v>
          </cell>
          <cell r="EU201">
            <v>0.310017708</v>
          </cell>
          <cell r="EW201">
            <v>0.39676729999999999</v>
          </cell>
          <cell r="EX201">
            <v>0.30082012999999996</v>
          </cell>
          <cell r="EY201">
            <v>0.39676729999999999</v>
          </cell>
          <cell r="EZ201">
            <v>0.24182227214793162</v>
          </cell>
          <cell r="FA201">
            <v>9.5947170000000026E-2</v>
          </cell>
          <cell r="FC201">
            <v>0.25302220000000003</v>
          </cell>
          <cell r="FD201">
            <v>5.4258949599999988E-2</v>
          </cell>
          <cell r="FE201">
            <v>0.25302220000000003</v>
          </cell>
          <cell r="FF201">
            <v>0.7855565653922858</v>
          </cell>
          <cell r="FG201">
            <v>0.19876325040000004</v>
          </cell>
          <cell r="FI201">
            <v>0.25302220000000003</v>
          </cell>
          <cell r="FJ201">
            <v>0.19219462000000004</v>
          </cell>
          <cell r="FK201">
            <v>0.25302220000000003</v>
          </cell>
          <cell r="FL201">
            <v>0.24040412264220287</v>
          </cell>
          <cell r="FM201">
            <v>6.0827579999999992E-2</v>
          </cell>
          <cell r="FO201">
            <v>0.15468310000000002</v>
          </cell>
          <cell r="FP201">
            <v>0</v>
          </cell>
          <cell r="FQ201">
            <v>0.15468310000000002</v>
          </cell>
          <cell r="FR201">
            <v>1</v>
          </cell>
          <cell r="FS201">
            <v>0.15468310000000002</v>
          </cell>
          <cell r="FU201">
            <v>4.3063697739999975</v>
          </cell>
          <cell r="FV201">
            <v>0</v>
          </cell>
          <cell r="FW201">
            <v>4.3063697739999975</v>
          </cell>
          <cell r="FX201">
            <v>1</v>
          </cell>
          <cell r="FY201">
            <v>4.3063697739999975</v>
          </cell>
          <cell r="GA201">
            <v>1.2961505160000002</v>
          </cell>
          <cell r="GB201">
            <v>0</v>
          </cell>
          <cell r="GC201">
            <v>1.2961505160000002</v>
          </cell>
          <cell r="GD201">
            <v>1</v>
          </cell>
          <cell r="GE201">
            <v>1.2961505160000002</v>
          </cell>
          <cell r="GG201">
            <v>0.44261521400000015</v>
          </cell>
          <cell r="GH201">
            <v>0</v>
          </cell>
          <cell r="GI201">
            <v>0.44261521400000015</v>
          </cell>
          <cell r="GJ201">
            <v>1</v>
          </cell>
          <cell r="GK201">
            <v>0.44261521400000015</v>
          </cell>
          <cell r="GM201">
            <v>1.4726712</v>
          </cell>
          <cell r="GN201">
            <v>0</v>
          </cell>
          <cell r="GO201">
            <v>1.4726712</v>
          </cell>
          <cell r="GP201">
            <v>1</v>
          </cell>
          <cell r="GQ201">
            <v>1.4726712</v>
          </cell>
          <cell r="GS201">
            <v>31.167434984999996</v>
          </cell>
          <cell r="GT201">
            <v>9.5565399299999996</v>
          </cell>
          <cell r="GU201">
            <v>31.167434984999996</v>
          </cell>
          <cell r="GV201">
            <v>0.69338060913259969</v>
          </cell>
          <cell r="GW201">
            <v>21.610895054999997</v>
          </cell>
          <cell r="GY201">
            <v>31.167434984999996</v>
          </cell>
          <cell r="GZ201">
            <v>21.892992325000002</v>
          </cell>
          <cell r="HA201">
            <v>31.167434984999996</v>
          </cell>
          <cell r="HB201">
            <v>0.29756836468780706</v>
          </cell>
          <cell r="HC201">
            <v>9.2744426599999947</v>
          </cell>
          <cell r="HE201">
            <v>0.12738411999999999</v>
          </cell>
          <cell r="HF201">
            <v>7.255479999999999E-3</v>
          </cell>
          <cell r="HG201">
            <v>0.12738411999999999</v>
          </cell>
          <cell r="HH201">
            <v>0.94304250796724121</v>
          </cell>
          <cell r="HI201">
            <v>0.12012863999999999</v>
          </cell>
          <cell r="HK201">
            <v>7.7748554699999994</v>
          </cell>
          <cell r="HL201">
            <v>6.1445957604999997</v>
          </cell>
          <cell r="HM201">
            <v>7.7748554699999994</v>
          </cell>
          <cell r="HN201">
            <v>0.20968360322458829</v>
          </cell>
          <cell r="HO201">
            <v>1.6302597094999998</v>
          </cell>
          <cell r="HQ201">
            <v>0.81904155599999995</v>
          </cell>
          <cell r="HR201">
            <v>0.98922185149999997</v>
          </cell>
          <cell r="HS201">
            <v>0.81904155599999995</v>
          </cell>
          <cell r="HT201">
            <v>0</v>
          </cell>
          <cell r="HU201">
            <v>0</v>
          </cell>
          <cell r="HW201">
            <v>4.0480831999999994E-2</v>
          </cell>
          <cell r="HX201">
            <v>1.2108324799999999E-2</v>
          </cell>
          <cell r="HY201">
            <v>4.0480831999999994E-2</v>
          </cell>
          <cell r="HZ201">
            <v>0.70088745211560866</v>
          </cell>
          <cell r="IA201">
            <v>2.8372507199999994E-2</v>
          </cell>
          <cell r="IC201">
            <v>4.0480831999999994E-2</v>
          </cell>
          <cell r="ID201">
            <v>3.0971331999999994E-2</v>
          </cell>
          <cell r="IE201">
            <v>4.0480831999999994E-2</v>
          </cell>
          <cell r="IF201">
            <v>0.2349136499961266</v>
          </cell>
          <cell r="IG201">
            <v>9.5095000000000006E-3</v>
          </cell>
          <cell r="II201">
            <v>1.731289708</v>
          </cell>
          <cell r="IJ201">
            <v>0.86561809599999995</v>
          </cell>
          <cell r="IK201">
            <v>1.731289708</v>
          </cell>
          <cell r="IL201">
            <v>0.50001545552998805</v>
          </cell>
          <cell r="IM201">
            <v>0.86567161200000009</v>
          </cell>
          <cell r="IO201">
            <v>0.33859317500000002</v>
          </cell>
          <cell r="IP201">
            <v>0.24522999999999998</v>
          </cell>
          <cell r="IQ201">
            <v>0.33859317500000002</v>
          </cell>
          <cell r="IR201">
            <v>0.2757385024077938</v>
          </cell>
          <cell r="IS201">
            <v>9.3363175000000048E-2</v>
          </cell>
          <cell r="IU201">
            <v>8.4770035000000004</v>
          </cell>
          <cell r="IV201">
            <v>5.6090076249999994</v>
          </cell>
          <cell r="IW201">
            <v>8.4770035000000004</v>
          </cell>
          <cell r="IX201">
            <v>0.33832661211004583</v>
          </cell>
          <cell r="IY201">
            <v>2.867995875000001</v>
          </cell>
          <cell r="JA201">
            <v>108.837636625</v>
          </cell>
          <cell r="JB201">
            <v>1.9029909718699995</v>
          </cell>
          <cell r="JC201">
            <v>108.837636625</v>
          </cell>
          <cell r="JD201">
            <v>0.98251532254024632</v>
          </cell>
          <cell r="JE201">
            <v>106.93464565313</v>
          </cell>
          <cell r="JG201">
            <v>6.0695315000000001</v>
          </cell>
          <cell r="JH201">
            <v>3.8019248749999988</v>
          </cell>
          <cell r="JI201">
            <v>6.0695315000000001</v>
          </cell>
          <cell r="JJ201">
            <v>0.37360488614318937</v>
          </cell>
          <cell r="JK201">
            <v>2.2676066250000013</v>
          </cell>
          <cell r="JM201">
            <v>0.63192465699999989</v>
          </cell>
          <cell r="JN201">
            <v>0.40271828199999998</v>
          </cell>
          <cell r="JO201">
            <v>0.63192465699999989</v>
          </cell>
          <cell r="JP201">
            <v>0.36271155502640873</v>
          </cell>
          <cell r="JQ201">
            <v>0.22920637499999991</v>
          </cell>
          <cell r="JS201">
            <v>0.58719287499999995</v>
          </cell>
          <cell r="JT201">
            <v>0.19315323849999999</v>
          </cell>
          <cell r="JU201">
            <v>0.58719287499999995</v>
          </cell>
          <cell r="JV201">
            <v>0.67105656978552408</v>
          </cell>
          <cell r="JW201">
            <v>0.39403963649999996</v>
          </cell>
          <cell r="JY201">
            <v>0.70604494249999994</v>
          </cell>
          <cell r="JZ201">
            <v>0.35798850919999997</v>
          </cell>
          <cell r="KA201">
            <v>0.70604494249999994</v>
          </cell>
          <cell r="KB201">
            <v>0.49296639965663375</v>
          </cell>
          <cell r="KC201">
            <v>0.34805643329999997</v>
          </cell>
          <cell r="KE201">
            <v>6.0695315000000001</v>
          </cell>
          <cell r="KF201">
            <v>3.0675072500000002</v>
          </cell>
          <cell r="KG201">
            <v>6.0695315000000001</v>
          </cell>
          <cell r="KH201">
            <v>0.49460559682407113</v>
          </cell>
          <cell r="KI201">
            <v>3.0020242499999998</v>
          </cell>
          <cell r="KK201">
            <v>0.63192465699999989</v>
          </cell>
          <cell r="KL201">
            <v>0.31707578199999997</v>
          </cell>
          <cell r="KM201">
            <v>0.63192465699999989</v>
          </cell>
          <cell r="KN201">
            <v>0.49823799643253985</v>
          </cell>
          <cell r="KO201">
            <v>0.31484887499999992</v>
          </cell>
          <cell r="KQ201">
            <v>2.1941046380000002</v>
          </cell>
          <cell r="KR201">
            <v>0</v>
          </cell>
          <cell r="KS201">
            <v>2.1941046380000002</v>
          </cell>
          <cell r="KT201">
            <v>1</v>
          </cell>
          <cell r="KU201">
            <v>2.1941046380000002</v>
          </cell>
          <cell r="KW201">
            <v>3.6369045999999994</v>
          </cell>
          <cell r="KX201">
            <v>0</v>
          </cell>
          <cell r="KY201">
            <v>3.6369045999999994</v>
          </cell>
          <cell r="KZ201">
            <v>1</v>
          </cell>
          <cell r="LA201">
            <v>3.6369045999999994</v>
          </cell>
          <cell r="LC201">
            <v>1.7476058659999998</v>
          </cell>
          <cell r="LD201">
            <v>0</v>
          </cell>
          <cell r="LE201">
            <v>1.7476058659999998</v>
          </cell>
          <cell r="LF201">
            <v>1</v>
          </cell>
          <cell r="LG201">
            <v>1.7476058659999998</v>
          </cell>
          <cell r="LI201">
            <v>0.110682</v>
          </cell>
          <cell r="LJ201">
            <v>0</v>
          </cell>
          <cell r="LK201">
            <v>0.110682</v>
          </cell>
          <cell r="LL201">
            <v>1</v>
          </cell>
          <cell r="LM201">
            <v>0.110682</v>
          </cell>
          <cell r="LO201">
            <v>3.4442568450000004</v>
          </cell>
          <cell r="LP201">
            <v>0</v>
          </cell>
          <cell r="LQ201">
            <v>3.4442568450000004</v>
          </cell>
          <cell r="LR201">
            <v>1</v>
          </cell>
          <cell r="LS201">
            <v>3.4442568450000004</v>
          </cell>
          <cell r="LU201">
            <v>39.319297255999999</v>
          </cell>
          <cell r="LV201">
            <v>0</v>
          </cell>
          <cell r="LW201">
            <v>39.319297255999999</v>
          </cell>
          <cell r="LX201">
            <v>1</v>
          </cell>
          <cell r="LY201">
            <v>39.319297255999999</v>
          </cell>
          <cell r="MA201">
            <v>6.0695315000000001</v>
          </cell>
          <cell r="MB201">
            <v>6.3048345000000001</v>
          </cell>
          <cell r="MC201">
            <v>6.0695315000000001</v>
          </cell>
          <cell r="MD201">
            <v>0</v>
          </cell>
          <cell r="ME201">
            <v>0</v>
          </cell>
          <cell r="MG201">
            <v>0.63192465699999989</v>
          </cell>
          <cell r="MH201">
            <v>0.63192465699999989</v>
          </cell>
          <cell r="MI201">
            <v>0.63192465699999989</v>
          </cell>
          <cell r="MJ201">
            <v>0</v>
          </cell>
          <cell r="MK201">
            <v>0</v>
          </cell>
          <cell r="MM201">
            <v>10.979052371499998</v>
          </cell>
          <cell r="MN201">
            <v>7.7547353454999994</v>
          </cell>
          <cell r="MO201">
            <v>12.03649206</v>
          </cell>
          <cell r="MP201">
            <v>0.26787846574627311</v>
          </cell>
          <cell r="MQ201">
            <v>3.2243170259999987</v>
          </cell>
          <cell r="MS201">
            <v>26.879800044</v>
          </cell>
          <cell r="MT201">
            <v>18.985799776500002</v>
          </cell>
          <cell r="MU201">
            <v>29.468806182000002</v>
          </cell>
          <cell r="MV201">
            <v>0.2678764867075536</v>
          </cell>
          <cell r="MW201">
            <v>7.8940002674999974</v>
          </cell>
          <cell r="MY201">
            <v>0</v>
          </cell>
          <cell r="MZ201">
            <v>0</v>
          </cell>
          <cell r="NA201">
            <v>2.1941046380000002</v>
          </cell>
          <cell r="NB201">
            <v>0</v>
          </cell>
          <cell r="NC201">
            <v>0</v>
          </cell>
          <cell r="NE201">
            <v>0</v>
          </cell>
          <cell r="NF201">
            <v>0</v>
          </cell>
          <cell r="NG201">
            <v>3.6369045999999994</v>
          </cell>
          <cell r="NH201">
            <v>0</v>
          </cell>
          <cell r="NI201">
            <v>0</v>
          </cell>
          <cell r="NK201">
            <v>0</v>
          </cell>
          <cell r="NL201">
            <v>0</v>
          </cell>
          <cell r="NM201">
            <v>1.7476058659999998</v>
          </cell>
          <cell r="NN201">
            <v>0</v>
          </cell>
          <cell r="NO201">
            <v>0</v>
          </cell>
          <cell r="NQ201">
            <v>0</v>
          </cell>
          <cell r="NR201">
            <v>0</v>
          </cell>
          <cell r="NS201">
            <v>0.110682</v>
          </cell>
          <cell r="NT201">
            <v>0</v>
          </cell>
          <cell r="NU201">
            <v>0</v>
          </cell>
          <cell r="NW201">
            <v>0</v>
          </cell>
          <cell r="NX201">
            <v>0</v>
          </cell>
          <cell r="NY201">
            <v>3.4442568450000004</v>
          </cell>
          <cell r="NZ201">
            <v>0</v>
          </cell>
          <cell r="OA201">
            <v>0</v>
          </cell>
          <cell r="OC201">
            <v>0</v>
          </cell>
          <cell r="OD201">
            <v>0</v>
          </cell>
          <cell r="OE201">
            <v>39.319297255999999</v>
          </cell>
          <cell r="OF201">
            <v>0</v>
          </cell>
          <cell r="OG201">
            <v>0</v>
          </cell>
          <cell r="OI201">
            <v>0</v>
          </cell>
          <cell r="OJ201">
            <v>0</v>
          </cell>
          <cell r="OK201">
            <v>4.3063697739999975</v>
          </cell>
          <cell r="OL201">
            <v>0</v>
          </cell>
          <cell r="OM201">
            <v>0</v>
          </cell>
          <cell r="OO201">
            <v>0</v>
          </cell>
          <cell r="OP201">
            <v>0</v>
          </cell>
          <cell r="OQ201">
            <v>1.2961505160000002</v>
          </cell>
          <cell r="OR201">
            <v>0</v>
          </cell>
          <cell r="OS201">
            <v>0</v>
          </cell>
          <cell r="OU201">
            <v>0</v>
          </cell>
          <cell r="OV201">
            <v>0</v>
          </cell>
          <cell r="OW201">
            <v>3.1428789999999998</v>
          </cell>
          <cell r="OX201">
            <v>0</v>
          </cell>
          <cell r="OY201">
            <v>0</v>
          </cell>
          <cell r="PA201">
            <v>0</v>
          </cell>
          <cell r="PB201">
            <v>0</v>
          </cell>
          <cell r="PC201">
            <v>0.39676729999999999</v>
          </cell>
          <cell r="PD201">
            <v>0</v>
          </cell>
          <cell r="PE201">
            <v>0</v>
          </cell>
          <cell r="PG201">
            <v>0</v>
          </cell>
          <cell r="PH201">
            <v>0</v>
          </cell>
          <cell r="PI201">
            <v>0.25302220000000003</v>
          </cell>
          <cell r="PJ201">
            <v>0</v>
          </cell>
          <cell r="PK201">
            <v>0</v>
          </cell>
          <cell r="PM201">
            <v>0</v>
          </cell>
          <cell r="PN201">
            <v>0</v>
          </cell>
          <cell r="PO201">
            <v>0.15468310000000002</v>
          </cell>
          <cell r="PP201">
            <v>0</v>
          </cell>
          <cell r="PQ201">
            <v>0</v>
          </cell>
          <cell r="PS201">
            <v>0</v>
          </cell>
          <cell r="PT201">
            <v>0</v>
          </cell>
          <cell r="PU201">
            <v>0.44261521400000015</v>
          </cell>
          <cell r="PV201">
            <v>0</v>
          </cell>
          <cell r="PW201">
            <v>0</v>
          </cell>
          <cell r="PY201">
            <v>4.0366639999999995E-2</v>
          </cell>
          <cell r="PZ201">
            <v>3.5707080000000002E-2</v>
          </cell>
          <cell r="QA201">
            <v>4.0366639999999995E-2</v>
          </cell>
          <cell r="QB201">
            <v>0.11543095982226892</v>
          </cell>
          <cell r="QC201">
            <v>4.6595599999999932E-3</v>
          </cell>
          <cell r="QE201">
            <v>4.7598919999999989E-2</v>
          </cell>
          <cell r="QF201">
            <v>3.9579559999999986E-2</v>
          </cell>
          <cell r="QG201">
            <v>4.7598919999999989E-2</v>
          </cell>
          <cell r="QH201">
            <v>0.16847777218474716</v>
          </cell>
          <cell r="QI201">
            <v>8.0193600000000032E-3</v>
          </cell>
          <cell r="QK201">
            <v>10.535033191700004</v>
          </cell>
          <cell r="QL201">
            <v>5.762539506599996</v>
          </cell>
          <cell r="QM201">
            <v>108.837636625</v>
          </cell>
          <cell r="QN201">
            <v>4.3849662975902641E-2</v>
          </cell>
          <cell r="QO201">
            <v>4.7724936851000077</v>
          </cell>
          <cell r="QQ201">
            <v>0.34368162500000032</v>
          </cell>
          <cell r="QR201">
            <v>0.11212625000000023</v>
          </cell>
          <cell r="QS201">
            <v>6.0695315000000001</v>
          </cell>
          <cell r="QT201">
            <v>3.8150452798539736E-2</v>
          </cell>
          <cell r="QU201">
            <v>0.23155537500000009</v>
          </cell>
          <cell r="QW201">
            <v>9.1834362000000003E-2</v>
          </cell>
          <cell r="QX201">
            <v>6.570951000000004E-2</v>
          </cell>
          <cell r="QY201">
            <v>0.63192465699999989</v>
          </cell>
          <cell r="QZ201">
            <v>4.1341719634782295E-2</v>
          </cell>
          <cell r="RA201">
            <v>2.6124851999999962E-2</v>
          </cell>
          <cell r="RC201">
            <v>10.979052371499998</v>
          </cell>
          <cell r="RD201">
            <v>10.847600661999998</v>
          </cell>
          <cell r="RE201">
            <v>12.03649206</v>
          </cell>
          <cell r="RF201">
            <v>1.0921098011342042E-2</v>
          </cell>
          <cell r="RG201">
            <v>0.13145170950000029</v>
          </cell>
          <cell r="RI201">
            <v>26.879800044</v>
          </cell>
          <cell r="RJ201">
            <v>26.557962636499997</v>
          </cell>
          <cell r="RK201">
            <v>29.468806182000002</v>
          </cell>
          <cell r="RL201">
            <v>1.0921290991984104E-2</v>
          </cell>
          <cell r="RM201">
            <v>0.32183740750000212</v>
          </cell>
          <cell r="RO201">
            <v>4.0365189724999997</v>
          </cell>
          <cell r="RP201">
            <v>3.9615068199999999</v>
          </cell>
          <cell r="RQ201">
            <v>12.064504297999997</v>
          </cell>
          <cell r="RR201">
            <v>6.2175909301499452E-3</v>
          </cell>
          <cell r="RS201">
            <v>7.5012152499999818E-2</v>
          </cell>
          <cell r="RU201">
            <v>0.76131065249999996</v>
          </cell>
          <cell r="RV201">
            <v>0.73652702000000003</v>
          </cell>
          <cell r="RW201">
            <v>1.634389216</v>
          </cell>
          <cell r="RX201">
            <v>1.5163849747280718E-2</v>
          </cell>
          <cell r="RY201">
            <v>2.478363249999993E-2</v>
          </cell>
          <cell r="SA201">
            <v>0.19057129740500001</v>
          </cell>
          <cell r="SB201">
            <v>6.7337551934999976E-2</v>
          </cell>
          <cell r="SC201">
            <v>0.29785546600000001</v>
          </cell>
          <cell r="SD201">
            <v>0.41373672649002191</v>
          </cell>
          <cell r="SE201">
            <v>0.12323374547000003</v>
          </cell>
          <cell r="SG201">
            <v>0.29452279999999997</v>
          </cell>
          <cell r="SH201">
            <v>0</v>
          </cell>
          <cell r="SI201">
            <v>1.4726712</v>
          </cell>
          <cell r="SJ201">
            <v>0.19999223180299852</v>
          </cell>
          <cell r="SK201">
            <v>0.29452279999999997</v>
          </cell>
          <cell r="SM201">
            <v>4.0366639999999995E-2</v>
          </cell>
          <cell r="SN201">
            <v>3.1459920000000002E-2</v>
          </cell>
          <cell r="SO201">
            <v>4.0366639999999995E-2</v>
          </cell>
          <cell r="SP201">
            <v>0.22064556277163505</v>
          </cell>
          <cell r="SQ201">
            <v>8.906719999999993E-3</v>
          </cell>
          <cell r="SS201">
            <v>4.7598919999999989E-2</v>
          </cell>
          <cell r="ST201">
            <v>3.8625799999999988E-2</v>
          </cell>
          <cell r="SU201">
            <v>4.7598919999999989E-2</v>
          </cell>
          <cell r="SV201">
            <v>0.18851520160541466</v>
          </cell>
          <cell r="SW201">
            <v>8.9731200000000011E-3</v>
          </cell>
          <cell r="SY201">
            <v>10.535033191700004</v>
          </cell>
          <cell r="SZ201">
            <v>0</v>
          </cell>
          <cell r="TA201">
            <v>108.837636625</v>
          </cell>
          <cell r="TB201">
            <v>9.6795865092132172E-2</v>
          </cell>
          <cell r="TC201">
            <v>10.535033191700004</v>
          </cell>
          <cell r="TE201">
            <v>1.035196875</v>
          </cell>
          <cell r="TF201">
            <v>0.28017412500000022</v>
          </cell>
          <cell r="TG201">
            <v>6.0695315000000001</v>
          </cell>
          <cell r="TH201">
            <v>0.12439555672460052</v>
          </cell>
          <cell r="TI201">
            <v>0.75502274999999974</v>
          </cell>
          <cell r="TK201">
            <v>0.11258140699999998</v>
          </cell>
          <cell r="TL201">
            <v>3.8031701499999987E-2</v>
          </cell>
          <cell r="TM201">
            <v>0.63192465699999989</v>
          </cell>
          <cell r="TN201">
            <v>0.11797245870087961</v>
          </cell>
          <cell r="TO201">
            <v>7.4549705499999994E-2</v>
          </cell>
          <cell r="TQ201">
            <v>0.33859317500000002</v>
          </cell>
          <cell r="TR201">
            <v>6.7716749999999964E-2</v>
          </cell>
          <cell r="TS201">
            <v>0.33859317500000002</v>
          </cell>
          <cell r="TT201">
            <v>0.80000556715297078</v>
          </cell>
          <cell r="TU201">
            <v>0.27087642500000009</v>
          </cell>
          <cell r="TW201">
            <v>8.4770035000000004</v>
          </cell>
          <cell r="TX201">
            <v>1.67357775</v>
          </cell>
          <cell r="TY201">
            <v>8.4770035000000004</v>
          </cell>
          <cell r="TZ201">
            <v>0.80257437076674565</v>
          </cell>
          <cell r="UA201">
            <v>6.8034257500000006</v>
          </cell>
          <cell r="UC201">
            <v>0.19315323849999999</v>
          </cell>
          <cell r="UD201">
            <v>0.1212203083</v>
          </cell>
          <cell r="UE201">
            <v>0.58719287499999995</v>
          </cell>
          <cell r="UF201">
            <v>0.12250307056263242</v>
          </cell>
          <cell r="UG201">
            <v>7.1932930199999995E-2</v>
          </cell>
          <cell r="UI201">
            <v>0.35798850919999997</v>
          </cell>
          <cell r="UJ201">
            <v>0.1395371457</v>
          </cell>
          <cell r="UK201">
            <v>0.70604494249999994</v>
          </cell>
          <cell r="UL201">
            <v>0.30940149889962565</v>
          </cell>
          <cell r="UM201">
            <v>0.21845136349999997</v>
          </cell>
          <cell r="UO201">
            <v>0</v>
          </cell>
          <cell r="UP201">
            <v>0</v>
          </cell>
          <cell r="UQ201">
            <v>2.1941046380000002</v>
          </cell>
          <cell r="UR201">
            <v>0</v>
          </cell>
          <cell r="US201">
            <v>0</v>
          </cell>
          <cell r="UU201">
            <v>0</v>
          </cell>
          <cell r="UV201">
            <v>0</v>
          </cell>
          <cell r="UW201">
            <v>3.6369045999999994</v>
          </cell>
          <cell r="UX201">
            <v>0</v>
          </cell>
          <cell r="UY201">
            <v>0</v>
          </cell>
          <cell r="VA201">
            <v>0</v>
          </cell>
          <cell r="VB201">
            <v>0</v>
          </cell>
          <cell r="VC201">
            <v>1.7476058659999998</v>
          </cell>
          <cell r="VD201">
            <v>0</v>
          </cell>
          <cell r="VE201">
            <v>0</v>
          </cell>
          <cell r="VG201">
            <v>0</v>
          </cell>
          <cell r="VH201">
            <v>0</v>
          </cell>
          <cell r="VI201">
            <v>0.110682</v>
          </cell>
          <cell r="VJ201">
            <v>0</v>
          </cell>
          <cell r="VK201">
            <v>0</v>
          </cell>
          <cell r="VM201">
            <v>0</v>
          </cell>
          <cell r="VN201">
            <v>0</v>
          </cell>
          <cell r="VO201">
            <v>3.4442568450000004</v>
          </cell>
          <cell r="VP201">
            <v>0</v>
          </cell>
          <cell r="VQ201">
            <v>0</v>
          </cell>
          <cell r="VS201">
            <v>0</v>
          </cell>
          <cell r="VT201">
            <v>0</v>
          </cell>
          <cell r="VU201">
            <v>39.319297255999999</v>
          </cell>
          <cell r="VV201">
            <v>0</v>
          </cell>
          <cell r="VW201">
            <v>0</v>
          </cell>
          <cell r="VY201">
            <v>0</v>
          </cell>
          <cell r="VZ201">
            <v>0</v>
          </cell>
          <cell r="WA201">
            <v>4.3063697739999975</v>
          </cell>
          <cell r="WB201">
            <v>0</v>
          </cell>
          <cell r="WC201">
            <v>0</v>
          </cell>
          <cell r="WE201">
            <v>0</v>
          </cell>
          <cell r="WF201">
            <v>0</v>
          </cell>
          <cell r="WG201">
            <v>1.2961505160000002</v>
          </cell>
          <cell r="WH201">
            <v>0</v>
          </cell>
          <cell r="WI201">
            <v>0</v>
          </cell>
          <cell r="WK201">
            <v>0</v>
          </cell>
          <cell r="WL201">
            <v>0</v>
          </cell>
          <cell r="WM201">
            <v>3.1428789999999998</v>
          </cell>
          <cell r="WN201">
            <v>0</v>
          </cell>
          <cell r="WO201">
            <v>0</v>
          </cell>
          <cell r="WQ201">
            <v>0</v>
          </cell>
          <cell r="WR201">
            <v>0</v>
          </cell>
          <cell r="WS201">
            <v>0.39676729999999999</v>
          </cell>
          <cell r="WT201">
            <v>0</v>
          </cell>
          <cell r="WU201">
            <v>0</v>
          </cell>
          <cell r="WW201">
            <v>0</v>
          </cell>
          <cell r="WX201">
            <v>0</v>
          </cell>
          <cell r="WY201">
            <v>0.25302220000000003</v>
          </cell>
          <cell r="WZ201">
            <v>0</v>
          </cell>
          <cell r="XA201">
            <v>0</v>
          </cell>
          <cell r="XC201">
            <v>0</v>
          </cell>
          <cell r="XD201">
            <v>0</v>
          </cell>
          <cell r="XE201">
            <v>0.15468310000000002</v>
          </cell>
          <cell r="XF201">
            <v>0</v>
          </cell>
          <cell r="XG201">
            <v>0</v>
          </cell>
          <cell r="XI201">
            <v>0</v>
          </cell>
          <cell r="XJ201">
            <v>0</v>
          </cell>
          <cell r="XK201">
            <v>0.44261521400000015</v>
          </cell>
          <cell r="XL201">
            <v>0</v>
          </cell>
          <cell r="XM201">
            <v>0</v>
          </cell>
          <cell r="XO201">
            <v>7.7748554699999994</v>
          </cell>
          <cell r="XP201">
            <v>5.7524468254999999</v>
          </cell>
          <cell r="XQ201">
            <v>7.7748554699999994</v>
          </cell>
          <cell r="XR201">
            <v>0.26012170287970637</v>
          </cell>
          <cell r="XS201">
            <v>2.0224086444999996</v>
          </cell>
          <cell r="XU201">
            <v>0.81904155599999995</v>
          </cell>
          <cell r="XV201">
            <v>0.92530754249999969</v>
          </cell>
          <cell r="XW201">
            <v>0.81904155599999995</v>
          </cell>
          <cell r="XX201">
            <v>0</v>
          </cell>
          <cell r="XY201">
            <v>0</v>
          </cell>
          <cell r="YA201">
            <v>2.6131248000000004E-3</v>
          </cell>
          <cell r="YB201">
            <v>5.8069440000000044E-4</v>
          </cell>
          <cell r="YC201">
            <v>4.0480831999999994E-2</v>
          </cell>
          <cell r="YD201">
            <v>5.0207228942330047E-2</v>
          </cell>
          <cell r="YE201">
            <v>2.0324304000000001E-3</v>
          </cell>
          <cell r="YG201">
            <v>0.86561809599999995</v>
          </cell>
          <cell r="YH201">
            <v>0.37318815999999999</v>
          </cell>
          <cell r="YI201">
            <v>1.731289708</v>
          </cell>
          <cell r="YJ201">
            <v>0.28442954043136953</v>
          </cell>
          <cell r="YK201">
            <v>0.49242993599999996</v>
          </cell>
          <cell r="YM201">
            <v>2.6666504000000004</v>
          </cell>
          <cell r="YN201">
            <v>1.3540622000000002</v>
          </cell>
          <cell r="YO201">
            <v>2.6666504000000004</v>
          </cell>
          <cell r="YP201">
            <v>0.49222357756382312</v>
          </cell>
          <cell r="YQ201">
            <v>1.3125882000000002</v>
          </cell>
          <cell r="YS201">
            <v>2.6666504000000004</v>
          </cell>
          <cell r="YT201">
            <v>2.4939562000000004</v>
          </cell>
          <cell r="YU201">
            <v>2.6666504000000004</v>
          </cell>
          <cell r="YV201">
            <v>6.4760720040392239E-2</v>
          </cell>
          <cell r="YW201">
            <v>0.17269420000000002</v>
          </cell>
          <cell r="YY201">
            <v>2.6666504000000004</v>
          </cell>
          <cell r="YZ201">
            <v>1.9920967999999997</v>
          </cell>
          <cell r="ZA201">
            <v>2.6666504000000004</v>
          </cell>
          <cell r="ZB201">
            <v>0.25295914305077283</v>
          </cell>
          <cell r="ZC201">
            <v>0.67455360000000075</v>
          </cell>
        </row>
        <row r="202">
          <cell r="B202">
            <v>2043</v>
          </cell>
          <cell r="C202">
            <v>12.136964397999998</v>
          </cell>
          <cell r="D202">
            <v>11.905195974999998</v>
          </cell>
          <cell r="E202">
            <v>12.136964397999998</v>
          </cell>
          <cell r="F202">
            <v>1.9096078343790172E-2</v>
          </cell>
          <cell r="G202">
            <v>0.23176842300000011</v>
          </cell>
          <cell r="I202">
            <v>29.714496399999998</v>
          </cell>
          <cell r="J202">
            <v>29.147260980999999</v>
          </cell>
          <cell r="K202">
            <v>29.714496399999998</v>
          </cell>
          <cell r="L202">
            <v>1.9089518172012477E-2</v>
          </cell>
          <cell r="M202">
            <v>0.5672354189999993</v>
          </cell>
          <cell r="O202">
            <v>12.136964397999998</v>
          </cell>
          <cell r="P202">
            <v>11.753798773</v>
          </cell>
          <cell r="Q202">
            <v>12.136964397999998</v>
          </cell>
          <cell r="R202">
            <v>3.1570136686166664E-2</v>
          </cell>
          <cell r="S202">
            <v>0.3831656249999984</v>
          </cell>
          <cell r="U202">
            <v>29.714496399999998</v>
          </cell>
          <cell r="V202">
            <v>28.776514812999995</v>
          </cell>
          <cell r="W202">
            <v>29.714496399999998</v>
          </cell>
          <cell r="X202">
            <v>3.1566464205666396E-2</v>
          </cell>
          <cell r="Y202">
            <v>0.937981587000003</v>
          </cell>
          <cell r="AA202">
            <v>12.136964397999998</v>
          </cell>
          <cell r="AB202">
            <v>11.686095377999997</v>
          </cell>
          <cell r="AC202">
            <v>12.136964397999998</v>
          </cell>
          <cell r="AD202">
            <v>3.714841744730648E-2</v>
          </cell>
          <cell r="AE202">
            <v>0.45086902000000073</v>
          </cell>
          <cell r="AG202">
            <v>29.714496399999998</v>
          </cell>
          <cell r="AH202">
            <v>28.610769088000001</v>
          </cell>
          <cell r="AI202">
            <v>29.714496399999998</v>
          </cell>
          <cell r="AJ202">
            <v>3.7144405785722714E-2</v>
          </cell>
          <cell r="AK202">
            <v>1.1037273119999966</v>
          </cell>
          <cell r="AM202">
            <v>12.166877363999999</v>
          </cell>
          <cell r="AN202">
            <v>8.0848478105000012</v>
          </cell>
          <cell r="AO202">
            <v>12.166877363999999</v>
          </cell>
          <cell r="AP202">
            <v>0.33550346825867772</v>
          </cell>
          <cell r="AQ202">
            <v>4.0820295534999982</v>
          </cell>
          <cell r="AS202">
            <v>1.6453684319999999</v>
          </cell>
          <cell r="AT202">
            <v>1.202993982</v>
          </cell>
          <cell r="AU202">
            <v>1.6453684319999999</v>
          </cell>
          <cell r="AV202">
            <v>0.26886042140864413</v>
          </cell>
          <cell r="AW202">
            <v>0.44237444999999997</v>
          </cell>
          <cell r="AY202">
            <v>12.166877363999999</v>
          </cell>
          <cell r="AZ202">
            <v>8.1528796359999998</v>
          </cell>
          <cell r="BA202">
            <v>12.166877363999999</v>
          </cell>
          <cell r="BB202">
            <v>0.32991190820060606</v>
          </cell>
          <cell r="BC202">
            <v>4.0139977279999997</v>
          </cell>
          <cell r="BE202">
            <v>1.6453684319999999</v>
          </cell>
          <cell r="BF202">
            <v>1.208613562</v>
          </cell>
          <cell r="BG202">
            <v>1.6453684319999999</v>
          </cell>
          <cell r="BH202">
            <v>0.26544502830232974</v>
          </cell>
          <cell r="BI202">
            <v>0.43675486999999991</v>
          </cell>
          <cell r="BK202">
            <v>0.30025580599999996</v>
          </cell>
          <cell r="BL202">
            <v>0.28020720599999999</v>
          </cell>
          <cell r="BM202">
            <v>0.30025580599999996</v>
          </cell>
          <cell r="BN202">
            <v>6.6771731301675394E-2</v>
          </cell>
          <cell r="BO202">
            <v>2.0048599999999972E-2</v>
          </cell>
          <cell r="BQ202">
            <v>0.30025580599999996</v>
          </cell>
          <cell r="BR202">
            <v>0.27749878599999994</v>
          </cell>
          <cell r="BS202">
            <v>0.30025580599999996</v>
          </cell>
          <cell r="BT202">
            <v>7.5792106414754951E-2</v>
          </cell>
          <cell r="BU202">
            <v>2.2757020000000017E-2</v>
          </cell>
          <cell r="BW202">
            <v>0.30025580599999996</v>
          </cell>
          <cell r="BX202">
            <v>0.29857294696499997</v>
          </cell>
          <cell r="BY202">
            <v>0.30025580599999996</v>
          </cell>
          <cell r="BZ202">
            <v>5.6047510202017013E-3</v>
          </cell>
          <cell r="CA202">
            <v>1.6828590349999839E-3</v>
          </cell>
          <cell r="CC202">
            <v>0.30025580599999996</v>
          </cell>
          <cell r="CD202">
            <v>0.23569008528499996</v>
          </cell>
          <cell r="CE202">
            <v>0.30025580599999996</v>
          </cell>
          <cell r="CF202">
            <v>0.21503571096640178</v>
          </cell>
          <cell r="CG202">
            <v>6.4565720714999997E-2</v>
          </cell>
          <cell r="CI202">
            <v>0</v>
          </cell>
          <cell r="CJ202">
            <v>0</v>
          </cell>
          <cell r="CK202">
            <v>0</v>
          </cell>
          <cell r="CL202">
            <v>0</v>
          </cell>
          <cell r="CM202">
            <v>0</v>
          </cell>
          <cell r="CO202">
            <v>0</v>
          </cell>
          <cell r="CP202">
            <v>0</v>
          </cell>
          <cell r="CQ202">
            <v>0</v>
          </cell>
          <cell r="CR202">
            <v>0</v>
          </cell>
          <cell r="CS202">
            <v>0</v>
          </cell>
          <cell r="CU202">
            <v>2.5888740999999995</v>
          </cell>
          <cell r="CV202">
            <v>1.8072809999999998E-2</v>
          </cell>
          <cell r="CW202">
            <v>2.5888740999999995</v>
          </cell>
          <cell r="CX202">
            <v>0.99301904638777139</v>
          </cell>
          <cell r="CY202">
            <v>2.5708012899999995</v>
          </cell>
          <cell r="DA202">
            <v>2.51788262</v>
          </cell>
          <cell r="DB202">
            <v>1.04319512</v>
          </cell>
          <cell r="DC202">
            <v>2.51788262</v>
          </cell>
          <cell r="DD202">
            <v>0.58568556305456365</v>
          </cell>
          <cell r="DE202">
            <v>1.4746874999999999</v>
          </cell>
          <cell r="DG202">
            <v>2.51788262</v>
          </cell>
          <cell r="DH202">
            <v>1.49254577</v>
          </cell>
          <cell r="DI202">
            <v>2.51788262</v>
          </cell>
          <cell r="DJ202">
            <v>0.40722186247109488</v>
          </cell>
          <cell r="DK202">
            <v>1.02533685</v>
          </cell>
          <cell r="DM202">
            <v>18.145452539999997</v>
          </cell>
          <cell r="DN202">
            <v>3.766403817</v>
          </cell>
          <cell r="DO202">
            <v>18.145452539999997</v>
          </cell>
          <cell r="DP202">
            <v>0.79243263243518969</v>
          </cell>
          <cell r="DQ202">
            <v>14.379048722999997</v>
          </cell>
          <cell r="DS202">
            <v>0.34970377999999996</v>
          </cell>
          <cell r="DT202">
            <v>1.8317999999999999E-4</v>
          </cell>
          <cell r="DU202">
            <v>0.34970377999999996</v>
          </cell>
          <cell r="DV202">
            <v>0.99947618524455184</v>
          </cell>
          <cell r="DW202">
            <v>0.34952059999999996</v>
          </cell>
          <cell r="DY202">
            <v>2.9113516499999998</v>
          </cell>
          <cell r="DZ202">
            <v>0</v>
          </cell>
          <cell r="EA202">
            <v>2.9113516499999998</v>
          </cell>
          <cell r="EB202">
            <v>1</v>
          </cell>
          <cell r="EC202">
            <v>2.9113516499999998</v>
          </cell>
          <cell r="EE202">
            <v>2.9146542000000006</v>
          </cell>
          <cell r="EF202">
            <v>0.73533305600000054</v>
          </cell>
          <cell r="EG202">
            <v>2.9146542000000006</v>
          </cell>
          <cell r="EH202">
            <v>0.74771173335073493</v>
          </cell>
          <cell r="EI202">
            <v>2.1793211440000002</v>
          </cell>
          <cell r="EK202">
            <v>2.9146542000000006</v>
          </cell>
          <cell r="EL202">
            <v>1.6836476100000004</v>
          </cell>
          <cell r="EM202">
            <v>2.9146542000000006</v>
          </cell>
          <cell r="EN202">
            <v>0.42235081952431952</v>
          </cell>
          <cell r="EO202">
            <v>1.2310065900000002</v>
          </cell>
          <cell r="EQ202">
            <v>0.40127009999999991</v>
          </cell>
          <cell r="ER202">
            <v>8.4740172000000002E-2</v>
          </cell>
          <cell r="ES202">
            <v>0.40127009999999991</v>
          </cell>
          <cell r="ET202">
            <v>0.78882011891740744</v>
          </cell>
          <cell r="EU202">
            <v>0.3165299279999999</v>
          </cell>
          <cell r="EW202">
            <v>0.40127009999999991</v>
          </cell>
          <cell r="EX202">
            <v>0.30381904999999992</v>
          </cell>
          <cell r="EY202">
            <v>0.40127009999999991</v>
          </cell>
          <cell r="EZ202">
            <v>0.24285649491452269</v>
          </cell>
          <cell r="FA202">
            <v>9.7451049999999984E-2</v>
          </cell>
          <cell r="FC202">
            <v>0.25584710000000005</v>
          </cell>
          <cell r="FD202">
            <v>5.2933303200000018E-2</v>
          </cell>
          <cell r="FE202">
            <v>0.25584710000000005</v>
          </cell>
          <cell r="FF202">
            <v>0.7931057135296824</v>
          </cell>
          <cell r="FG202">
            <v>0.20291379680000005</v>
          </cell>
          <cell r="FI202">
            <v>0.25584710000000005</v>
          </cell>
          <cell r="FJ202">
            <v>0.19408859000000001</v>
          </cell>
          <cell r="FK202">
            <v>0.25584710000000005</v>
          </cell>
          <cell r="FL202">
            <v>0.24138835265281502</v>
          </cell>
          <cell r="FM202">
            <v>6.1758510000000044E-2</v>
          </cell>
          <cell r="FO202">
            <v>0.15701400000000001</v>
          </cell>
          <cell r="FP202">
            <v>6.2785008000000265E-3</v>
          </cell>
          <cell r="FQ202">
            <v>0.15701400000000001</v>
          </cell>
          <cell r="FR202">
            <v>0.96001311475409812</v>
          </cell>
          <cell r="FS202">
            <v>0.15073549919999998</v>
          </cell>
          <cell r="FU202">
            <v>4.3641978360000007</v>
          </cell>
          <cell r="FV202">
            <v>0</v>
          </cell>
          <cell r="FW202">
            <v>4.3641978360000007</v>
          </cell>
          <cell r="FX202">
            <v>1</v>
          </cell>
          <cell r="FY202">
            <v>4.3641978360000007</v>
          </cell>
          <cell r="GA202">
            <v>1.3160356285000003</v>
          </cell>
          <cell r="GB202">
            <v>0</v>
          </cell>
          <cell r="GC202">
            <v>1.3160356285000003</v>
          </cell>
          <cell r="GD202">
            <v>1</v>
          </cell>
          <cell r="GE202">
            <v>1.3160356285000003</v>
          </cell>
          <cell r="GG202">
            <v>0.44974693099999985</v>
          </cell>
          <cell r="GH202">
            <v>0</v>
          </cell>
          <cell r="GI202">
            <v>0.44974693099999985</v>
          </cell>
          <cell r="GJ202">
            <v>1</v>
          </cell>
          <cell r="GK202">
            <v>0.44974693099999985</v>
          </cell>
          <cell r="GM202">
            <v>1.4885584999999999</v>
          </cell>
          <cell r="GN202">
            <v>0</v>
          </cell>
          <cell r="GO202">
            <v>1.4885584999999999</v>
          </cell>
          <cell r="GP202">
            <v>1</v>
          </cell>
          <cell r="GQ202">
            <v>1.4885584999999999</v>
          </cell>
          <cell r="GS202">
            <v>31.41677438</v>
          </cell>
          <cell r="GT202">
            <v>9.6329916949999994</v>
          </cell>
          <cell r="GU202">
            <v>31.41677438</v>
          </cell>
          <cell r="GV202">
            <v>0.69338062595209049</v>
          </cell>
          <cell r="GW202">
            <v>21.783782684999998</v>
          </cell>
          <cell r="GY202">
            <v>31.41677438</v>
          </cell>
          <cell r="GZ202">
            <v>22.068136715000001</v>
          </cell>
          <cell r="HA202">
            <v>31.41677438</v>
          </cell>
          <cell r="HB202">
            <v>0.297568348421898</v>
          </cell>
          <cell r="HC202">
            <v>9.3486376649999983</v>
          </cell>
          <cell r="HE202">
            <v>0.12840984</v>
          </cell>
          <cell r="HF202">
            <v>7.3128799999999999E-3</v>
          </cell>
          <cell r="HG202">
            <v>0.12840984</v>
          </cell>
          <cell r="HH202">
            <v>0.94305047027548672</v>
          </cell>
          <cell r="HI202">
            <v>0.12109696</v>
          </cell>
          <cell r="HK202">
            <v>7.8370819650000003</v>
          </cell>
          <cell r="HL202">
            <v>6.1937674689999991</v>
          </cell>
          <cell r="HM202">
            <v>7.8370819650000003</v>
          </cell>
          <cell r="HN202">
            <v>0.20968448503396522</v>
          </cell>
          <cell r="HO202">
            <v>1.6433144960000012</v>
          </cell>
          <cell r="HQ202">
            <v>0.82378065999999994</v>
          </cell>
          <cell r="HR202">
            <v>0.99431266900000004</v>
          </cell>
          <cell r="HS202">
            <v>0.82378065999999994</v>
          </cell>
          <cell r="HT202">
            <v>0</v>
          </cell>
          <cell r="HU202">
            <v>0</v>
          </cell>
          <cell r="HW202">
            <v>4.0826843999999994E-2</v>
          </cell>
          <cell r="HX202">
            <v>1.22188352E-2</v>
          </cell>
          <cell r="HY202">
            <v>4.0826843999999994E-2</v>
          </cell>
          <cell r="HZ202">
            <v>0.70071565659104085</v>
          </cell>
          <cell r="IA202">
            <v>2.8608008799999994E-2</v>
          </cell>
          <cell r="IC202">
            <v>4.0826843999999994E-2</v>
          </cell>
          <cell r="ID202">
            <v>3.1245843999999998E-2</v>
          </cell>
          <cell r="IE202">
            <v>4.0826843999999994E-2</v>
          </cell>
          <cell r="IF202">
            <v>0.23467402966538381</v>
          </cell>
          <cell r="IG202">
            <v>9.5809999999999958E-3</v>
          </cell>
          <cell r="II202">
            <v>1.7451299479999998</v>
          </cell>
          <cell r="IJ202">
            <v>0.87262563999999987</v>
          </cell>
          <cell r="IK202">
            <v>1.7451299479999998</v>
          </cell>
          <cell r="IL202">
            <v>0.499965236972714</v>
          </cell>
          <cell r="IM202">
            <v>0.8725043079999999</v>
          </cell>
          <cell r="IO202">
            <v>0.34128437499999992</v>
          </cell>
          <cell r="IP202">
            <v>0.24720455</v>
          </cell>
          <cell r="IQ202">
            <v>0.34128437499999992</v>
          </cell>
          <cell r="IR202">
            <v>0.27566402651747518</v>
          </cell>
          <cell r="IS202">
            <v>9.4079824999999923E-2</v>
          </cell>
          <cell r="IU202">
            <v>8.5448263749999995</v>
          </cell>
          <cell r="IV202">
            <v>5.6538982499999992</v>
          </cell>
          <cell r="IW202">
            <v>8.5448263749999995</v>
          </cell>
          <cell r="IX202">
            <v>0.3383249697686222</v>
          </cell>
          <cell r="IY202">
            <v>2.8909281250000003</v>
          </cell>
          <cell r="JA202">
            <v>110.11366274999997</v>
          </cell>
          <cell r="JB202">
            <v>5.6785657056699979</v>
          </cell>
          <cell r="JC202">
            <v>110.11366274999997</v>
          </cell>
          <cell r="JD202">
            <v>0.94842996260543522</v>
          </cell>
          <cell r="JE202">
            <v>104.43509704432998</v>
          </cell>
          <cell r="JG202">
            <v>6.1460592499999995</v>
          </cell>
          <cell r="JH202">
            <v>4.1448225000000001</v>
          </cell>
          <cell r="JI202">
            <v>6.1460592499999995</v>
          </cell>
          <cell r="JJ202">
            <v>0.32561299339898159</v>
          </cell>
          <cell r="JK202">
            <v>2.0012367499999995</v>
          </cell>
          <cell r="JM202">
            <v>0.64056366549999999</v>
          </cell>
          <cell r="JN202">
            <v>0.44285604049999999</v>
          </cell>
          <cell r="JO202">
            <v>0.64056366549999999</v>
          </cell>
          <cell r="JP202">
            <v>0.30864633079941683</v>
          </cell>
          <cell r="JQ202">
            <v>0.197707625</v>
          </cell>
          <cell r="JS202">
            <v>0.59193149999999983</v>
          </cell>
          <cell r="JT202">
            <v>0.19469132329999997</v>
          </cell>
          <cell r="JU202">
            <v>0.59193149999999983</v>
          </cell>
          <cell r="JV202">
            <v>0.67109146362374705</v>
          </cell>
          <cell r="JW202">
            <v>0.39724017669999989</v>
          </cell>
          <cell r="JY202">
            <v>0.71335783349999993</v>
          </cell>
          <cell r="JZ202">
            <v>0.35471807849999998</v>
          </cell>
          <cell r="KA202">
            <v>0.71335783349999993</v>
          </cell>
          <cell r="KB202">
            <v>0.50274874425977689</v>
          </cell>
          <cell r="KC202">
            <v>0.35863975499999995</v>
          </cell>
          <cell r="KE202">
            <v>6.1460592499999995</v>
          </cell>
          <cell r="KF202">
            <v>3.00668925</v>
          </cell>
          <cell r="KG202">
            <v>6.1460592499999995</v>
          </cell>
          <cell r="KH202">
            <v>0.51079396932270049</v>
          </cell>
          <cell r="KI202">
            <v>3.1393699999999995</v>
          </cell>
          <cell r="KK202">
            <v>0.64056366549999999</v>
          </cell>
          <cell r="KL202">
            <v>0.31179354050000002</v>
          </cell>
          <cell r="KM202">
            <v>0.64056366549999999</v>
          </cell>
          <cell r="KN202">
            <v>0.5132512858708187</v>
          </cell>
          <cell r="KO202">
            <v>0.32877012499999997</v>
          </cell>
          <cell r="KQ202">
            <v>2.2120201939999999</v>
          </cell>
          <cell r="KR202">
            <v>0</v>
          </cell>
          <cell r="KS202">
            <v>2.2120201939999999</v>
          </cell>
          <cell r="KT202">
            <v>1</v>
          </cell>
          <cell r="KU202">
            <v>2.2120201939999999</v>
          </cell>
          <cell r="KW202">
            <v>3.6754517600000001</v>
          </cell>
          <cell r="KX202">
            <v>0</v>
          </cell>
          <cell r="KY202">
            <v>3.6754517600000001</v>
          </cell>
          <cell r="KZ202">
            <v>1</v>
          </cell>
          <cell r="LA202">
            <v>3.6754517600000001</v>
          </cell>
          <cell r="LC202">
            <v>1.7659546999999998</v>
          </cell>
          <cell r="LD202">
            <v>0</v>
          </cell>
          <cell r="LE202">
            <v>1.7659546999999998</v>
          </cell>
          <cell r="LF202">
            <v>1</v>
          </cell>
          <cell r="LG202">
            <v>1.7659546999999998</v>
          </cell>
          <cell r="LI202">
            <v>0.11141129999999998</v>
          </cell>
          <cell r="LJ202">
            <v>0</v>
          </cell>
          <cell r="LK202">
            <v>0.11141129999999998</v>
          </cell>
          <cell r="LL202">
            <v>1</v>
          </cell>
          <cell r="LM202">
            <v>0.11141129999999998</v>
          </cell>
          <cell r="LO202">
            <v>3.4589630109999994</v>
          </cell>
          <cell r="LP202">
            <v>0</v>
          </cell>
          <cell r="LQ202">
            <v>3.4589630109999994</v>
          </cell>
          <cell r="LR202">
            <v>1</v>
          </cell>
          <cell r="LS202">
            <v>3.4589630109999994</v>
          </cell>
          <cell r="LU202">
            <v>39.692053709999996</v>
          </cell>
          <cell r="LV202">
            <v>0</v>
          </cell>
          <cell r="LW202">
            <v>39.692053709999996</v>
          </cell>
          <cell r="LX202">
            <v>1</v>
          </cell>
          <cell r="LY202">
            <v>39.692053709999996</v>
          </cell>
          <cell r="MA202">
            <v>6.1460592499999995</v>
          </cell>
          <cell r="MB202">
            <v>6.2714971249999998</v>
          </cell>
          <cell r="MC202">
            <v>6.1460592499999995</v>
          </cell>
          <cell r="MD202">
            <v>0</v>
          </cell>
          <cell r="ME202">
            <v>0</v>
          </cell>
          <cell r="MG202">
            <v>0.64056366549999999</v>
          </cell>
          <cell r="MH202">
            <v>0.64056366549999999</v>
          </cell>
          <cell r="MI202">
            <v>0.64056366549999999</v>
          </cell>
          <cell r="MJ202">
            <v>0</v>
          </cell>
          <cell r="MK202">
            <v>0</v>
          </cell>
          <cell r="MM202">
            <v>11.070512335499998</v>
          </cell>
          <cell r="MN202">
            <v>7.8161703734999994</v>
          </cell>
          <cell r="MO202">
            <v>12.136964397999998</v>
          </cell>
          <cell r="MP202">
            <v>0.26813475390405439</v>
          </cell>
          <cell r="MQ202">
            <v>3.2543419619999989</v>
          </cell>
          <cell r="MS202">
            <v>27.1036059895</v>
          </cell>
          <cell r="MT202">
            <v>19.136127933500003</v>
          </cell>
          <cell r="MU202">
            <v>29.714496399999998</v>
          </cell>
          <cell r="MV202">
            <v>0.2681343795548895</v>
          </cell>
          <cell r="MW202">
            <v>7.9674780559999974</v>
          </cell>
          <cell r="MY202">
            <v>0</v>
          </cell>
          <cell r="MZ202">
            <v>0</v>
          </cell>
          <cell r="NA202">
            <v>2.2120201939999999</v>
          </cell>
          <cell r="NB202">
            <v>0</v>
          </cell>
          <cell r="NC202">
            <v>0</v>
          </cell>
          <cell r="NE202">
            <v>0</v>
          </cell>
          <cell r="NF202">
            <v>0</v>
          </cell>
          <cell r="NG202">
            <v>3.6754517600000001</v>
          </cell>
          <cell r="NH202">
            <v>0</v>
          </cell>
          <cell r="NI202">
            <v>0</v>
          </cell>
          <cell r="NK202">
            <v>0</v>
          </cell>
          <cell r="NL202">
            <v>0</v>
          </cell>
          <cell r="NM202">
            <v>1.7659546999999998</v>
          </cell>
          <cell r="NN202">
            <v>0</v>
          </cell>
          <cell r="NO202">
            <v>0</v>
          </cell>
          <cell r="NQ202">
            <v>0</v>
          </cell>
          <cell r="NR202">
            <v>0</v>
          </cell>
          <cell r="NS202">
            <v>0.11141129999999998</v>
          </cell>
          <cell r="NT202">
            <v>0</v>
          </cell>
          <cell r="NU202">
            <v>0</v>
          </cell>
          <cell r="NW202">
            <v>0</v>
          </cell>
          <cell r="NX202">
            <v>0</v>
          </cell>
          <cell r="NY202">
            <v>3.4589630109999994</v>
          </cell>
          <cell r="NZ202">
            <v>0</v>
          </cell>
          <cell r="OA202">
            <v>0</v>
          </cell>
          <cell r="OC202">
            <v>0</v>
          </cell>
          <cell r="OD202">
            <v>0</v>
          </cell>
          <cell r="OE202">
            <v>39.692053709999996</v>
          </cell>
          <cell r="OF202">
            <v>0</v>
          </cell>
          <cell r="OG202">
            <v>0</v>
          </cell>
          <cell r="OI202">
            <v>0</v>
          </cell>
          <cell r="OJ202">
            <v>0</v>
          </cell>
          <cell r="OK202">
            <v>4.3641978360000007</v>
          </cell>
          <cell r="OL202">
            <v>0</v>
          </cell>
          <cell r="OM202">
            <v>0</v>
          </cell>
          <cell r="OO202">
            <v>0</v>
          </cell>
          <cell r="OP202">
            <v>0</v>
          </cell>
          <cell r="OQ202">
            <v>1.3160356285000003</v>
          </cell>
          <cell r="OR202">
            <v>0</v>
          </cell>
          <cell r="OS202">
            <v>0</v>
          </cell>
          <cell r="OU202">
            <v>0</v>
          </cell>
          <cell r="OV202">
            <v>0</v>
          </cell>
          <cell r="OW202">
            <v>2.9146542000000006</v>
          </cell>
          <cell r="OX202">
            <v>0</v>
          </cell>
          <cell r="OY202">
            <v>0</v>
          </cell>
          <cell r="PA202">
            <v>0</v>
          </cell>
          <cell r="PB202">
            <v>0</v>
          </cell>
          <cell r="PC202">
            <v>0.40127009999999991</v>
          </cell>
          <cell r="PD202">
            <v>0</v>
          </cell>
          <cell r="PE202">
            <v>0</v>
          </cell>
          <cell r="PG202">
            <v>0</v>
          </cell>
          <cell r="PH202">
            <v>0</v>
          </cell>
          <cell r="PI202">
            <v>0.25584710000000005</v>
          </cell>
          <cell r="PJ202">
            <v>0</v>
          </cell>
          <cell r="PK202">
            <v>0</v>
          </cell>
          <cell r="PM202">
            <v>6.2785008000000265E-3</v>
          </cell>
          <cell r="PN202">
            <v>0</v>
          </cell>
          <cell r="PO202">
            <v>0.15701400000000001</v>
          </cell>
          <cell r="PP202">
            <v>3.9986885245901806E-2</v>
          </cell>
          <cell r="PQ202">
            <v>6.2785008000000265E-3</v>
          </cell>
          <cell r="PS202">
            <v>0</v>
          </cell>
          <cell r="PT202">
            <v>0</v>
          </cell>
          <cell r="PU202">
            <v>0.44974693099999985</v>
          </cell>
          <cell r="PV202">
            <v>0</v>
          </cell>
          <cell r="PW202">
            <v>0</v>
          </cell>
          <cell r="PY202">
            <v>4.0617799999999989E-2</v>
          </cell>
          <cell r="PZ202">
            <v>3.5915999999999997E-2</v>
          </cell>
          <cell r="QA202">
            <v>4.0617799999999989E-2</v>
          </cell>
          <cell r="QB202">
            <v>0.1157571311100058</v>
          </cell>
          <cell r="QC202">
            <v>4.7017999999999921E-3</v>
          </cell>
          <cell r="QE202">
            <v>4.8136159999999997E-2</v>
          </cell>
          <cell r="QF202">
            <v>4.0068479999999997E-2</v>
          </cell>
          <cell r="QG202">
            <v>4.8136159999999997E-2</v>
          </cell>
          <cell r="QH202">
            <v>0.16760123782204484</v>
          </cell>
          <cell r="QI202">
            <v>8.0676800000000007E-3</v>
          </cell>
          <cell r="QK202">
            <v>14.108839549700003</v>
          </cell>
          <cell r="QL202">
            <v>9.7237420934999985</v>
          </cell>
          <cell r="QM202">
            <v>110.11366274999997</v>
          </cell>
          <cell r="QN202">
            <v>3.9823372928351752E-2</v>
          </cell>
          <cell r="QO202">
            <v>4.385097456200004</v>
          </cell>
          <cell r="QQ202">
            <v>0.52836250000000018</v>
          </cell>
          <cell r="QR202">
            <v>0.31956550000000011</v>
          </cell>
          <cell r="QS202">
            <v>6.1460592499999995</v>
          </cell>
          <cell r="QT202">
            <v>3.3972500346461855E-2</v>
          </cell>
          <cell r="QU202">
            <v>0.20879700000000007</v>
          </cell>
          <cell r="QW202">
            <v>0.1225765625</v>
          </cell>
          <cell r="QX202">
            <v>9.745981250000002E-2</v>
          </cell>
          <cell r="QY202">
            <v>0.64056366549999999</v>
          </cell>
          <cell r="QZ202">
            <v>3.9210388213940899E-2</v>
          </cell>
          <cell r="RA202">
            <v>2.5116749999999979E-2</v>
          </cell>
          <cell r="RC202">
            <v>11.070512335499998</v>
          </cell>
          <cell r="RD202">
            <v>10.937352632999998</v>
          </cell>
          <cell r="RE202">
            <v>12.136964397999998</v>
          </cell>
          <cell r="RF202">
            <v>1.0971417409936811E-2</v>
          </cell>
          <cell r="RG202">
            <v>0.13315970250000042</v>
          </cell>
          <cell r="RI202">
            <v>27.1036059895</v>
          </cell>
          <cell r="RJ202">
            <v>26.777570991500003</v>
          </cell>
          <cell r="RK202">
            <v>29.714496399999998</v>
          </cell>
          <cell r="RL202">
            <v>1.0972253865961439E-2</v>
          </cell>
          <cell r="RM202">
            <v>0.32603499799999724</v>
          </cell>
          <cell r="RO202">
            <v>4.0708102325000004</v>
          </cell>
          <cell r="RP202">
            <v>3.9945200224999997</v>
          </cell>
          <cell r="RQ202">
            <v>12.166877363999999</v>
          </cell>
          <cell r="RR202">
            <v>6.2703196323595899E-3</v>
          </cell>
          <cell r="RS202">
            <v>7.6290210000000691E-2</v>
          </cell>
          <cell r="RU202">
            <v>0.76635676000000008</v>
          </cell>
          <cell r="RV202">
            <v>0.74114592000000001</v>
          </cell>
          <cell r="RW202">
            <v>1.6453684319999999</v>
          </cell>
          <cell r="RX202">
            <v>1.5322306852183529E-2</v>
          </cell>
          <cell r="RY202">
            <v>2.5210840000000068E-2</v>
          </cell>
          <cell r="SA202">
            <v>0.192101750495</v>
          </cell>
          <cell r="SB202">
            <v>6.7849537625000039E-2</v>
          </cell>
          <cell r="SC202">
            <v>0.30025580599999996</v>
          </cell>
          <cell r="SD202">
            <v>0.41382118309479077</v>
          </cell>
          <cell r="SE202">
            <v>0.12425221286999996</v>
          </cell>
          <cell r="SG202">
            <v>0.29772599999999999</v>
          </cell>
          <cell r="SH202">
            <v>0</v>
          </cell>
          <cell r="SI202">
            <v>1.4885584999999999</v>
          </cell>
          <cell r="SJ202">
            <v>0.20000960660934725</v>
          </cell>
          <cell r="SK202">
            <v>0.29772599999999999</v>
          </cell>
          <cell r="SM202">
            <v>4.0617799999999989E-2</v>
          </cell>
          <cell r="SN202">
            <v>3.157067999999999E-2</v>
          </cell>
          <cell r="SO202">
            <v>4.0617799999999989E-2</v>
          </cell>
          <cell r="SP202">
            <v>0.22273781445573126</v>
          </cell>
          <cell r="SQ202">
            <v>9.0471199999999988E-3</v>
          </cell>
          <cell r="SS202">
            <v>4.8136159999999997E-2</v>
          </cell>
          <cell r="ST202">
            <v>3.9247839999999992E-2</v>
          </cell>
          <cell r="SU202">
            <v>4.8136159999999997E-2</v>
          </cell>
          <cell r="SV202">
            <v>0.18464954412649462</v>
          </cell>
          <cell r="SW202">
            <v>8.8883200000000051E-3</v>
          </cell>
          <cell r="SY202">
            <v>14.108839549700003</v>
          </cell>
          <cell r="SZ202">
            <v>4.1122360496000026</v>
          </cell>
          <cell r="TA202">
            <v>110.11366274999997</v>
          </cell>
          <cell r="TB202">
            <v>9.0784406316554059E-2</v>
          </cell>
          <cell r="TC202">
            <v>9.9966035001000009</v>
          </cell>
          <cell r="TE202">
            <v>1.1309179999999999</v>
          </cell>
          <cell r="TF202">
            <v>0.47302949999999999</v>
          </cell>
          <cell r="TG202">
            <v>6.1460592499999995</v>
          </cell>
          <cell r="TH202">
            <v>0.1070423296033145</v>
          </cell>
          <cell r="TI202">
            <v>0.65788849999999988</v>
          </cell>
          <cell r="TK202">
            <v>0.14242741549999999</v>
          </cell>
          <cell r="TL202">
            <v>8.4429936999999997E-2</v>
          </cell>
          <cell r="TM202">
            <v>0.64056366549999999</v>
          </cell>
          <cell r="TN202">
            <v>9.0541317941799482E-2</v>
          </cell>
          <cell r="TO202">
            <v>5.7997478499999991E-2</v>
          </cell>
          <cell r="TQ202">
            <v>0.34128437499999992</v>
          </cell>
          <cell r="TR202">
            <v>6.8283774999999991E-2</v>
          </cell>
          <cell r="TS202">
            <v>0.34128437499999992</v>
          </cell>
          <cell r="TT202">
            <v>0.79992118010090552</v>
          </cell>
          <cell r="TU202">
            <v>0.27300059999999993</v>
          </cell>
          <cell r="TW202">
            <v>8.5448263749999995</v>
          </cell>
          <cell r="TX202">
            <v>1.6869758750000003</v>
          </cell>
          <cell r="TY202">
            <v>8.5448263749999995</v>
          </cell>
          <cell r="TZ202">
            <v>0.8025734168296661</v>
          </cell>
          <cell r="UA202">
            <v>6.8578504999999996</v>
          </cell>
          <cell r="UC202">
            <v>0.19469132329999997</v>
          </cell>
          <cell r="UD202">
            <v>0.12219534420000001</v>
          </cell>
          <cell r="UE202">
            <v>0.59193149999999983</v>
          </cell>
          <cell r="UF202">
            <v>0.12247359550893976</v>
          </cell>
          <cell r="UG202">
            <v>7.2495979099999955E-2</v>
          </cell>
          <cell r="UI202">
            <v>0.35471807849999998</v>
          </cell>
          <cell r="UJ202">
            <v>0.136828423</v>
          </cell>
          <cell r="UK202">
            <v>0.71335783349999993</v>
          </cell>
          <cell r="UL202">
            <v>0.30544229735440342</v>
          </cell>
          <cell r="UM202">
            <v>0.21788965549999997</v>
          </cell>
          <cell r="UO202">
            <v>0</v>
          </cell>
          <cell r="UP202">
            <v>0</v>
          </cell>
          <cell r="UQ202">
            <v>2.2120201939999999</v>
          </cell>
          <cell r="UR202">
            <v>0</v>
          </cell>
          <cell r="US202">
            <v>0</v>
          </cell>
          <cell r="UU202">
            <v>0</v>
          </cell>
          <cell r="UV202">
            <v>0</v>
          </cell>
          <cell r="UW202">
            <v>3.6754517600000001</v>
          </cell>
          <cell r="UX202">
            <v>0</v>
          </cell>
          <cell r="UY202">
            <v>0</v>
          </cell>
          <cell r="VA202">
            <v>0</v>
          </cell>
          <cell r="VB202">
            <v>0</v>
          </cell>
          <cell r="VC202">
            <v>1.7659546999999998</v>
          </cell>
          <cell r="VD202">
            <v>0</v>
          </cell>
          <cell r="VE202">
            <v>0</v>
          </cell>
          <cell r="VG202">
            <v>0</v>
          </cell>
          <cell r="VH202">
            <v>0</v>
          </cell>
          <cell r="VI202">
            <v>0.11141129999999998</v>
          </cell>
          <cell r="VJ202">
            <v>0</v>
          </cell>
          <cell r="VK202">
            <v>0</v>
          </cell>
          <cell r="VM202">
            <v>0</v>
          </cell>
          <cell r="VN202">
            <v>0</v>
          </cell>
          <cell r="VO202">
            <v>3.4589630109999994</v>
          </cell>
          <cell r="VP202">
            <v>0</v>
          </cell>
          <cell r="VQ202">
            <v>0</v>
          </cell>
          <cell r="VS202">
            <v>0</v>
          </cell>
          <cell r="VT202">
            <v>0</v>
          </cell>
          <cell r="VU202">
            <v>39.692053709999996</v>
          </cell>
          <cell r="VV202">
            <v>0</v>
          </cell>
          <cell r="VW202">
            <v>0</v>
          </cell>
          <cell r="VY202">
            <v>0</v>
          </cell>
          <cell r="VZ202">
            <v>0</v>
          </cell>
          <cell r="WA202">
            <v>4.3641978360000007</v>
          </cell>
          <cell r="WB202">
            <v>0</v>
          </cell>
          <cell r="WC202">
            <v>0</v>
          </cell>
          <cell r="WE202">
            <v>0</v>
          </cell>
          <cell r="WF202">
            <v>0</v>
          </cell>
          <cell r="WG202">
            <v>1.3160356285000003</v>
          </cell>
          <cell r="WH202">
            <v>0</v>
          </cell>
          <cell r="WI202">
            <v>0</v>
          </cell>
          <cell r="WK202">
            <v>0</v>
          </cell>
          <cell r="WL202">
            <v>0</v>
          </cell>
          <cell r="WM202">
            <v>2.9146542000000006</v>
          </cell>
          <cell r="WN202">
            <v>0</v>
          </cell>
          <cell r="WO202">
            <v>0</v>
          </cell>
          <cell r="WQ202">
            <v>0</v>
          </cell>
          <cell r="WR202">
            <v>0</v>
          </cell>
          <cell r="WS202">
            <v>0.40127009999999991</v>
          </cell>
          <cell r="WT202">
            <v>0</v>
          </cell>
          <cell r="WU202">
            <v>0</v>
          </cell>
          <cell r="WW202">
            <v>0</v>
          </cell>
          <cell r="WX202">
            <v>0</v>
          </cell>
          <cell r="WY202">
            <v>0.25584710000000005</v>
          </cell>
          <cell r="WZ202">
            <v>0</v>
          </cell>
          <cell r="XA202">
            <v>0</v>
          </cell>
          <cell r="XC202">
            <v>6.2785008000000265E-3</v>
          </cell>
          <cell r="XD202">
            <v>0</v>
          </cell>
          <cell r="XE202">
            <v>0.15701400000000001</v>
          </cell>
          <cell r="XF202">
            <v>3.9986885245901806E-2</v>
          </cell>
          <cell r="XG202">
            <v>6.2785008000000265E-3</v>
          </cell>
          <cell r="XI202">
            <v>0</v>
          </cell>
          <cell r="XJ202">
            <v>0</v>
          </cell>
          <cell r="XK202">
            <v>0.44974693099999985</v>
          </cell>
          <cell r="XL202">
            <v>0</v>
          </cell>
          <cell r="XM202">
            <v>0</v>
          </cell>
          <cell r="XO202">
            <v>7.8370819650000003</v>
          </cell>
          <cell r="XP202">
            <v>5.7985057394999995</v>
          </cell>
          <cell r="XQ202">
            <v>7.8370819650000003</v>
          </cell>
          <cell r="XR202">
            <v>0.26011929371214643</v>
          </cell>
          <cell r="XS202">
            <v>2.0385762255000008</v>
          </cell>
          <cell r="XU202">
            <v>0.82378065999999994</v>
          </cell>
          <cell r="XV202">
            <v>0.92601982699999996</v>
          </cell>
          <cell r="XW202">
            <v>0.82378065999999994</v>
          </cell>
          <cell r="XX202">
            <v>0</v>
          </cell>
          <cell r="XY202">
            <v>0</v>
          </cell>
          <cell r="YA202">
            <v>2.6378351999999999E-3</v>
          </cell>
          <cell r="YB202">
            <v>5.8687199999999978E-4</v>
          </cell>
          <cell r="YC202">
            <v>4.0826843999999994E-2</v>
          </cell>
          <cell r="YD202">
            <v>5.0235653777206013E-2</v>
          </cell>
          <cell r="YE202">
            <v>2.0509632000000003E-3</v>
          </cell>
          <cell r="YG202">
            <v>0.87262563999999987</v>
          </cell>
          <cell r="YH202">
            <v>0.37627647999999986</v>
          </cell>
          <cell r="YI202">
            <v>1.7451299479999998</v>
          </cell>
          <cell r="YJ202">
            <v>0.28441959899252162</v>
          </cell>
          <cell r="YK202">
            <v>0.49634916000000001</v>
          </cell>
          <cell r="YM202">
            <v>2.6547333999999996</v>
          </cell>
          <cell r="YN202">
            <v>1.3685015999999997</v>
          </cell>
          <cell r="YO202">
            <v>2.6547333999999996</v>
          </cell>
          <cell r="YP202">
            <v>0.48450507308944851</v>
          </cell>
          <cell r="YQ202">
            <v>1.2862317999999999</v>
          </cell>
          <cell r="YS202">
            <v>2.6547333999999996</v>
          </cell>
          <cell r="YT202">
            <v>2.4854873999999998</v>
          </cell>
          <cell r="YU202">
            <v>2.6547333999999996</v>
          </cell>
          <cell r="YV202">
            <v>6.3752541027283491E-2</v>
          </cell>
          <cell r="YW202">
            <v>0.16924599999999979</v>
          </cell>
          <cell r="YY202">
            <v>2.6547333999999996</v>
          </cell>
          <cell r="YZ202">
            <v>1.9831589999999999</v>
          </cell>
          <cell r="ZA202">
            <v>2.6547333999999996</v>
          </cell>
          <cell r="ZB202">
            <v>0.25297244536871377</v>
          </cell>
          <cell r="ZC202">
            <v>0.67157439999999968</v>
          </cell>
        </row>
        <row r="203">
          <cell r="B203">
            <v>2044</v>
          </cell>
          <cell r="C203">
            <v>12.235044645999999</v>
          </cell>
          <cell r="D203">
            <v>12.001437921999999</v>
          </cell>
          <cell r="E203">
            <v>12.235044645999999</v>
          </cell>
          <cell r="F203">
            <v>1.9093246551934121E-2</v>
          </cell>
          <cell r="G203">
            <v>0.23360672399999949</v>
          </cell>
          <cell r="I203">
            <v>29.954797256000003</v>
          </cell>
          <cell r="J203">
            <v>29.382808824499996</v>
          </cell>
          <cell r="K203">
            <v>29.954797256000003</v>
          </cell>
          <cell r="L203">
            <v>1.9095052675926098E-2</v>
          </cell>
          <cell r="M203">
            <v>0.57198843150000656</v>
          </cell>
          <cell r="O203">
            <v>12.235044645999999</v>
          </cell>
          <cell r="P203">
            <v>11.848841216499999</v>
          </cell>
          <cell r="Q203">
            <v>12.235044645999999</v>
          </cell>
          <cell r="R203">
            <v>3.1565346974541816E-2</v>
          </cell>
          <cell r="S203">
            <v>0.38620342950000008</v>
          </cell>
          <cell r="U203">
            <v>29.954797256000003</v>
          </cell>
          <cell r="V203">
            <v>29.009113140500002</v>
          </cell>
          <cell r="W203">
            <v>29.954797256000003</v>
          </cell>
          <cell r="X203">
            <v>3.1570372765937459E-2</v>
          </cell>
          <cell r="Y203">
            <v>0.94568411550000064</v>
          </cell>
          <cell r="AA203">
            <v>12.235044645999999</v>
          </cell>
          <cell r="AB203">
            <v>11.780568713999999</v>
          </cell>
          <cell r="AC203">
            <v>12.235044645999999</v>
          </cell>
          <cell r="AD203">
            <v>3.714542489622881E-2</v>
          </cell>
          <cell r="AE203">
            <v>0.45447593199999936</v>
          </cell>
          <cell r="AG203">
            <v>29.954797256000003</v>
          </cell>
          <cell r="AH203">
            <v>28.842013358000003</v>
          </cell>
          <cell r="AI203">
            <v>29.954797256000003</v>
          </cell>
          <cell r="AJ203">
            <v>3.7148770812565166E-2</v>
          </cell>
          <cell r="AK203">
            <v>1.112783898</v>
          </cell>
          <cell r="AM203">
            <v>12.26543253</v>
          </cell>
          <cell r="AN203">
            <v>8.1503762090000009</v>
          </cell>
          <cell r="AO203">
            <v>12.26543253</v>
          </cell>
          <cell r="AP203">
            <v>0.33550030224657712</v>
          </cell>
          <cell r="AQ203">
            <v>4.1150563209999991</v>
          </cell>
          <cell r="AS203">
            <v>1.6556200919999999</v>
          </cell>
          <cell r="AT203">
            <v>1.2105664244999996</v>
          </cell>
          <cell r="AU203">
            <v>1.6556200919999999</v>
          </cell>
          <cell r="AV203">
            <v>0.26881388408519041</v>
          </cell>
          <cell r="AW203">
            <v>0.44505366750000031</v>
          </cell>
          <cell r="AY203">
            <v>12.26543253</v>
          </cell>
          <cell r="AZ203">
            <v>8.2189193979999988</v>
          </cell>
          <cell r="BA203">
            <v>12.26543253</v>
          </cell>
          <cell r="BB203">
            <v>0.32991198003842437</v>
          </cell>
          <cell r="BC203">
            <v>4.0465131320000012</v>
          </cell>
          <cell r="BE203">
            <v>1.6556200919999999</v>
          </cell>
          <cell r="BF203">
            <v>1.2162384500000001</v>
          </cell>
          <cell r="BG203">
            <v>1.6556200919999999</v>
          </cell>
          <cell r="BH203">
            <v>0.26538796196247166</v>
          </cell>
          <cell r="BI203">
            <v>0.43938164199999985</v>
          </cell>
          <cell r="BK203">
            <v>0.30262755600000002</v>
          </cell>
          <cell r="BL203">
            <v>0.28245025599999996</v>
          </cell>
          <cell r="BM203">
            <v>0.30262755600000002</v>
          </cell>
          <cell r="BN203">
            <v>6.6673703699342113E-2</v>
          </cell>
          <cell r="BO203">
            <v>2.0177300000000065E-2</v>
          </cell>
          <cell r="BQ203">
            <v>0.30262755600000002</v>
          </cell>
          <cell r="BR203">
            <v>0.27971232079999991</v>
          </cell>
          <cell r="BS203">
            <v>0.30262755600000002</v>
          </cell>
          <cell r="BT203">
            <v>7.5720914191965069E-2</v>
          </cell>
          <cell r="BU203">
            <v>2.2915235200000106E-2</v>
          </cell>
          <cell r="BW203">
            <v>0.30262755600000002</v>
          </cell>
          <cell r="BX203">
            <v>0.30095990215499996</v>
          </cell>
          <cell r="BY203">
            <v>0.30262755600000002</v>
          </cell>
          <cell r="BZ203">
            <v>5.5105816107508098E-3</v>
          </cell>
          <cell r="CA203">
            <v>1.6676538450000611E-3</v>
          </cell>
          <cell r="CC203">
            <v>0.30262755600000002</v>
          </cell>
          <cell r="CD203">
            <v>0.23755563598499999</v>
          </cell>
          <cell r="CE203">
            <v>0.30262755600000002</v>
          </cell>
          <cell r="CF203">
            <v>0.21502311578989203</v>
          </cell>
          <cell r="CG203">
            <v>6.5071920015000034E-2</v>
          </cell>
          <cell r="CI203">
            <v>0</v>
          </cell>
          <cell r="CJ203">
            <v>0</v>
          </cell>
          <cell r="CK203">
            <v>0</v>
          </cell>
          <cell r="CL203">
            <v>0</v>
          </cell>
          <cell r="CM203">
            <v>0</v>
          </cell>
          <cell r="CO203">
            <v>0</v>
          </cell>
          <cell r="CP203">
            <v>0</v>
          </cell>
          <cell r="CQ203">
            <v>0</v>
          </cell>
          <cell r="CR203">
            <v>0</v>
          </cell>
          <cell r="CS203">
            <v>0</v>
          </cell>
          <cell r="CU203">
            <v>2.6095873999999997</v>
          </cell>
          <cell r="CV203">
            <v>1.8217359999999998E-2</v>
          </cell>
          <cell r="CW203">
            <v>2.6095873999999997</v>
          </cell>
          <cell r="CX203">
            <v>0.99301906500621517</v>
          </cell>
          <cell r="CY203">
            <v>2.5913700399999997</v>
          </cell>
          <cell r="DA203">
            <v>2.5380275349999999</v>
          </cell>
          <cell r="DB203">
            <v>1.0515425350000001</v>
          </cell>
          <cell r="DC203">
            <v>2.5380275349999999</v>
          </cell>
          <cell r="DD203">
            <v>0.58568513520874776</v>
          </cell>
          <cell r="DE203">
            <v>1.4864849999999998</v>
          </cell>
          <cell r="DG203">
            <v>2.5380275349999999</v>
          </cell>
          <cell r="DH203">
            <v>1.5044861399999998</v>
          </cell>
          <cell r="DI203">
            <v>2.5380275349999999</v>
          </cell>
          <cell r="DJ203">
            <v>0.40722229398508086</v>
          </cell>
          <cell r="DK203">
            <v>1.0335413950000001</v>
          </cell>
          <cell r="DM203">
            <v>18.290614890000001</v>
          </cell>
          <cell r="DN203">
            <v>3.7965343480000007</v>
          </cell>
          <cell r="DO203">
            <v>18.290614890000001</v>
          </cell>
          <cell r="DP203">
            <v>0.79243265626484349</v>
          </cell>
          <cell r="DQ203">
            <v>14.494080541999999</v>
          </cell>
          <cell r="DS203">
            <v>0.35250803999999997</v>
          </cell>
          <cell r="DT203">
            <v>1.8463999999999997E-4</v>
          </cell>
          <cell r="DU203">
            <v>0.35250803999999997</v>
          </cell>
          <cell r="DV203">
            <v>0.99947621052841795</v>
          </cell>
          <cell r="DW203">
            <v>0.35232339999999995</v>
          </cell>
          <cell r="DY203">
            <v>2.9346409799999993</v>
          </cell>
          <cell r="DZ203">
            <v>0</v>
          </cell>
          <cell r="EA203">
            <v>2.9346409799999993</v>
          </cell>
          <cell r="EB203">
            <v>1</v>
          </cell>
          <cell r="EC203">
            <v>2.9346409799999993</v>
          </cell>
          <cell r="EE203">
            <v>2.6813817000000002</v>
          </cell>
          <cell r="EF203">
            <v>0.45797216880000008</v>
          </cell>
          <cell r="EG203">
            <v>2.6813817000000002</v>
          </cell>
          <cell r="EH203">
            <v>0.82920291848042371</v>
          </cell>
          <cell r="EI203">
            <v>2.2234095312000002</v>
          </cell>
          <cell r="EK203">
            <v>2.6813817000000002</v>
          </cell>
          <cell r="EL203">
            <v>1.43206334</v>
          </cell>
          <cell r="EM203">
            <v>2.6813817000000002</v>
          </cell>
          <cell r="EN203">
            <v>0.46592335585791461</v>
          </cell>
          <cell r="EO203">
            <v>1.2493183600000002</v>
          </cell>
          <cell r="EQ203">
            <v>0.40582209999999996</v>
          </cell>
          <cell r="ER203">
            <v>8.2753640000000003E-2</v>
          </cell>
          <cell r="ES203">
            <v>0.40582209999999996</v>
          </cell>
          <cell r="ET203">
            <v>0.79608394909986413</v>
          </cell>
          <cell r="EU203">
            <v>0.32306845999999995</v>
          </cell>
          <cell r="EW203">
            <v>0.40582209999999996</v>
          </cell>
          <cell r="EX203">
            <v>0.30684677999999993</v>
          </cell>
          <cell r="EY203">
            <v>0.40582209999999996</v>
          </cell>
          <cell r="EZ203">
            <v>0.24388844274375407</v>
          </cell>
          <cell r="FA203">
            <v>9.8975320000000033E-2</v>
          </cell>
          <cell r="FC203">
            <v>0.25872919999999994</v>
          </cell>
          <cell r="FD203">
            <v>5.1632367200000015E-2</v>
          </cell>
          <cell r="FE203">
            <v>0.25872919999999994</v>
          </cell>
          <cell r="FF203">
            <v>0.8004385774779188</v>
          </cell>
          <cell r="FG203">
            <v>0.20709683279999991</v>
          </cell>
          <cell r="FI203">
            <v>0.25872919999999994</v>
          </cell>
          <cell r="FJ203">
            <v>0.19603989999999996</v>
          </cell>
          <cell r="FK203">
            <v>0.25872919999999994</v>
          </cell>
          <cell r="FL203">
            <v>0.24229696532127024</v>
          </cell>
          <cell r="FM203">
            <v>6.2689299999999976E-2</v>
          </cell>
          <cell r="FO203">
            <v>0.15940210000000002</v>
          </cell>
          <cell r="FP203">
            <v>3.7679813600000008E-2</v>
          </cell>
          <cell r="FQ203">
            <v>0.15940210000000002</v>
          </cell>
          <cell r="FR203">
            <v>0.76361783439490449</v>
          </cell>
          <cell r="FS203">
            <v>0.12172228640000002</v>
          </cell>
          <cell r="FU203">
            <v>4.4228002239999986</v>
          </cell>
          <cell r="FV203">
            <v>0</v>
          </cell>
          <cell r="FW203">
            <v>4.4228002239999986</v>
          </cell>
          <cell r="FX203">
            <v>1</v>
          </cell>
          <cell r="FY203">
            <v>4.4228002239999986</v>
          </cell>
          <cell r="GA203">
            <v>1.3362442509999999</v>
          </cell>
          <cell r="GB203">
            <v>0</v>
          </cell>
          <cell r="GC203">
            <v>1.3362442509999999</v>
          </cell>
          <cell r="GD203">
            <v>1</v>
          </cell>
          <cell r="GE203">
            <v>1.3362442509999999</v>
          </cell>
          <cell r="GG203">
            <v>0.45699448849999996</v>
          </cell>
          <cell r="GH203">
            <v>0</v>
          </cell>
          <cell r="GI203">
            <v>0.45699448849999996</v>
          </cell>
          <cell r="GJ203">
            <v>1</v>
          </cell>
          <cell r="GK203">
            <v>0.45699448849999996</v>
          </cell>
          <cell r="GM203">
            <v>1.5046317</v>
          </cell>
          <cell r="GN203">
            <v>0</v>
          </cell>
          <cell r="GO203">
            <v>1.5046317</v>
          </cell>
          <cell r="GP203">
            <v>1</v>
          </cell>
          <cell r="GQ203">
            <v>1.5046317</v>
          </cell>
          <cell r="GS203">
            <v>31.668102435000005</v>
          </cell>
          <cell r="GT203">
            <v>9.7100594649999969</v>
          </cell>
          <cell r="GU203">
            <v>31.668102435000005</v>
          </cell>
          <cell r="GV203">
            <v>0.69338044535727184</v>
          </cell>
          <cell r="GW203">
            <v>21.958042970000008</v>
          </cell>
          <cell r="GY203">
            <v>31.668102435000005</v>
          </cell>
          <cell r="GZ203">
            <v>22.244682150000003</v>
          </cell>
          <cell r="HA203">
            <v>31.668102435000005</v>
          </cell>
          <cell r="HB203">
            <v>0.29756820145261098</v>
          </cell>
          <cell r="HC203">
            <v>9.4234202850000024</v>
          </cell>
          <cell r="HE203">
            <v>0.12943679999999999</v>
          </cell>
          <cell r="HF203">
            <v>7.3715199999999995E-3</v>
          </cell>
          <cell r="HG203">
            <v>0.12943679999999999</v>
          </cell>
          <cell r="HH203">
            <v>0.94304927192266808</v>
          </cell>
          <cell r="HI203">
            <v>0.12206528</v>
          </cell>
          <cell r="HK203">
            <v>7.8997999369999992</v>
          </cell>
          <cell r="HL203">
            <v>6.2433146764999998</v>
          </cell>
          <cell r="HM203">
            <v>7.8997999369999992</v>
          </cell>
          <cell r="HN203">
            <v>0.20968698874785183</v>
          </cell>
          <cell r="HO203">
            <v>1.6564852604999993</v>
          </cell>
          <cell r="HQ203">
            <v>0.82655407799999969</v>
          </cell>
          <cell r="HR203">
            <v>0.99589626249999996</v>
          </cell>
          <cell r="HS203">
            <v>0.82655407799999969</v>
          </cell>
          <cell r="HT203">
            <v>0</v>
          </cell>
          <cell r="HU203">
            <v>0</v>
          </cell>
          <cell r="HW203">
            <v>4.1094423999999997E-2</v>
          </cell>
          <cell r="HX203">
            <v>1.2315045600000001E-2</v>
          </cell>
          <cell r="HY203">
            <v>4.1094423999999997E-2</v>
          </cell>
          <cell r="HZ203">
            <v>0.70032319713253555</v>
          </cell>
          <cell r="IA203">
            <v>2.8779378399999996E-2</v>
          </cell>
          <cell r="IC203">
            <v>4.1094423999999997E-2</v>
          </cell>
          <cell r="ID203">
            <v>3.1441923999999996E-2</v>
          </cell>
          <cell r="IE203">
            <v>4.1094423999999997E-2</v>
          </cell>
          <cell r="IF203">
            <v>0.23488588135460914</v>
          </cell>
          <cell r="IG203">
            <v>9.6525000000000014E-3</v>
          </cell>
          <cell r="II203">
            <v>1.7591450359999998</v>
          </cell>
          <cell r="IJ203">
            <v>0.87956536799999996</v>
          </cell>
          <cell r="IK203">
            <v>1.7591450359999998</v>
          </cell>
          <cell r="IL203">
            <v>0.50000406447442003</v>
          </cell>
          <cell r="IM203">
            <v>0.87957966799999987</v>
          </cell>
          <cell r="IO203">
            <v>0.34406022499999994</v>
          </cell>
          <cell r="IP203">
            <v>0.24916479999999996</v>
          </cell>
          <cell r="IQ203">
            <v>0.34406022499999994</v>
          </cell>
          <cell r="IR203">
            <v>0.27581050672160662</v>
          </cell>
          <cell r="IS203">
            <v>9.4895424999999978E-2</v>
          </cell>
          <cell r="IU203">
            <v>8.6131920000000015</v>
          </cell>
          <cell r="IV203">
            <v>5.6991203750000006</v>
          </cell>
          <cell r="IW203">
            <v>8.6131920000000015</v>
          </cell>
          <cell r="IX203">
            <v>0.33832656058288268</v>
          </cell>
          <cell r="IY203">
            <v>2.9140716250000009</v>
          </cell>
          <cell r="JA203">
            <v>111.45471449999999</v>
          </cell>
          <cell r="JB203">
            <v>10.296438813159995</v>
          </cell>
          <cell r="JC203">
            <v>111.45471449999999</v>
          </cell>
          <cell r="JD203">
            <v>0.9076177364111413</v>
          </cell>
          <cell r="JE203">
            <v>101.15827568684</v>
          </cell>
          <cell r="JG203">
            <v>6.2256973750000011</v>
          </cell>
          <cell r="JH203">
            <v>4.5234371250000001</v>
          </cell>
          <cell r="JI203">
            <v>6.2256973750000011</v>
          </cell>
          <cell r="JJ203">
            <v>0.27342483057972294</v>
          </cell>
          <cell r="JK203">
            <v>1.702260250000001</v>
          </cell>
          <cell r="JM203">
            <v>0.64953667399999993</v>
          </cell>
          <cell r="JN203">
            <v>0.48652004899999995</v>
          </cell>
          <cell r="JO203">
            <v>0.64953667399999993</v>
          </cell>
          <cell r="JP203">
            <v>0.25097370406524572</v>
          </cell>
          <cell r="JQ203">
            <v>0.16301662499999997</v>
          </cell>
          <cell r="JS203">
            <v>0.59664925000000013</v>
          </cell>
          <cell r="JT203">
            <v>0.19627060680000002</v>
          </cell>
          <cell r="JU203">
            <v>0.59664925000000013</v>
          </cell>
          <cell r="JV203">
            <v>0.67104524676767807</v>
          </cell>
          <cell r="JW203">
            <v>0.40037864320000011</v>
          </cell>
          <cell r="JY203">
            <v>0.72069159949999995</v>
          </cell>
          <cell r="JZ203">
            <v>0.35134931229999994</v>
          </cell>
          <cell r="KA203">
            <v>0.72069159949999995</v>
          </cell>
          <cell r="KB203">
            <v>0.51248313072643226</v>
          </cell>
          <cell r="KC203">
            <v>0.36934228720000001</v>
          </cell>
          <cell r="KE203">
            <v>6.2256973750000011</v>
          </cell>
          <cell r="KF203">
            <v>2.947873875</v>
          </cell>
          <cell r="KG203">
            <v>6.2256973750000011</v>
          </cell>
          <cell r="KH203">
            <v>0.52649900927765547</v>
          </cell>
          <cell r="KI203">
            <v>3.2778235000000011</v>
          </cell>
          <cell r="KK203">
            <v>0.64953667399999993</v>
          </cell>
          <cell r="KL203">
            <v>0.30671942399999996</v>
          </cell>
          <cell r="KM203">
            <v>0.64953667399999993</v>
          </cell>
          <cell r="KN203">
            <v>0.52778736555220285</v>
          </cell>
          <cell r="KO203">
            <v>0.34281724999999996</v>
          </cell>
          <cell r="KQ203">
            <v>2.2284784179999999</v>
          </cell>
          <cell r="KR203">
            <v>0</v>
          </cell>
          <cell r="KS203">
            <v>2.2284784179999999</v>
          </cell>
          <cell r="KT203">
            <v>1</v>
          </cell>
          <cell r="KU203">
            <v>2.2284784179999999</v>
          </cell>
          <cell r="KW203">
            <v>3.7123461419999999</v>
          </cell>
          <cell r="KX203">
            <v>0</v>
          </cell>
          <cell r="KY203">
            <v>3.7123461419999999</v>
          </cell>
          <cell r="KZ203">
            <v>1</v>
          </cell>
          <cell r="LA203">
            <v>3.7123461419999999</v>
          </cell>
          <cell r="LC203">
            <v>1.7834357099999998</v>
          </cell>
          <cell r="LD203">
            <v>0</v>
          </cell>
          <cell r="LE203">
            <v>1.7834357099999998</v>
          </cell>
          <cell r="LF203">
            <v>1</v>
          </cell>
          <cell r="LG203">
            <v>1.7834357099999998</v>
          </cell>
          <cell r="LI203">
            <v>0.11208339999999999</v>
          </cell>
          <cell r="LJ203">
            <v>0</v>
          </cell>
          <cell r="LK203">
            <v>0.11208339999999999</v>
          </cell>
          <cell r="LL203">
            <v>1</v>
          </cell>
          <cell r="LM203">
            <v>0.11208339999999999</v>
          </cell>
          <cell r="LO203">
            <v>3.4717151899999994</v>
          </cell>
          <cell r="LP203">
            <v>0</v>
          </cell>
          <cell r="LQ203">
            <v>3.4717151899999994</v>
          </cell>
          <cell r="LR203">
            <v>1</v>
          </cell>
          <cell r="LS203">
            <v>3.4717151899999994</v>
          </cell>
          <cell r="LU203">
            <v>40.046442677999998</v>
          </cell>
          <cell r="LV203">
            <v>0</v>
          </cell>
          <cell r="LW203">
            <v>40.046442677999998</v>
          </cell>
          <cell r="LX203">
            <v>1</v>
          </cell>
          <cell r="LY203">
            <v>40.046442677999998</v>
          </cell>
          <cell r="MA203">
            <v>6.2256973750000011</v>
          </cell>
          <cell r="MB203">
            <v>6.2256973750000011</v>
          </cell>
          <cell r="MC203">
            <v>6.2256973750000011</v>
          </cell>
          <cell r="MD203">
            <v>0</v>
          </cell>
          <cell r="ME203">
            <v>0</v>
          </cell>
          <cell r="MG203">
            <v>0.64953667399999993</v>
          </cell>
          <cell r="MH203">
            <v>0.64953667399999993</v>
          </cell>
          <cell r="MI203">
            <v>0.64953667399999993</v>
          </cell>
          <cell r="MJ203">
            <v>0</v>
          </cell>
          <cell r="MK203">
            <v>0</v>
          </cell>
          <cell r="MM203">
            <v>11.159874171</v>
          </cell>
          <cell r="MN203">
            <v>7.8761444105000011</v>
          </cell>
          <cell r="MO203">
            <v>12.235044645999999</v>
          </cell>
          <cell r="MP203">
            <v>0.26838723155567301</v>
          </cell>
          <cell r="MQ203">
            <v>3.2837297604999991</v>
          </cell>
          <cell r="MS203">
            <v>27.322433934499994</v>
          </cell>
          <cell r="MT203">
            <v>19.282976884499995</v>
          </cell>
          <cell r="MU203">
            <v>29.954797256000003</v>
          </cell>
          <cell r="MV203">
            <v>0.26838629489938148</v>
          </cell>
          <cell r="MW203">
            <v>8.0394570499999993</v>
          </cell>
          <cell r="MY203">
            <v>0</v>
          </cell>
          <cell r="MZ203">
            <v>0</v>
          </cell>
          <cell r="NA203">
            <v>2.2284784179999999</v>
          </cell>
          <cell r="NB203">
            <v>0</v>
          </cell>
          <cell r="NC203">
            <v>0</v>
          </cell>
          <cell r="NE203">
            <v>0</v>
          </cell>
          <cell r="NF203">
            <v>0</v>
          </cell>
          <cell r="NG203">
            <v>3.7123461419999999</v>
          </cell>
          <cell r="NH203">
            <v>0</v>
          </cell>
          <cell r="NI203">
            <v>0</v>
          </cell>
          <cell r="NK203">
            <v>0</v>
          </cell>
          <cell r="NL203">
            <v>0</v>
          </cell>
          <cell r="NM203">
            <v>1.7834357099999998</v>
          </cell>
          <cell r="NN203">
            <v>0</v>
          </cell>
          <cell r="NO203">
            <v>0</v>
          </cell>
          <cell r="NQ203">
            <v>0</v>
          </cell>
          <cell r="NR203">
            <v>0</v>
          </cell>
          <cell r="NS203">
            <v>0.11208339999999999</v>
          </cell>
          <cell r="NT203">
            <v>0</v>
          </cell>
          <cell r="NU203">
            <v>0</v>
          </cell>
          <cell r="NW203">
            <v>0</v>
          </cell>
          <cell r="NX203">
            <v>0</v>
          </cell>
          <cell r="NY203">
            <v>3.4717151899999994</v>
          </cell>
          <cell r="NZ203">
            <v>0</v>
          </cell>
          <cell r="OA203">
            <v>0</v>
          </cell>
          <cell r="OC203">
            <v>0</v>
          </cell>
          <cell r="OD203">
            <v>0</v>
          </cell>
          <cell r="OE203">
            <v>40.046442677999998</v>
          </cell>
          <cell r="OF203">
            <v>0</v>
          </cell>
          <cell r="OG203">
            <v>0</v>
          </cell>
          <cell r="OI203">
            <v>0.29247069429999983</v>
          </cell>
          <cell r="OJ203">
            <v>0.14201713089999962</v>
          </cell>
          <cell r="OK203">
            <v>4.4228002239999986</v>
          </cell>
          <cell r="OL203">
            <v>3.4017716329029529E-2</v>
          </cell>
          <cell r="OM203">
            <v>0.15045356340000021</v>
          </cell>
          <cell r="OO203">
            <v>0.11473470370000015</v>
          </cell>
          <cell r="OP203">
            <v>5.5715232900000085E-2</v>
          </cell>
          <cell r="OQ203">
            <v>1.3362442509999999</v>
          </cell>
          <cell r="OR203">
            <v>4.4168175657879831E-2</v>
          </cell>
          <cell r="OS203">
            <v>5.9019470800000064E-2</v>
          </cell>
          <cell r="OU203">
            <v>0</v>
          </cell>
          <cell r="OV203">
            <v>0</v>
          </cell>
          <cell r="OW203">
            <v>2.6813817000000002</v>
          </cell>
          <cell r="OX203">
            <v>0</v>
          </cell>
          <cell r="OY203">
            <v>0</v>
          </cell>
          <cell r="PA203">
            <v>0</v>
          </cell>
          <cell r="PB203">
            <v>0</v>
          </cell>
          <cell r="PC203">
            <v>0.40582209999999996</v>
          </cell>
          <cell r="PD203">
            <v>0</v>
          </cell>
          <cell r="PE203">
            <v>0</v>
          </cell>
          <cell r="PG203">
            <v>0</v>
          </cell>
          <cell r="PH203">
            <v>0</v>
          </cell>
          <cell r="PI203">
            <v>0.25872919999999994</v>
          </cell>
          <cell r="PJ203">
            <v>0</v>
          </cell>
          <cell r="PK203">
            <v>0</v>
          </cell>
          <cell r="PM203">
            <v>3.7679813600000008E-2</v>
          </cell>
          <cell r="PN203">
            <v>2.4268243999999998E-2</v>
          </cell>
          <cell r="PO203">
            <v>0.15940210000000002</v>
          </cell>
          <cell r="PP203">
            <v>8.4136718399569446E-2</v>
          </cell>
          <cell r="PQ203">
            <v>1.341156960000001E-2</v>
          </cell>
          <cell r="PS203">
            <v>5.1799433800000079E-2</v>
          </cell>
          <cell r="PT203">
            <v>3.2366023100000064E-2</v>
          </cell>
          <cell r="PU203">
            <v>0.45699448849999996</v>
          </cell>
          <cell r="PV203">
            <v>4.2524387468624837E-2</v>
          </cell>
          <cell r="PW203">
            <v>1.9433410700000014E-2</v>
          </cell>
          <cell r="PY203">
            <v>4.0878480000000002E-2</v>
          </cell>
          <cell r="PZ203">
            <v>3.6135799999999996E-2</v>
          </cell>
          <cell r="QA203">
            <v>4.0878480000000002E-2</v>
          </cell>
          <cell r="QB203">
            <v>0.11601899092138469</v>
          </cell>
          <cell r="QC203">
            <v>4.7426800000000061E-3</v>
          </cell>
          <cell r="QE203">
            <v>4.8737639999999999E-2</v>
          </cell>
          <cell r="QF203">
            <v>4.0611999999999995E-2</v>
          </cell>
          <cell r="QG203">
            <v>4.8737639999999999E-2</v>
          </cell>
          <cell r="QH203">
            <v>0.16672206532774267</v>
          </cell>
          <cell r="QI203">
            <v>8.1256400000000034E-3</v>
          </cell>
          <cell r="QK203">
            <v>18.462198445600002</v>
          </cell>
          <cell r="QL203">
            <v>14.246307485100004</v>
          </cell>
          <cell r="QM203">
            <v>111.45471449999999</v>
          </cell>
          <cell r="QN203">
            <v>3.7826044231623758E-2</v>
          </cell>
          <cell r="QO203">
            <v>4.2158909604999977</v>
          </cell>
          <cell r="QQ203">
            <v>0.74746974999999993</v>
          </cell>
          <cell r="QR203">
            <v>0.55281324999999981</v>
          </cell>
          <cell r="QS203">
            <v>6.2256973750000011</v>
          </cell>
          <cell r="QT203">
            <v>3.1266617741759428E-2</v>
          </cell>
          <cell r="QU203">
            <v>0.19465650000000012</v>
          </cell>
          <cell r="QW203">
            <v>0.15681599999999998</v>
          </cell>
          <cell r="QX203">
            <v>0.13187474999999999</v>
          </cell>
          <cell r="QY203">
            <v>0.64953667399999993</v>
          </cell>
          <cell r="QZ203">
            <v>3.8398524668985821E-2</v>
          </cell>
          <cell r="RA203">
            <v>2.4941249999999998E-2</v>
          </cell>
          <cell r="RC203">
            <v>11.159874171</v>
          </cell>
          <cell r="RD203">
            <v>11.0249461895</v>
          </cell>
          <cell r="RE203">
            <v>12.235044645999999</v>
          </cell>
          <cell r="RF203">
            <v>1.1027992574110681E-2</v>
          </cell>
          <cell r="RG203">
            <v>0.13492798150000063</v>
          </cell>
          <cell r="RI203">
            <v>27.322433934499994</v>
          </cell>
          <cell r="RJ203">
            <v>26.992199844499996</v>
          </cell>
          <cell r="RK203">
            <v>29.954797256000003</v>
          </cell>
          <cell r="RL203">
            <v>1.1024414125648975E-2</v>
          </cell>
          <cell r="RM203">
            <v>0.33023408999999759</v>
          </cell>
          <cell r="RO203">
            <v>4.103744794999999</v>
          </cell>
          <cell r="RP203">
            <v>4.0261568699999994</v>
          </cell>
          <cell r="RQ203">
            <v>12.26543253</v>
          </cell>
          <cell r="RR203">
            <v>6.325739007591244E-3</v>
          </cell>
          <cell r="RS203">
            <v>7.7587924999999558E-2</v>
          </cell>
          <cell r="RU203">
            <v>0.77118478249999989</v>
          </cell>
          <cell r="RV203">
            <v>0.74553243499999988</v>
          </cell>
          <cell r="RW203">
            <v>1.6556200919999999</v>
          </cell>
          <cell r="RX203">
            <v>1.5494102556469824E-2</v>
          </cell>
          <cell r="RY203">
            <v>2.5652347500000006E-2</v>
          </cell>
          <cell r="SA203">
            <v>0.19363221358499999</v>
          </cell>
          <cell r="SB203">
            <v>6.8402478514999976E-2</v>
          </cell>
          <cell r="SC203">
            <v>0.30262755600000002</v>
          </cell>
          <cell r="SD203">
            <v>0.41380810368108056</v>
          </cell>
          <cell r="SE203">
            <v>0.12522973507000001</v>
          </cell>
          <cell r="SG203">
            <v>0.30091489999999999</v>
          </cell>
          <cell r="SH203">
            <v>0</v>
          </cell>
          <cell r="SI203">
            <v>1.5046317</v>
          </cell>
          <cell r="SJ203">
            <v>0.19999239681046196</v>
          </cell>
          <cell r="SK203">
            <v>0.30091489999999999</v>
          </cell>
          <cell r="SM203">
            <v>4.0878480000000002E-2</v>
          </cell>
          <cell r="SN203">
            <v>3.1701880000000002E-2</v>
          </cell>
          <cell r="SO203">
            <v>4.0878480000000002E-2</v>
          </cell>
          <cell r="SP203">
            <v>0.2244848634293643</v>
          </cell>
          <cell r="SQ203">
            <v>9.1766E-3</v>
          </cell>
          <cell r="SS203">
            <v>4.8737639999999999E-2</v>
          </cell>
          <cell r="ST203">
            <v>3.9947160000000002E-2</v>
          </cell>
          <cell r="SU203">
            <v>4.8737639999999999E-2</v>
          </cell>
          <cell r="SV203">
            <v>0.18036326748689507</v>
          </cell>
          <cell r="SW203">
            <v>8.7904799999999964E-3</v>
          </cell>
          <cell r="SY203">
            <v>18.462198445600002</v>
          </cell>
          <cell r="SZ203">
            <v>11.533490929100005</v>
          </cell>
          <cell r="TA203">
            <v>111.45471449999999</v>
          </cell>
          <cell r="TB203">
            <v>6.2166123232947658E-2</v>
          </cell>
          <cell r="TC203">
            <v>6.9287075164999976</v>
          </cell>
          <cell r="TE203">
            <v>1.2455927499999999</v>
          </cell>
          <cell r="TF203">
            <v>0.68261712499999994</v>
          </cell>
          <cell r="TG203">
            <v>6.2256973750000011</v>
          </cell>
          <cell r="TH203">
            <v>9.042772095873032E-2</v>
          </cell>
          <cell r="TI203">
            <v>0.56297562499999998</v>
          </cell>
          <cell r="TK203">
            <v>0.17562529899999996</v>
          </cell>
          <cell r="TL203">
            <v>0.13384653599999996</v>
          </cell>
          <cell r="TM203">
            <v>0.64953667399999993</v>
          </cell>
          <cell r="TN203">
            <v>6.4320868508804169E-2</v>
          </cell>
          <cell r="TO203">
            <v>4.1778762999999997E-2</v>
          </cell>
          <cell r="TQ203">
            <v>0.34406022499999994</v>
          </cell>
          <cell r="TR203">
            <v>6.88087E-2</v>
          </cell>
          <cell r="TS203">
            <v>0.34406022499999994</v>
          </cell>
          <cell r="TT203">
            <v>0.80000972213512911</v>
          </cell>
          <cell r="TU203">
            <v>0.27525152499999994</v>
          </cell>
          <cell r="TW203">
            <v>8.6131920000000015</v>
          </cell>
          <cell r="TX203">
            <v>1.7004568750000006</v>
          </cell>
          <cell r="TY203">
            <v>8.6131920000000015</v>
          </cell>
          <cell r="TZ203">
            <v>0.80257529670765493</v>
          </cell>
          <cell r="UA203">
            <v>6.9127351250000011</v>
          </cell>
          <cell r="UC203">
            <v>0.19627060680000002</v>
          </cell>
          <cell r="UD203">
            <v>0.12318411300000004</v>
          </cell>
          <cell r="UE203">
            <v>0.59664925000000013</v>
          </cell>
          <cell r="UF203">
            <v>0.12249490601052455</v>
          </cell>
          <cell r="UG203">
            <v>7.3086493799999985E-2</v>
          </cell>
          <cell r="UI203">
            <v>0.35134931229999994</v>
          </cell>
          <cell r="UJ203">
            <v>0.13389152629999992</v>
          </cell>
          <cell r="UK203">
            <v>0.72069159949999995</v>
          </cell>
          <cell r="UL203">
            <v>0.30173486988174619</v>
          </cell>
          <cell r="UM203">
            <v>0.21745778600000001</v>
          </cell>
          <cell r="UO203">
            <v>0</v>
          </cell>
          <cell r="UP203">
            <v>0</v>
          </cell>
          <cell r="UQ203">
            <v>2.2284784179999999</v>
          </cell>
          <cell r="UR203">
            <v>0</v>
          </cell>
          <cell r="US203">
            <v>0</v>
          </cell>
          <cell r="UU203">
            <v>0</v>
          </cell>
          <cell r="UV203">
            <v>0</v>
          </cell>
          <cell r="UW203">
            <v>3.7123461419999999</v>
          </cell>
          <cell r="UX203">
            <v>0</v>
          </cell>
          <cell r="UY203">
            <v>0</v>
          </cell>
          <cell r="VA203">
            <v>0</v>
          </cell>
          <cell r="VB203">
            <v>0</v>
          </cell>
          <cell r="VC203">
            <v>1.7834357099999998</v>
          </cell>
          <cell r="VD203">
            <v>0</v>
          </cell>
          <cell r="VE203">
            <v>0</v>
          </cell>
          <cell r="VG203">
            <v>0</v>
          </cell>
          <cell r="VH203">
            <v>0</v>
          </cell>
          <cell r="VI203">
            <v>0.11208339999999999</v>
          </cell>
          <cell r="VJ203">
            <v>0</v>
          </cell>
          <cell r="VK203">
            <v>0</v>
          </cell>
          <cell r="VM203">
            <v>0</v>
          </cell>
          <cell r="VN203">
            <v>0</v>
          </cell>
          <cell r="VO203">
            <v>3.4717151899999994</v>
          </cell>
          <cell r="VP203">
            <v>0</v>
          </cell>
          <cell r="VQ203">
            <v>0</v>
          </cell>
          <cell r="VS203">
            <v>0</v>
          </cell>
          <cell r="VT203">
            <v>0</v>
          </cell>
          <cell r="VU203">
            <v>40.046442677999998</v>
          </cell>
          <cell r="VV203">
            <v>0</v>
          </cell>
          <cell r="VW203">
            <v>0</v>
          </cell>
          <cell r="VY203">
            <v>0.29247069429999983</v>
          </cell>
          <cell r="VZ203">
            <v>0</v>
          </cell>
          <cell r="WA203">
            <v>4.4228002239999986</v>
          </cell>
          <cell r="WB203">
            <v>6.6127945981581809E-2</v>
          </cell>
          <cell r="WC203">
            <v>0.29247069429999983</v>
          </cell>
          <cell r="WE203">
            <v>0.11473470370000015</v>
          </cell>
          <cell r="WF203">
            <v>0</v>
          </cell>
          <cell r="WG203">
            <v>1.3362442509999999</v>
          </cell>
          <cell r="WH203">
            <v>8.5863571434740757E-2</v>
          </cell>
          <cell r="WI203">
            <v>0.11473470370000015</v>
          </cell>
          <cell r="WK203">
            <v>0</v>
          </cell>
          <cell r="WL203">
            <v>0</v>
          </cell>
          <cell r="WM203">
            <v>2.6813817000000002</v>
          </cell>
          <cell r="WN203">
            <v>0</v>
          </cell>
          <cell r="WO203">
            <v>0</v>
          </cell>
          <cell r="WQ203">
            <v>0</v>
          </cell>
          <cell r="WR203">
            <v>0</v>
          </cell>
          <cell r="WS203">
            <v>0.40582209999999996</v>
          </cell>
          <cell r="WT203">
            <v>0</v>
          </cell>
          <cell r="WU203">
            <v>0</v>
          </cell>
          <cell r="WW203">
            <v>0</v>
          </cell>
          <cell r="WX203">
            <v>0</v>
          </cell>
          <cell r="WY203">
            <v>0.25872919999999994</v>
          </cell>
          <cell r="WZ203">
            <v>0</v>
          </cell>
          <cell r="XA203">
            <v>0</v>
          </cell>
          <cell r="XC203">
            <v>3.7679813600000008E-2</v>
          </cell>
          <cell r="XD203">
            <v>2.9280794400000011E-2</v>
          </cell>
          <cell r="XE203">
            <v>0.15940210000000002</v>
          </cell>
          <cell r="XF203">
            <v>5.269076881672196E-2</v>
          </cell>
          <cell r="XG203">
            <v>8.3990191999999964E-3</v>
          </cell>
          <cell r="XI203">
            <v>5.1799433800000079E-2</v>
          </cell>
          <cell r="XJ203">
            <v>2.5599905700000064E-2</v>
          </cell>
          <cell r="XK203">
            <v>0.45699448849999996</v>
          </cell>
          <cell r="XL203">
            <v>5.7330074561719832E-2</v>
          </cell>
          <cell r="XM203">
            <v>2.6199528100000015E-2</v>
          </cell>
          <cell r="XO203">
            <v>7.8997999369999992</v>
          </cell>
          <cell r="XP203">
            <v>5.8448795319999993</v>
          </cell>
          <cell r="XQ203">
            <v>7.8997999369999992</v>
          </cell>
          <cell r="XR203">
            <v>0.26012309443122039</v>
          </cell>
          <cell r="XS203">
            <v>2.0549204049999998</v>
          </cell>
          <cell r="XU203">
            <v>0.82655407799999969</v>
          </cell>
          <cell r="XV203">
            <v>0.92301121600000002</v>
          </cell>
          <cell r="XW203">
            <v>0.82655407799999969</v>
          </cell>
          <cell r="XX203">
            <v>0</v>
          </cell>
          <cell r="XY203">
            <v>0</v>
          </cell>
          <cell r="YA203">
            <v>2.6625456000000003E-3</v>
          </cell>
          <cell r="YB203">
            <v>5.9304959999999999E-4</v>
          </cell>
          <cell r="YC203">
            <v>4.1094423999999997E-2</v>
          </cell>
          <cell r="YD203">
            <v>5.0359532962428205E-2</v>
          </cell>
          <cell r="YE203">
            <v>2.0694960000000005E-3</v>
          </cell>
          <cell r="YG203">
            <v>0.87956536799999996</v>
          </cell>
          <cell r="YH203">
            <v>0.37925776799999988</v>
          </cell>
          <cell r="YI203">
            <v>1.7591450359999998</v>
          </cell>
          <cell r="YJ203">
            <v>0.28440383809263131</v>
          </cell>
          <cell r="YK203">
            <v>0.50030760000000007</v>
          </cell>
          <cell r="YM203">
            <v>2.6406257999999996</v>
          </cell>
          <cell r="YN203">
            <v>1.3844324000000003</v>
          </cell>
          <cell r="YO203">
            <v>2.6406257999999996</v>
          </cell>
          <cell r="YP203">
            <v>0.47571806652801751</v>
          </cell>
          <cell r="YQ203">
            <v>1.2561933999999992</v>
          </cell>
          <cell r="YS203">
            <v>2.6406257999999996</v>
          </cell>
          <cell r="YT203">
            <v>2.4753627999999996</v>
          </cell>
          <cell r="YU203">
            <v>2.6406257999999996</v>
          </cell>
          <cell r="YV203">
            <v>6.2584785773129981E-2</v>
          </cell>
          <cell r="YW203">
            <v>0.16526299999999994</v>
          </cell>
          <cell r="YY203">
            <v>2.6406257999999996</v>
          </cell>
          <cell r="YZ203">
            <v>1.9726466</v>
          </cell>
          <cell r="ZA203">
            <v>2.6406257999999996</v>
          </cell>
          <cell r="ZB203">
            <v>0.25296246064095856</v>
          </cell>
          <cell r="ZC203">
            <v>0.66797919999999955</v>
          </cell>
        </row>
        <row r="204">
          <cell r="B204">
            <v>2045</v>
          </cell>
          <cell r="C204">
            <v>12.330871521999999</v>
          </cell>
          <cell r="D204">
            <v>12.095445956500001</v>
          </cell>
          <cell r="E204">
            <v>12.330871521999999</v>
          </cell>
          <cell r="F204">
            <v>1.9092370322727474E-2</v>
          </cell>
          <cell r="G204">
            <v>0.23542556549999816</v>
          </cell>
          <cell r="I204">
            <v>30.189449459999999</v>
          </cell>
          <cell r="J204">
            <v>29.613001987500002</v>
          </cell>
          <cell r="K204">
            <v>30.189449459999999</v>
          </cell>
          <cell r="L204">
            <v>1.9094335365862497E-2</v>
          </cell>
          <cell r="M204">
            <v>0.57644747249999639</v>
          </cell>
          <cell r="O204">
            <v>12.330871521999999</v>
          </cell>
          <cell r="P204">
            <v>11.941571315499999</v>
          </cell>
          <cell r="Q204">
            <v>12.330871521999999</v>
          </cell>
          <cell r="R204">
            <v>3.1571183415984326E-2</v>
          </cell>
          <cell r="S204">
            <v>0.38930020649999975</v>
          </cell>
          <cell r="U204">
            <v>30.189449459999999</v>
          </cell>
          <cell r="V204">
            <v>29.236278454499995</v>
          </cell>
          <cell r="W204">
            <v>30.189449459999999</v>
          </cell>
          <cell r="X204">
            <v>3.1572984024200994E-2</v>
          </cell>
          <cell r="Y204">
            <v>0.95317100550000333</v>
          </cell>
          <cell r="AA204">
            <v>12.330871521999999</v>
          </cell>
          <cell r="AB204">
            <v>11.872788637999998</v>
          </cell>
          <cell r="AC204">
            <v>12.330871521999999</v>
          </cell>
          <cell r="AD204">
            <v>3.7149270688833093E-2</v>
          </cell>
          <cell r="AE204">
            <v>0.4580828840000013</v>
          </cell>
          <cell r="AG204">
            <v>30.189449459999999</v>
          </cell>
          <cell r="AH204">
            <v>29.067844231999999</v>
          </cell>
          <cell r="AI204">
            <v>30.189449459999999</v>
          </cell>
          <cell r="AJ204">
            <v>3.7152225299308256E-2</v>
          </cell>
          <cell r="AK204">
            <v>1.121605228</v>
          </cell>
          <cell r="AM204">
            <v>12.35989148</v>
          </cell>
          <cell r="AN204">
            <v>8.2130713494999998</v>
          </cell>
          <cell r="AO204">
            <v>12.35989148</v>
          </cell>
          <cell r="AP204">
            <v>0.33550619252686192</v>
          </cell>
          <cell r="AQ204">
            <v>4.1468201305000001</v>
          </cell>
          <cell r="AS204">
            <v>1.6653937920000004</v>
          </cell>
          <cell r="AT204">
            <v>1.2176996279999999</v>
          </cell>
          <cell r="AU204">
            <v>1.6653937920000004</v>
          </cell>
          <cell r="AV204">
            <v>0.26882180427870866</v>
          </cell>
          <cell r="AW204">
            <v>0.44769416400000051</v>
          </cell>
          <cell r="AY204">
            <v>12.35989148</v>
          </cell>
          <cell r="AZ204">
            <v>8.2821630819999985</v>
          </cell>
          <cell r="BA204">
            <v>12.35989148</v>
          </cell>
          <cell r="BB204">
            <v>0.32991619745192141</v>
          </cell>
          <cell r="BC204">
            <v>4.0777283980000014</v>
          </cell>
          <cell r="BE204">
            <v>1.6653937920000004</v>
          </cell>
          <cell r="BF204">
            <v>1.2233853379999999</v>
          </cell>
          <cell r="BG204">
            <v>1.6653937920000004</v>
          </cell>
          <cell r="BH204">
            <v>0.26540777089674678</v>
          </cell>
          <cell r="BI204">
            <v>0.44200845400000044</v>
          </cell>
          <cell r="BK204">
            <v>0.30505282199999995</v>
          </cell>
          <cell r="BL204">
            <v>0.28471822199999997</v>
          </cell>
          <cell r="BM204">
            <v>0.30505282199999995</v>
          </cell>
          <cell r="BN204">
            <v>6.6659275159893408E-2</v>
          </cell>
          <cell r="BO204">
            <v>2.033459999999998E-2</v>
          </cell>
          <cell r="BQ204">
            <v>0.30505282199999995</v>
          </cell>
          <cell r="BR204">
            <v>0.28196701639999994</v>
          </cell>
          <cell r="BS204">
            <v>0.30505282199999995</v>
          </cell>
          <cell r="BT204">
            <v>7.5678059454241053E-2</v>
          </cell>
          <cell r="BU204">
            <v>2.3085805600000009E-2</v>
          </cell>
          <cell r="BW204">
            <v>0.30505282199999995</v>
          </cell>
          <cell r="BX204">
            <v>0.30337216730999994</v>
          </cell>
          <cell r="BY204">
            <v>0.30505282199999995</v>
          </cell>
          <cell r="BZ204">
            <v>5.5093890919652123E-3</v>
          </cell>
          <cell r="CA204">
            <v>1.6806546900000052E-3</v>
          </cell>
          <cell r="CC204">
            <v>0.30505282199999995</v>
          </cell>
          <cell r="CD204">
            <v>0.23944939271999996</v>
          </cell>
          <cell r="CE204">
            <v>0.30505282199999995</v>
          </cell>
          <cell r="CF204">
            <v>0.21505596588121384</v>
          </cell>
          <cell r="CG204">
            <v>6.5603429279999986E-2</v>
          </cell>
          <cell r="CI204">
            <v>0</v>
          </cell>
          <cell r="CJ204">
            <v>0</v>
          </cell>
          <cell r="CK204">
            <v>0</v>
          </cell>
          <cell r="CL204">
            <v>0</v>
          </cell>
          <cell r="CM204">
            <v>0</v>
          </cell>
          <cell r="CO204">
            <v>0</v>
          </cell>
          <cell r="CP204">
            <v>0</v>
          </cell>
          <cell r="CQ204">
            <v>0</v>
          </cell>
          <cell r="CR204">
            <v>0</v>
          </cell>
          <cell r="CS204">
            <v>0</v>
          </cell>
          <cell r="CU204">
            <v>2.6304654999999997</v>
          </cell>
          <cell r="CV204">
            <v>1.83631E-2</v>
          </cell>
          <cell r="CW204">
            <v>2.6304654999999997</v>
          </cell>
          <cell r="CX204">
            <v>0.99301906829798747</v>
          </cell>
          <cell r="CY204">
            <v>2.6121023999999995</v>
          </cell>
          <cell r="DA204">
            <v>2.5583344299999995</v>
          </cell>
          <cell r="DB204">
            <v>1.0599518299999999</v>
          </cell>
          <cell r="DC204">
            <v>2.5583344299999995</v>
          </cell>
          <cell r="DD204">
            <v>0.58568675870886822</v>
          </cell>
          <cell r="DE204">
            <v>1.4983825999999996</v>
          </cell>
          <cell r="DG204">
            <v>2.5583344299999995</v>
          </cell>
          <cell r="DH204">
            <v>1.5165277499999996</v>
          </cell>
          <cell r="DI204">
            <v>2.5583344299999995</v>
          </cell>
          <cell r="DJ204">
            <v>0.40722067755621771</v>
          </cell>
          <cell r="DK204">
            <v>1.0418066799999999</v>
          </cell>
          <cell r="DM204">
            <v>18.436946759999998</v>
          </cell>
          <cell r="DN204">
            <v>3.8269053319999999</v>
          </cell>
          <cell r="DO204">
            <v>18.436946759999998</v>
          </cell>
          <cell r="DP204">
            <v>0.79243280453015752</v>
          </cell>
          <cell r="DQ204">
            <v>14.610041427999999</v>
          </cell>
          <cell r="DS204">
            <v>0.35532661999999998</v>
          </cell>
          <cell r="DT204">
            <v>1.8611999999999999E-4</v>
          </cell>
          <cell r="DU204">
            <v>0.35532661999999998</v>
          </cell>
          <cell r="DV204">
            <v>0.9994762002351526</v>
          </cell>
          <cell r="DW204">
            <v>0.35514049999999997</v>
          </cell>
          <cell r="DY204">
            <v>2.9581187999999998</v>
          </cell>
          <cell r="DZ204">
            <v>0</v>
          </cell>
          <cell r="EA204">
            <v>2.9581187999999998</v>
          </cell>
          <cell r="EB204">
            <v>1</v>
          </cell>
          <cell r="EC204">
            <v>2.9581187999999998</v>
          </cell>
          <cell r="EE204">
            <v>2.4430059999999996</v>
          </cell>
          <cell r="EF204">
            <v>0.17515069599999997</v>
          </cell>
          <cell r="EG204">
            <v>2.4430059999999996</v>
          </cell>
          <cell r="EH204">
            <v>0.92830525344595971</v>
          </cell>
          <cell r="EI204">
            <v>2.2678553039999998</v>
          </cell>
          <cell r="EK204">
            <v>2.4430059999999996</v>
          </cell>
          <cell r="EL204">
            <v>1.3355368199999993</v>
          </cell>
          <cell r="EM204">
            <v>2.4430059999999996</v>
          </cell>
          <cell r="EN204">
            <v>0.45332233322390547</v>
          </cell>
          <cell r="EO204">
            <v>1.1074691800000003</v>
          </cell>
          <cell r="EQ204">
            <v>0.38978780000000002</v>
          </cell>
          <cell r="ER204">
            <v>6.0113883999999992E-2</v>
          </cell>
          <cell r="ES204">
            <v>0.38978780000000002</v>
          </cell>
          <cell r="ET204">
            <v>0.84577792327004586</v>
          </cell>
          <cell r="EU204">
            <v>0.32967391600000001</v>
          </cell>
          <cell r="EW204">
            <v>0.38978780000000002</v>
          </cell>
          <cell r="EX204">
            <v>0.28929851000000001</v>
          </cell>
          <cell r="EY204">
            <v>0.38978780000000002</v>
          </cell>
          <cell r="EZ204">
            <v>0.25780511857990424</v>
          </cell>
          <cell r="FA204">
            <v>0.10048929000000001</v>
          </cell>
          <cell r="FC204">
            <v>0.24838380000000002</v>
          </cell>
          <cell r="FD204">
            <v>3.707761919999996E-2</v>
          </cell>
          <cell r="FE204">
            <v>0.24838380000000002</v>
          </cell>
          <cell r="FF204">
            <v>0.85072448686266988</v>
          </cell>
          <cell r="FG204">
            <v>0.21130618080000005</v>
          </cell>
          <cell r="FI204">
            <v>0.24838380000000002</v>
          </cell>
          <cell r="FJ204">
            <v>0.18474297000000003</v>
          </cell>
          <cell r="FK204">
            <v>0.24838380000000002</v>
          </cell>
          <cell r="FL204">
            <v>0.25621972930601744</v>
          </cell>
          <cell r="FM204">
            <v>6.3640829999999982E-2</v>
          </cell>
          <cell r="FO204">
            <v>0.16186169999999997</v>
          </cell>
          <cell r="FP204">
            <v>6.9924254399999983E-2</v>
          </cell>
          <cell r="FQ204">
            <v>0.16186169999999997</v>
          </cell>
          <cell r="FR204">
            <v>0.56800000000000006</v>
          </cell>
          <cell r="FS204">
            <v>9.1937445599999987E-2</v>
          </cell>
          <cell r="FU204">
            <v>4.4824232209999995</v>
          </cell>
          <cell r="FV204">
            <v>1.4254199999999998E-2</v>
          </cell>
          <cell r="FW204">
            <v>4.4824232209999995</v>
          </cell>
          <cell r="FX204">
            <v>0.99681997899412544</v>
          </cell>
          <cell r="FY204">
            <v>4.4681690209999996</v>
          </cell>
          <cell r="GA204">
            <v>1.3566782814999994</v>
          </cell>
          <cell r="GB204">
            <v>0.50210542449999995</v>
          </cell>
          <cell r="GC204">
            <v>1.3566782814999994</v>
          </cell>
          <cell r="GD204">
            <v>0.62990089002909999</v>
          </cell>
          <cell r="GE204">
            <v>0.85457285699999941</v>
          </cell>
          <cell r="GG204">
            <v>0.46442884049999977</v>
          </cell>
          <cell r="GH204">
            <v>1.4768999999999995E-3</v>
          </cell>
          <cell r="GI204">
            <v>0.46442884049999977</v>
          </cell>
          <cell r="GJ204">
            <v>0.99681996493066627</v>
          </cell>
          <cell r="GK204">
            <v>0.46295194049999977</v>
          </cell>
          <cell r="GM204">
            <v>1.5166722999999998</v>
          </cell>
          <cell r="GN204">
            <v>0</v>
          </cell>
          <cell r="GO204">
            <v>1.5166722999999998</v>
          </cell>
          <cell r="GP204">
            <v>1</v>
          </cell>
          <cell r="GQ204">
            <v>1.5166722999999998</v>
          </cell>
          <cell r="GS204">
            <v>31.921444904999998</v>
          </cell>
          <cell r="GT204">
            <v>9.7877381649999968</v>
          </cell>
          <cell r="GU204">
            <v>31.921444904999998</v>
          </cell>
          <cell r="GV204">
            <v>0.69338047841728812</v>
          </cell>
          <cell r="GW204">
            <v>22.133706740000001</v>
          </cell>
          <cell r="GY204">
            <v>31.921444904999998</v>
          </cell>
          <cell r="GZ204">
            <v>22.422638930000002</v>
          </cell>
          <cell r="HA204">
            <v>31.921444904999998</v>
          </cell>
          <cell r="HB204">
            <v>0.29756817096685234</v>
          </cell>
          <cell r="HC204">
            <v>9.4988059749999962</v>
          </cell>
          <cell r="HE204">
            <v>0.13046376000000001</v>
          </cell>
          <cell r="HF204">
            <v>7.4301599999999999E-3</v>
          </cell>
          <cell r="HG204">
            <v>0.13046376000000001</v>
          </cell>
          <cell r="HH204">
            <v>0.94304809243578447</v>
          </cell>
          <cell r="HI204">
            <v>0.12303360000000001</v>
          </cell>
          <cell r="HK204">
            <v>7.9629896409999992</v>
          </cell>
          <cell r="HL204">
            <v>6.2932749809999997</v>
          </cell>
          <cell r="HM204">
            <v>7.9629896409999992</v>
          </cell>
          <cell r="HN204">
            <v>0.20968439433889746</v>
          </cell>
          <cell r="HO204">
            <v>1.6697146599999995</v>
          </cell>
          <cell r="HQ204">
            <v>0.82719391399999997</v>
          </cell>
          <cell r="HR204">
            <v>0.99394794649999996</v>
          </cell>
          <cell r="HS204">
            <v>0.82719391399999997</v>
          </cell>
          <cell r="HT204">
            <v>0</v>
          </cell>
          <cell r="HU204">
            <v>0</v>
          </cell>
          <cell r="HW204">
            <v>4.1469036000000008E-2</v>
          </cell>
          <cell r="HX204">
            <v>1.24193784E-2</v>
          </cell>
          <cell r="HY204">
            <v>4.1469036000000008E-2</v>
          </cell>
          <cell r="HZ204">
            <v>0.70051441755241195</v>
          </cell>
          <cell r="IA204">
            <v>2.9049657600000008E-2</v>
          </cell>
          <cell r="IC204">
            <v>4.1469036000000008E-2</v>
          </cell>
          <cell r="ID204">
            <v>3.1730736000000002E-2</v>
          </cell>
          <cell r="IE204">
            <v>4.1469036000000008E-2</v>
          </cell>
          <cell r="IF204">
            <v>0.2348330450700615</v>
          </cell>
          <cell r="IG204">
            <v>9.7383000000000053E-3</v>
          </cell>
          <cell r="II204">
            <v>1.7732491719999997</v>
          </cell>
          <cell r="IJ204">
            <v>0.88655861199999997</v>
          </cell>
          <cell r="IK204">
            <v>1.7732491719999997</v>
          </cell>
          <cell r="IL204">
            <v>0.50003720514919259</v>
          </cell>
          <cell r="IM204">
            <v>0.88669055999999968</v>
          </cell>
          <cell r="IO204">
            <v>0.34678002499999999</v>
          </cell>
          <cell r="IP204">
            <v>0.25117372500000001</v>
          </cell>
          <cell r="IQ204">
            <v>0.34678002499999999</v>
          </cell>
          <cell r="IR204">
            <v>0.27569725217016172</v>
          </cell>
          <cell r="IS204">
            <v>9.5606299999999977E-2</v>
          </cell>
          <cell r="IU204">
            <v>8.6820794999999986</v>
          </cell>
          <cell r="IV204">
            <v>5.7447292499999998</v>
          </cell>
          <cell r="IW204">
            <v>8.6820794999999986</v>
          </cell>
          <cell r="IX204">
            <v>0.33832335329341312</v>
          </cell>
          <cell r="IY204">
            <v>2.9373502499999988</v>
          </cell>
          <cell r="JA204">
            <v>112.59979174999999</v>
          </cell>
          <cell r="JB204">
            <v>15.720779287499997</v>
          </cell>
          <cell r="JC204">
            <v>112.59979174999999</v>
          </cell>
          <cell r="JD204">
            <v>0.8603835847014345</v>
          </cell>
          <cell r="JE204">
            <v>96.8790124625</v>
          </cell>
          <cell r="JG204">
            <v>6.2919755000000004</v>
          </cell>
          <cell r="JH204">
            <v>4.1632532499999995</v>
          </cell>
          <cell r="JI204">
            <v>6.2919755000000004</v>
          </cell>
          <cell r="JJ204">
            <v>0.33832335329341329</v>
          </cell>
          <cell r="JK204">
            <v>2.1287222500000009</v>
          </cell>
          <cell r="JM204">
            <v>0.65678960349999993</v>
          </cell>
          <cell r="JN204">
            <v>0.44350272849999994</v>
          </cell>
          <cell r="JO204">
            <v>0.65678960349999993</v>
          </cell>
          <cell r="JP204">
            <v>0.32474155172890157</v>
          </cell>
          <cell r="JQ204">
            <v>0.21328687499999999</v>
          </cell>
          <cell r="JS204">
            <v>0.60140875000000005</v>
          </cell>
          <cell r="JT204">
            <v>0.19783615740000002</v>
          </cell>
          <cell r="JU204">
            <v>0.60140875000000005</v>
          </cell>
          <cell r="JV204">
            <v>0.67104542892001484</v>
          </cell>
          <cell r="JW204">
            <v>0.4035725926</v>
          </cell>
          <cell r="JY204">
            <v>0.72633963750000008</v>
          </cell>
          <cell r="JZ204">
            <v>0.34628053389999996</v>
          </cell>
          <cell r="KA204">
            <v>0.72633963750000008</v>
          </cell>
          <cell r="KB204">
            <v>0.52325259971785587</v>
          </cell>
          <cell r="KC204">
            <v>0.38005910360000011</v>
          </cell>
          <cell r="KE204">
            <v>6.2919755000000004</v>
          </cell>
          <cell r="KF204">
            <v>3.7817769999999999</v>
          </cell>
          <cell r="KG204">
            <v>6.2919755000000004</v>
          </cell>
          <cell r="KH204">
            <v>0.39895236400713896</v>
          </cell>
          <cell r="KI204">
            <v>2.5101985000000004</v>
          </cell>
          <cell r="KK204">
            <v>0.65678960349999993</v>
          </cell>
          <cell r="KL204">
            <v>0.40528422850000001</v>
          </cell>
          <cell r="KM204">
            <v>0.65678960349999993</v>
          </cell>
          <cell r="KN204">
            <v>0.38293141922426904</v>
          </cell>
          <cell r="KO204">
            <v>0.25150537499999992</v>
          </cell>
          <cell r="KQ204">
            <v>2.2434407279999995</v>
          </cell>
          <cell r="KR204">
            <v>0</v>
          </cell>
          <cell r="KS204">
            <v>2.2434407279999995</v>
          </cell>
          <cell r="KT204">
            <v>1</v>
          </cell>
          <cell r="KU204">
            <v>2.2434407279999995</v>
          </cell>
          <cell r="KW204">
            <v>3.7475466280000003</v>
          </cell>
          <cell r="KX204">
            <v>0</v>
          </cell>
          <cell r="KY204">
            <v>3.7475466280000003</v>
          </cell>
          <cell r="KZ204">
            <v>1</v>
          </cell>
          <cell r="LA204">
            <v>3.7475466280000003</v>
          </cell>
          <cell r="LC204">
            <v>1.8000115820000002</v>
          </cell>
          <cell r="LD204">
            <v>0</v>
          </cell>
          <cell r="LE204">
            <v>1.8000115820000002</v>
          </cell>
          <cell r="LF204">
            <v>1</v>
          </cell>
          <cell r="LG204">
            <v>1.8000115820000002</v>
          </cell>
          <cell r="LI204">
            <v>0.11268399999999996</v>
          </cell>
          <cell r="LJ204">
            <v>0</v>
          </cell>
          <cell r="LK204">
            <v>0.11268399999999996</v>
          </cell>
          <cell r="LL204">
            <v>1</v>
          </cell>
          <cell r="LM204">
            <v>0.11268399999999996</v>
          </cell>
          <cell r="LO204">
            <v>3.482734614</v>
          </cell>
          <cell r="LP204">
            <v>0</v>
          </cell>
          <cell r="LQ204">
            <v>3.482734614</v>
          </cell>
          <cell r="LR204">
            <v>1</v>
          </cell>
          <cell r="LS204">
            <v>3.482734614</v>
          </cell>
          <cell r="LU204">
            <v>40.381578236000003</v>
          </cell>
          <cell r="LV204">
            <v>0</v>
          </cell>
          <cell r="LW204">
            <v>40.381578236000003</v>
          </cell>
          <cell r="LX204">
            <v>1</v>
          </cell>
          <cell r="LY204">
            <v>40.381578236000003</v>
          </cell>
          <cell r="MA204">
            <v>6.2919755000000004</v>
          </cell>
          <cell r="MB204">
            <v>6.2919755000000004</v>
          </cell>
          <cell r="MC204">
            <v>6.2919755000000004</v>
          </cell>
          <cell r="MD204">
            <v>0</v>
          </cell>
          <cell r="ME204">
            <v>0</v>
          </cell>
          <cell r="MG204">
            <v>0.65678960349999993</v>
          </cell>
          <cell r="MH204">
            <v>0.65678960349999993</v>
          </cell>
          <cell r="MI204">
            <v>0.65678960349999993</v>
          </cell>
          <cell r="MJ204">
            <v>0</v>
          </cell>
          <cell r="MK204">
            <v>0</v>
          </cell>
          <cell r="MM204">
            <v>11.247139359499998</v>
          </cell>
          <cell r="MN204">
            <v>7.9346168279999993</v>
          </cell>
          <cell r="MO204">
            <v>12.330871521999999</v>
          </cell>
          <cell r="MP204">
            <v>0.26863652950969408</v>
          </cell>
          <cell r="MQ204">
            <v>3.3125225314999991</v>
          </cell>
          <cell r="MS204">
            <v>27.5360834825</v>
          </cell>
          <cell r="MT204">
            <v>19.426085857999997</v>
          </cell>
          <cell r="MU204">
            <v>30.189449459999999</v>
          </cell>
          <cell r="MV204">
            <v>0.26863681748305734</v>
          </cell>
          <cell r="MW204">
            <v>8.1099976245000036</v>
          </cell>
          <cell r="MY204">
            <v>0</v>
          </cell>
          <cell r="MZ204">
            <v>0</v>
          </cell>
          <cell r="NA204">
            <v>2.2434407279999995</v>
          </cell>
          <cell r="NB204">
            <v>0</v>
          </cell>
          <cell r="NC204">
            <v>0</v>
          </cell>
          <cell r="NE204">
            <v>0</v>
          </cell>
          <cell r="NF204">
            <v>0</v>
          </cell>
          <cell r="NG204">
            <v>3.7475466280000003</v>
          </cell>
          <cell r="NH204">
            <v>0</v>
          </cell>
          <cell r="NI204">
            <v>0</v>
          </cell>
          <cell r="NK204">
            <v>0</v>
          </cell>
          <cell r="NL204">
            <v>0</v>
          </cell>
          <cell r="NM204">
            <v>1.8000115820000002</v>
          </cell>
          <cell r="NN204">
            <v>0</v>
          </cell>
          <cell r="NO204">
            <v>0</v>
          </cell>
          <cell r="NQ204">
            <v>0</v>
          </cell>
          <cell r="NR204">
            <v>0</v>
          </cell>
          <cell r="NS204">
            <v>0.11268399999999996</v>
          </cell>
          <cell r="NT204">
            <v>0</v>
          </cell>
          <cell r="NU204">
            <v>0</v>
          </cell>
          <cell r="NW204">
            <v>0</v>
          </cell>
          <cell r="NX204">
            <v>0</v>
          </cell>
          <cell r="NY204">
            <v>3.482734614</v>
          </cell>
          <cell r="NZ204">
            <v>0</v>
          </cell>
          <cell r="OA204">
            <v>0</v>
          </cell>
          <cell r="OC204">
            <v>0</v>
          </cell>
          <cell r="OD204">
            <v>0</v>
          </cell>
          <cell r="OE204">
            <v>40.381578236000003</v>
          </cell>
          <cell r="OF204">
            <v>0</v>
          </cell>
          <cell r="OG204">
            <v>0</v>
          </cell>
          <cell r="OI204">
            <v>1.6589275529999996</v>
          </cell>
          <cell r="OJ204">
            <v>1.5073776742999998</v>
          </cell>
          <cell r="OK204">
            <v>4.4824232209999995</v>
          </cell>
          <cell r="OL204">
            <v>3.3809810280741412E-2</v>
          </cell>
          <cell r="OM204">
            <v>0.15154987869999981</v>
          </cell>
          <cell r="OO204">
            <v>0.65072946809999999</v>
          </cell>
          <cell r="OP204">
            <v>0.59128404040000004</v>
          </cell>
          <cell r="OQ204">
            <v>1.3566782814999994</v>
          </cell>
          <cell r="OR204">
            <v>4.3816893445271808E-2</v>
          </cell>
          <cell r="OS204">
            <v>5.9445427699999942E-2</v>
          </cell>
          <cell r="OU204">
            <v>0</v>
          </cell>
          <cell r="OV204">
            <v>0</v>
          </cell>
          <cell r="OW204">
            <v>2.4430059999999996</v>
          </cell>
          <cell r="OX204">
            <v>0</v>
          </cell>
          <cell r="OY204">
            <v>0</v>
          </cell>
          <cell r="PA204">
            <v>0</v>
          </cell>
          <cell r="PB204">
            <v>0</v>
          </cell>
          <cell r="PC204">
            <v>0.38978780000000002</v>
          </cell>
          <cell r="PD204">
            <v>0</v>
          </cell>
          <cell r="PE204">
            <v>0</v>
          </cell>
          <cell r="PG204">
            <v>0</v>
          </cell>
          <cell r="PH204">
            <v>0</v>
          </cell>
          <cell r="PI204">
            <v>0.24838380000000002</v>
          </cell>
          <cell r="PJ204">
            <v>0</v>
          </cell>
          <cell r="PK204">
            <v>0</v>
          </cell>
          <cell r="PM204">
            <v>6.9924254399999983E-2</v>
          </cell>
          <cell r="PN204">
            <v>5.6420020799999977E-2</v>
          </cell>
          <cell r="PO204">
            <v>0.16186169999999997</v>
          </cell>
          <cell r="PP204">
            <v>8.3430691757222425E-2</v>
          </cell>
          <cell r="PQ204">
            <v>1.3504233600000005E-2</v>
          </cell>
          <cell r="PS204">
            <v>0.17188408350000003</v>
          </cell>
          <cell r="PT204">
            <v>0.15231799770000004</v>
          </cell>
          <cell r="PU204">
            <v>0.46442884049999977</v>
          </cell>
          <cell r="PV204">
            <v>4.212935135323493E-2</v>
          </cell>
          <cell r="PW204">
            <v>1.9566085799999994E-2</v>
          </cell>
          <cell r="PY204">
            <v>4.1118839999999997E-2</v>
          </cell>
          <cell r="PZ204">
            <v>3.6336879999999995E-2</v>
          </cell>
          <cell r="QA204">
            <v>4.1118839999999997E-2</v>
          </cell>
          <cell r="QB204">
            <v>0.1162960822824769</v>
          </cell>
          <cell r="QC204">
            <v>4.7819600000000018E-3</v>
          </cell>
          <cell r="QE204">
            <v>4.9373879999999995E-2</v>
          </cell>
          <cell r="QF204">
            <v>4.1180999999999995E-2</v>
          </cell>
          <cell r="QG204">
            <v>4.9373879999999995E-2</v>
          </cell>
          <cell r="QH204">
            <v>0.16593551084095479</v>
          </cell>
          <cell r="QI204">
            <v>8.1928799999999996E-3</v>
          </cell>
          <cell r="QK204">
            <v>23.541101625</v>
          </cell>
          <cell r="QL204">
            <v>19.281602453999998</v>
          </cell>
          <cell r="QM204">
            <v>112.59979174999999</v>
          </cell>
          <cell r="QN204">
            <v>3.7828659403359881E-2</v>
          </cell>
          <cell r="QO204">
            <v>4.2594991710000016</v>
          </cell>
          <cell r="QQ204">
            <v>1.27158525</v>
          </cell>
          <cell r="QR204">
            <v>1.0753694999999999</v>
          </cell>
          <cell r="QS204">
            <v>6.2919755000000004</v>
          </cell>
          <cell r="QT204">
            <v>3.118507851786774E-2</v>
          </cell>
          <cell r="QU204">
            <v>0.19621575000000013</v>
          </cell>
          <cell r="QW204">
            <v>0.17379899999999998</v>
          </cell>
          <cell r="QX204">
            <v>0.14866200000000002</v>
          </cell>
          <cell r="QY204">
            <v>0.65678960349999993</v>
          </cell>
          <cell r="QZ204">
            <v>3.8272530298966538E-2</v>
          </cell>
          <cell r="RA204">
            <v>2.5136999999999965E-2</v>
          </cell>
          <cell r="RC204">
            <v>11.247139359499998</v>
          </cell>
          <cell r="RD204">
            <v>11.1105019725</v>
          </cell>
          <cell r="RE204">
            <v>12.330871521999999</v>
          </cell>
          <cell r="RF204">
            <v>1.1080918875540826E-2</v>
          </cell>
          <cell r="RG204">
            <v>0.13663738699999861</v>
          </cell>
          <cell r="RI204">
            <v>27.5360834825</v>
          </cell>
          <cell r="RJ204">
            <v>27.201568924499998</v>
          </cell>
          <cell r="RK204">
            <v>30.189449459999999</v>
          </cell>
          <cell r="RL204">
            <v>1.1080512032629899E-2</v>
          </cell>
          <cell r="RM204">
            <v>0.33451455800000218</v>
          </cell>
          <cell r="RO204">
            <v>4.1353423175000001</v>
          </cell>
          <cell r="RP204">
            <v>4.0564370100000007</v>
          </cell>
          <cell r="RQ204">
            <v>12.35989148</v>
          </cell>
          <cell r="RR204">
            <v>6.3839806059526561E-3</v>
          </cell>
          <cell r="RS204">
            <v>7.8905307499999466E-2</v>
          </cell>
          <cell r="RU204">
            <v>0.77573038999999999</v>
          </cell>
          <cell r="RV204">
            <v>0.74965618249999999</v>
          </cell>
          <cell r="RW204">
            <v>1.6653937920000004</v>
          </cell>
          <cell r="RX204">
            <v>1.565648174338817E-2</v>
          </cell>
          <cell r="RY204">
            <v>2.6074207500000002E-2</v>
          </cell>
          <cell r="SA204">
            <v>0.19521251718000004</v>
          </cell>
          <cell r="SB204">
            <v>6.8949251804999959E-2</v>
          </cell>
          <cell r="SC204">
            <v>0.30505282199999995</v>
          </cell>
          <cell r="SD204">
            <v>0.41390623613047617</v>
          </cell>
          <cell r="SE204">
            <v>0.1262632653750001</v>
          </cell>
          <cell r="SG204">
            <v>0.30333160000000003</v>
          </cell>
          <cell r="SH204">
            <v>0</v>
          </cell>
          <cell r="SI204">
            <v>1.5166722999999998</v>
          </cell>
          <cell r="SJ204">
            <v>0.19999811429271841</v>
          </cell>
          <cell r="SK204">
            <v>0.30333160000000003</v>
          </cell>
          <cell r="SM204">
            <v>4.1118839999999997E-2</v>
          </cell>
          <cell r="SN204">
            <v>3.1803999999999992E-2</v>
          </cell>
          <cell r="SO204">
            <v>4.1118839999999997E-2</v>
          </cell>
          <cell r="SP204">
            <v>0.22653460068426068</v>
          </cell>
          <cell r="SQ204">
            <v>9.3148400000000048E-3</v>
          </cell>
          <cell r="SS204">
            <v>4.9373879999999995E-2</v>
          </cell>
          <cell r="ST204">
            <v>4.0675320000000001E-2</v>
          </cell>
          <cell r="SU204">
            <v>4.9373879999999995E-2</v>
          </cell>
          <cell r="SV204">
            <v>0.17617736341563586</v>
          </cell>
          <cell r="SW204">
            <v>8.6985599999999941E-3</v>
          </cell>
          <cell r="SY204">
            <v>23.541101625</v>
          </cell>
          <cell r="SZ204">
            <v>19.597892909499997</v>
          </cell>
          <cell r="TA204">
            <v>112.59979174999999</v>
          </cell>
          <cell r="TB204">
            <v>3.5019680358334256E-2</v>
          </cell>
          <cell r="TC204">
            <v>3.9432087155000026</v>
          </cell>
          <cell r="TE204">
            <v>1.6530615</v>
          </cell>
          <cell r="TF204">
            <v>1.3306814999999999</v>
          </cell>
          <cell r="TG204">
            <v>6.2919755000000004</v>
          </cell>
          <cell r="TH204">
            <v>5.1236690289083307E-2</v>
          </cell>
          <cell r="TI204">
            <v>0.32238000000000011</v>
          </cell>
          <cell r="TK204">
            <v>0.19205260349999995</v>
          </cell>
          <cell r="TL204">
            <v>0.15732759049999992</v>
          </cell>
          <cell r="TM204">
            <v>0.65678960349999993</v>
          </cell>
          <cell r="TN204">
            <v>5.2870832325834817E-2</v>
          </cell>
          <cell r="TO204">
            <v>3.4725013000000027E-2</v>
          </cell>
          <cell r="TQ204">
            <v>0.34678002499999999</v>
          </cell>
          <cell r="TR204">
            <v>6.9354675000000018E-2</v>
          </cell>
          <cell r="TS204">
            <v>0.34678002499999999</v>
          </cell>
          <cell r="TT204">
            <v>0.80000383528434194</v>
          </cell>
          <cell r="TU204">
            <v>0.27742534999999996</v>
          </cell>
          <cell r="TW204">
            <v>8.6820794999999986</v>
          </cell>
          <cell r="TX204">
            <v>1.7140759999999995</v>
          </cell>
          <cell r="TY204">
            <v>8.6820794999999986</v>
          </cell>
          <cell r="TZ204">
            <v>0.80257310474984711</v>
          </cell>
          <cell r="UA204">
            <v>6.9680034999999991</v>
          </cell>
          <cell r="UC204">
            <v>0.19783615740000002</v>
          </cell>
          <cell r="UD204">
            <v>0.12415914890000006</v>
          </cell>
          <cell r="UE204">
            <v>0.60140875000000005</v>
          </cell>
          <cell r="UF204">
            <v>0.1225073770542912</v>
          </cell>
          <cell r="UG204">
            <v>7.367700849999996E-2</v>
          </cell>
          <cell r="UI204">
            <v>0.34628053389999996</v>
          </cell>
          <cell r="UJ204">
            <v>0.12792383390000003</v>
          </cell>
          <cell r="UK204">
            <v>0.72633963750000008</v>
          </cell>
          <cell r="UL204">
            <v>0.30062616540048032</v>
          </cell>
          <cell r="UM204">
            <v>0.21835669999999993</v>
          </cell>
          <cell r="UO204">
            <v>0</v>
          </cell>
          <cell r="UP204">
            <v>0</v>
          </cell>
          <cell r="UQ204">
            <v>2.2434407279999995</v>
          </cell>
          <cell r="UR204">
            <v>0</v>
          </cell>
          <cell r="US204">
            <v>0</v>
          </cell>
          <cell r="UU204">
            <v>0</v>
          </cell>
          <cell r="UV204">
            <v>0</v>
          </cell>
          <cell r="UW204">
            <v>3.7475466280000003</v>
          </cell>
          <cell r="UX204">
            <v>0</v>
          </cell>
          <cell r="UY204">
            <v>0</v>
          </cell>
          <cell r="VA204">
            <v>0</v>
          </cell>
          <cell r="VB204">
            <v>0</v>
          </cell>
          <cell r="VC204">
            <v>1.8000115820000002</v>
          </cell>
          <cell r="VD204">
            <v>0</v>
          </cell>
          <cell r="VE204">
            <v>0</v>
          </cell>
          <cell r="VG204">
            <v>0</v>
          </cell>
          <cell r="VH204">
            <v>0</v>
          </cell>
          <cell r="VI204">
            <v>0.11268399999999996</v>
          </cell>
          <cell r="VJ204">
            <v>0</v>
          </cell>
          <cell r="VK204">
            <v>0</v>
          </cell>
          <cell r="VM204">
            <v>0</v>
          </cell>
          <cell r="VN204">
            <v>0</v>
          </cell>
          <cell r="VO204">
            <v>3.482734614</v>
          </cell>
          <cell r="VP204">
            <v>0</v>
          </cell>
          <cell r="VQ204">
            <v>0</v>
          </cell>
          <cell r="VS204">
            <v>0</v>
          </cell>
          <cell r="VT204">
            <v>0</v>
          </cell>
          <cell r="VU204">
            <v>40.381578236000003</v>
          </cell>
          <cell r="VV204">
            <v>0</v>
          </cell>
          <cell r="VW204">
            <v>0</v>
          </cell>
          <cell r="VY204">
            <v>1.6589275529999996</v>
          </cell>
          <cell r="VZ204">
            <v>1.4472269736999994</v>
          </cell>
          <cell r="WA204">
            <v>4.4824232209999995</v>
          </cell>
          <cell r="WB204">
            <v>4.7229047517911786E-2</v>
          </cell>
          <cell r="WC204">
            <v>0.21170057930000019</v>
          </cell>
          <cell r="WE204">
            <v>0.65072946809999999</v>
          </cell>
          <cell r="WF204">
            <v>0.56768882130000009</v>
          </cell>
          <cell r="WG204">
            <v>1.3566782814999994</v>
          </cell>
          <cell r="WH204">
            <v>6.1208797938584775E-2</v>
          </cell>
          <cell r="WI204">
            <v>8.3040646799999895E-2</v>
          </cell>
          <cell r="WK204">
            <v>0</v>
          </cell>
          <cell r="WL204">
            <v>0</v>
          </cell>
          <cell r="WM204">
            <v>2.4430059999999996</v>
          </cell>
          <cell r="WN204">
            <v>0</v>
          </cell>
          <cell r="WO204">
            <v>0</v>
          </cell>
          <cell r="WQ204">
            <v>0</v>
          </cell>
          <cell r="WR204">
            <v>0</v>
          </cell>
          <cell r="WS204">
            <v>0.38978780000000002</v>
          </cell>
          <cell r="WT204">
            <v>0</v>
          </cell>
          <cell r="WU204">
            <v>0</v>
          </cell>
          <cell r="WW204">
            <v>0</v>
          </cell>
          <cell r="WX204">
            <v>0</v>
          </cell>
          <cell r="WY204">
            <v>0.24838380000000002</v>
          </cell>
          <cell r="WZ204">
            <v>0</v>
          </cell>
          <cell r="XA204">
            <v>0</v>
          </cell>
          <cell r="XC204">
            <v>6.9924254399999983E-2</v>
          </cell>
          <cell r="XD204">
            <v>6.3586036799999995E-2</v>
          </cell>
          <cell r="XE204">
            <v>0.16186169999999997</v>
          </cell>
          <cell r="XF204">
            <v>3.9158229525576391E-2</v>
          </cell>
          <cell r="XG204">
            <v>6.3382175999999874E-3</v>
          </cell>
          <cell r="XI204">
            <v>0.17188408350000003</v>
          </cell>
          <cell r="XJ204">
            <v>0.15345621040000001</v>
          </cell>
          <cell r="XK204">
            <v>0.46442884049999977</v>
          </cell>
          <cell r="XL204">
            <v>3.9678571813414394E-2</v>
          </cell>
          <cell r="XM204">
            <v>1.842787310000002E-2</v>
          </cell>
          <cell r="XO204">
            <v>7.9629896409999992</v>
          </cell>
          <cell r="XP204">
            <v>5.8916337804999985</v>
          </cell>
          <cell r="XQ204">
            <v>7.9629896409999992</v>
          </cell>
          <cell r="XR204">
            <v>0.26012288774494474</v>
          </cell>
          <cell r="XS204">
            <v>2.0713558605000006</v>
          </cell>
          <cell r="XU204">
            <v>0.82719391399999997</v>
          </cell>
          <cell r="XV204">
            <v>0.91609656700000019</v>
          </cell>
          <cell r="XW204">
            <v>0.82719391399999997</v>
          </cell>
          <cell r="XX204">
            <v>0</v>
          </cell>
          <cell r="XY204">
            <v>0</v>
          </cell>
          <cell r="YA204">
            <v>2.6810783999999988E-3</v>
          </cell>
          <cell r="YB204">
            <v>5.9922719999999977E-4</v>
          </cell>
          <cell r="YC204">
            <v>4.1469036000000008E-2</v>
          </cell>
          <cell r="YD204">
            <v>5.0202546304669318E-2</v>
          </cell>
          <cell r="YE204">
            <v>2.0818511999999992E-3</v>
          </cell>
          <cell r="YG204">
            <v>0.88655861199999997</v>
          </cell>
          <cell r="YH204">
            <v>0.38219984000000007</v>
          </cell>
          <cell r="YI204">
            <v>1.7732491719999997</v>
          </cell>
          <cell r="YJ204">
            <v>0.284426340056399</v>
          </cell>
          <cell r="YK204">
            <v>0.5043587719999999</v>
          </cell>
          <cell r="YM204">
            <v>2.6246642000000002</v>
          </cell>
          <cell r="YN204">
            <v>1.4022849999999998</v>
          </cell>
          <cell r="YO204">
            <v>2.6246642000000002</v>
          </cell>
          <cell r="YP204">
            <v>0.46572784434671693</v>
          </cell>
          <cell r="YQ204">
            <v>1.2223792000000004</v>
          </cell>
          <cell r="YS204">
            <v>2.6246642000000002</v>
          </cell>
          <cell r="YT204">
            <v>2.4638139999999997</v>
          </cell>
          <cell r="YU204">
            <v>2.6246642000000002</v>
          </cell>
          <cell r="YV204">
            <v>6.1284106363016073E-2</v>
          </cell>
          <cell r="YW204">
            <v>0.1608502000000005</v>
          </cell>
          <cell r="YY204">
            <v>2.6246642000000002</v>
          </cell>
          <cell r="YZ204">
            <v>1.960815</v>
          </cell>
          <cell r="ZA204">
            <v>2.6246642000000002</v>
          </cell>
          <cell r="ZB204">
            <v>0.25292728875564358</v>
          </cell>
          <cell r="ZC204">
            <v>0.66384920000000025</v>
          </cell>
        </row>
        <row r="205">
          <cell r="B205">
            <v>2046</v>
          </cell>
          <cell r="C205">
            <v>12.424423956000002</v>
          </cell>
          <cell r="D205">
            <v>12.187179449999999</v>
          </cell>
          <cell r="E205">
            <v>12.424423956000002</v>
          </cell>
          <cell r="F205">
            <v>1.9095010508349011E-2</v>
          </cell>
          <cell r="G205">
            <v>0.23724450600000324</v>
          </cell>
          <cell r="I205">
            <v>30.418450088</v>
          </cell>
          <cell r="J205">
            <v>29.837484305000004</v>
          </cell>
          <cell r="K205">
            <v>30.418450088</v>
          </cell>
          <cell r="L205">
            <v>1.9099125080971363E-2</v>
          </cell>
          <cell r="M205">
            <v>0.58096578299999635</v>
          </cell>
          <cell r="O205">
            <v>12.424423956000002</v>
          </cell>
          <cell r="P205">
            <v>12.032046629999998</v>
          </cell>
          <cell r="Q205">
            <v>12.424423956000002</v>
          </cell>
          <cell r="R205">
            <v>3.1581128218867389E-2</v>
          </cell>
          <cell r="S205">
            <v>0.39237732600000363</v>
          </cell>
          <cell r="U205">
            <v>30.418450088</v>
          </cell>
          <cell r="V205">
            <v>29.457870525499999</v>
          </cell>
          <cell r="W205">
            <v>30.418450088</v>
          </cell>
          <cell r="X205">
            <v>3.1578846381753928E-2</v>
          </cell>
          <cell r="Y205">
            <v>0.96057956250000132</v>
          </cell>
          <cell r="AA205">
            <v>12.424423956000002</v>
          </cell>
          <cell r="AB205">
            <v>11.962734099999999</v>
          </cell>
          <cell r="AC205">
            <v>12.424423956000002</v>
          </cell>
          <cell r="AD205">
            <v>3.7159860097742713E-2</v>
          </cell>
          <cell r="AE205">
            <v>0.46168985600000312</v>
          </cell>
          <cell r="AG205">
            <v>30.418450088</v>
          </cell>
          <cell r="AH205">
            <v>29.288141097999997</v>
          </cell>
          <cell r="AI205">
            <v>30.418450088</v>
          </cell>
          <cell r="AJ205">
            <v>3.7158664781737419E-2</v>
          </cell>
          <cell r="AK205">
            <v>1.1303089900000032</v>
          </cell>
          <cell r="AM205">
            <v>12.450177684</v>
          </cell>
          <cell r="AN205">
            <v>8.2730525840000002</v>
          </cell>
          <cell r="AO205">
            <v>12.450177684</v>
          </cell>
          <cell r="AP205">
            <v>0.33550726792984775</v>
          </cell>
          <cell r="AQ205">
            <v>4.1771250999999996</v>
          </cell>
          <cell r="AS205">
            <v>1.6745395999999997</v>
          </cell>
          <cell r="AT205">
            <v>1.224420281</v>
          </cell>
          <cell r="AU205">
            <v>1.6745395999999997</v>
          </cell>
          <cell r="AV205">
            <v>0.26880183603899233</v>
          </cell>
          <cell r="AW205">
            <v>0.45011931899999968</v>
          </cell>
          <cell r="AY205">
            <v>12.450177684</v>
          </cell>
          <cell r="AZ205">
            <v>8.3426100140000017</v>
          </cell>
          <cell r="BA205">
            <v>12.450177684</v>
          </cell>
          <cell r="BB205">
            <v>0.32992040549579665</v>
          </cell>
          <cell r="BC205">
            <v>4.1075676699999981</v>
          </cell>
          <cell r="BE205">
            <v>1.6745395999999997</v>
          </cell>
          <cell r="BF205">
            <v>1.2301003840000002</v>
          </cell>
          <cell r="BG205">
            <v>1.6745395999999997</v>
          </cell>
          <cell r="BH205">
            <v>0.26540979741536097</v>
          </cell>
          <cell r="BI205">
            <v>0.44443921599999947</v>
          </cell>
          <cell r="BK205">
            <v>0.30744254600000009</v>
          </cell>
          <cell r="BL205">
            <v>0.2869363459999999</v>
          </cell>
          <cell r="BM205">
            <v>0.30744254600000009</v>
          </cell>
          <cell r="BN205">
            <v>6.669929151575589E-2</v>
          </cell>
          <cell r="BO205">
            <v>2.0506200000000196E-2</v>
          </cell>
          <cell r="BQ205">
            <v>0.30744254600000009</v>
          </cell>
          <cell r="BR205">
            <v>0.28415562519999993</v>
          </cell>
          <cell r="BS205">
            <v>0.30744254600000009</v>
          </cell>
          <cell r="BT205">
            <v>7.5743975916723508E-2</v>
          </cell>
          <cell r="BU205">
            <v>2.3286920800000166E-2</v>
          </cell>
          <cell r="BW205">
            <v>0.30744254600000009</v>
          </cell>
          <cell r="BX205">
            <v>0.30574810253500001</v>
          </cell>
          <cell r="BY205">
            <v>0.30744254600000009</v>
          </cell>
          <cell r="BZ205">
            <v>5.5114150173609456E-3</v>
          </cell>
          <cell r="CA205">
            <v>1.6944434650000839E-3</v>
          </cell>
          <cell r="CC205">
            <v>0.30744254600000009</v>
          </cell>
          <cell r="CD205">
            <v>0.24135822738500004</v>
          </cell>
          <cell r="CE205">
            <v>0.30744254600000009</v>
          </cell>
          <cell r="CF205">
            <v>0.21494851468931056</v>
          </cell>
          <cell r="CG205">
            <v>6.6084318615000054E-2</v>
          </cell>
          <cell r="CI205">
            <v>0</v>
          </cell>
          <cell r="CJ205">
            <v>0</v>
          </cell>
          <cell r="CK205">
            <v>0</v>
          </cell>
          <cell r="CL205">
            <v>0</v>
          </cell>
          <cell r="CM205">
            <v>0</v>
          </cell>
          <cell r="CO205">
            <v>0</v>
          </cell>
          <cell r="CP205">
            <v>0</v>
          </cell>
          <cell r="CQ205">
            <v>0</v>
          </cell>
          <cell r="CR205">
            <v>0</v>
          </cell>
          <cell r="CS205">
            <v>0</v>
          </cell>
          <cell r="CU205">
            <v>2.6515084000000004</v>
          </cell>
          <cell r="CV205">
            <v>1.8510029999999997E-2</v>
          </cell>
          <cell r="CW205">
            <v>2.6515084000000004</v>
          </cell>
          <cell r="CX205">
            <v>0.99301905662452372</v>
          </cell>
          <cell r="CY205">
            <v>2.6329983700000006</v>
          </cell>
          <cell r="DA205">
            <v>2.5787992949999996</v>
          </cell>
          <cell r="DB205">
            <v>1.0684332949999999</v>
          </cell>
          <cell r="DC205">
            <v>2.5787992949999996</v>
          </cell>
          <cell r="DD205">
            <v>0.58568575031350001</v>
          </cell>
          <cell r="DE205">
            <v>1.5103659999999997</v>
          </cell>
          <cell r="DG205">
            <v>2.5787992949999996</v>
          </cell>
          <cell r="DH205">
            <v>1.5286562799999999</v>
          </cell>
          <cell r="DI205">
            <v>2.5787992949999996</v>
          </cell>
          <cell r="DJ205">
            <v>0.40722169307092193</v>
          </cell>
          <cell r="DK205">
            <v>1.0501430149999997</v>
          </cell>
          <cell r="DM205">
            <v>18.584432610000004</v>
          </cell>
          <cell r="DN205">
            <v>3.8575298390000001</v>
          </cell>
          <cell r="DO205">
            <v>18.584432610000004</v>
          </cell>
          <cell r="DP205">
            <v>0.79243219742289461</v>
          </cell>
          <cell r="DQ205">
            <v>14.726902771000004</v>
          </cell>
          <cell r="DS205">
            <v>0.35817380999999998</v>
          </cell>
          <cell r="DT205">
            <v>1.8761E-4</v>
          </cell>
          <cell r="DU205">
            <v>0.35817380999999998</v>
          </cell>
          <cell r="DV205">
            <v>0.99947620402507931</v>
          </cell>
          <cell r="DW205">
            <v>0.35798619999999998</v>
          </cell>
          <cell r="DY205">
            <v>2.9817851100000001</v>
          </cell>
          <cell r="DZ205">
            <v>0</v>
          </cell>
          <cell r="EA205">
            <v>2.9817851100000001</v>
          </cell>
          <cell r="EB205">
            <v>1</v>
          </cell>
          <cell r="EC205">
            <v>2.9817851100000001</v>
          </cell>
          <cell r="EE205">
            <v>2.4698626000000004</v>
          </cell>
          <cell r="EF205">
            <v>0.15721226000000035</v>
          </cell>
          <cell r="EG205">
            <v>2.4698626000000004</v>
          </cell>
          <cell r="EH205">
            <v>0.93634777092458488</v>
          </cell>
          <cell r="EI205">
            <v>2.3126503399999998</v>
          </cell>
          <cell r="EK205">
            <v>2.4698626000000004</v>
          </cell>
          <cell r="EL205">
            <v>1.5074345000000005</v>
          </cell>
          <cell r="EM205">
            <v>2.4698626000000004</v>
          </cell>
          <cell r="EN205">
            <v>0.38966868035493141</v>
          </cell>
          <cell r="EO205">
            <v>0.9624280999999999</v>
          </cell>
          <cell r="EQ205">
            <v>0.37333919999999993</v>
          </cell>
          <cell r="ER205">
            <v>3.6998738400000016E-2</v>
          </cell>
          <cell r="ES205">
            <v>0.37333919999999993</v>
          </cell>
          <cell r="ET205">
            <v>0.90089779374895529</v>
          </cell>
          <cell r="EU205">
            <v>0.33634046159999992</v>
          </cell>
          <cell r="EW205">
            <v>0.37333919999999993</v>
          </cell>
          <cell r="EX205">
            <v>0.27130524999999994</v>
          </cell>
          <cell r="EY205">
            <v>0.37333919999999993</v>
          </cell>
          <cell r="EZ205">
            <v>0.27330092848540954</v>
          </cell>
          <cell r="FA205">
            <v>0.10203394999999998</v>
          </cell>
          <cell r="FC205">
            <v>0.23781349999999998</v>
          </cell>
          <cell r="FD205">
            <v>2.2230703999999969E-2</v>
          </cell>
          <cell r="FE205">
            <v>0.23781349999999998</v>
          </cell>
          <cell r="FF205">
            <v>0.90652042882342687</v>
          </cell>
          <cell r="FG205">
            <v>0.21558279600000002</v>
          </cell>
          <cell r="FI205">
            <v>0.23781349999999998</v>
          </cell>
          <cell r="FJ205">
            <v>0.17322134999999997</v>
          </cell>
          <cell r="FK205">
            <v>0.23781349999999998</v>
          </cell>
          <cell r="FL205">
            <v>0.27160842424841325</v>
          </cell>
          <cell r="FM205">
            <v>6.4592150000000015E-2</v>
          </cell>
          <cell r="FO205">
            <v>0.16434989999999994</v>
          </cell>
          <cell r="FP205">
            <v>7.0999156799999991E-2</v>
          </cell>
          <cell r="FQ205">
            <v>0.16434989999999994</v>
          </cell>
          <cell r="FR205">
            <v>0.56799999999999984</v>
          </cell>
          <cell r="FS205">
            <v>9.3350743199999947E-2</v>
          </cell>
          <cell r="FU205">
            <v>4.5428560209999995</v>
          </cell>
          <cell r="FV205">
            <v>1.4446439999999998E-2</v>
          </cell>
          <cell r="FW205">
            <v>4.5428560209999995</v>
          </cell>
          <cell r="FX205">
            <v>0.99681996525242722</v>
          </cell>
          <cell r="FY205">
            <v>4.5284095809999991</v>
          </cell>
          <cell r="GA205">
            <v>1.3773731969999998</v>
          </cell>
          <cell r="GB205">
            <v>0.50977264870000027</v>
          </cell>
          <cell r="GC205">
            <v>1.3773731969999998</v>
          </cell>
          <cell r="GD205">
            <v>0.62989504238189387</v>
          </cell>
          <cell r="GE205">
            <v>0.86760054829999955</v>
          </cell>
          <cell r="GG205">
            <v>0.4719164079999999</v>
          </cell>
          <cell r="GH205">
            <v>1.5008399999999996E-3</v>
          </cell>
          <cell r="GI205">
            <v>0.4719164079999999</v>
          </cell>
          <cell r="GJ205">
            <v>0.99681969099917378</v>
          </cell>
          <cell r="GK205">
            <v>0.4704155679999999</v>
          </cell>
          <cell r="GM205">
            <v>1.5288273000000001</v>
          </cell>
          <cell r="GN205">
            <v>0</v>
          </cell>
          <cell r="GO205">
            <v>1.5288273000000001</v>
          </cell>
          <cell r="GP205">
            <v>1</v>
          </cell>
          <cell r="GQ205">
            <v>1.5288273000000001</v>
          </cell>
          <cell r="GS205">
            <v>32.176822399999999</v>
          </cell>
          <cell r="GT205">
            <v>9.8660330199999997</v>
          </cell>
          <cell r="GU205">
            <v>32.176822399999999</v>
          </cell>
          <cell r="GV205">
            <v>0.69338075409211319</v>
          </cell>
          <cell r="GW205">
            <v>22.310789379999999</v>
          </cell>
          <cell r="GY205">
            <v>32.176822399999999</v>
          </cell>
          <cell r="GZ205">
            <v>22.602012269999996</v>
          </cell>
          <cell r="HA205">
            <v>32.176822399999999</v>
          </cell>
          <cell r="HB205">
            <v>0.29756854206958622</v>
          </cell>
          <cell r="HC205">
            <v>9.574810130000003</v>
          </cell>
          <cell r="HE205">
            <v>0.13150626000000001</v>
          </cell>
          <cell r="HF205">
            <v>7.4900999999999995E-3</v>
          </cell>
          <cell r="HG205">
            <v>0.13150626000000001</v>
          </cell>
          <cell r="HH205">
            <v>0.94304377601492129</v>
          </cell>
          <cell r="HI205">
            <v>0.12401616000000001</v>
          </cell>
          <cell r="HK205">
            <v>8.026670811999999</v>
          </cell>
          <cell r="HL205">
            <v>6.3436377764999978</v>
          </cell>
          <cell r="HM205">
            <v>8.026670811999999</v>
          </cell>
          <cell r="HN205">
            <v>0.20968008716438705</v>
          </cell>
          <cell r="HO205">
            <v>1.6830330355000012</v>
          </cell>
          <cell r="HQ205">
            <v>0.83381285400000005</v>
          </cell>
          <cell r="HR205">
            <v>1.0019127275000002</v>
          </cell>
          <cell r="HS205">
            <v>0.83381285400000005</v>
          </cell>
          <cell r="HT205">
            <v>0</v>
          </cell>
          <cell r="HU205">
            <v>0</v>
          </cell>
          <cell r="HW205">
            <v>4.1815047999999994E-2</v>
          </cell>
          <cell r="HX205">
            <v>1.2509411200000001E-2</v>
          </cell>
          <cell r="HY205">
            <v>4.1815047999999994E-2</v>
          </cell>
          <cell r="HZ205">
            <v>0.70083948725827117</v>
          </cell>
          <cell r="IA205">
            <v>2.9305636799999993E-2</v>
          </cell>
          <cell r="IC205">
            <v>4.1815047999999994E-2</v>
          </cell>
          <cell r="ID205">
            <v>3.2005248E-2</v>
          </cell>
          <cell r="IE205">
            <v>4.1815047999999994E-2</v>
          </cell>
          <cell r="IF205">
            <v>0.2345997546146544</v>
          </cell>
          <cell r="IG205">
            <v>9.8097999999999935E-3</v>
          </cell>
          <cell r="II205">
            <v>1.7873533079999997</v>
          </cell>
          <cell r="IJ205">
            <v>0.89368380400000025</v>
          </cell>
          <cell r="IK205">
            <v>1.7873533079999997</v>
          </cell>
          <cell r="IL205">
            <v>0.49999599967171104</v>
          </cell>
          <cell r="IM205">
            <v>0.89366950399999945</v>
          </cell>
          <cell r="IO205">
            <v>0.34956359999999997</v>
          </cell>
          <cell r="IP205">
            <v>0.25316177499999998</v>
          </cell>
          <cell r="IQ205">
            <v>0.34956359999999997</v>
          </cell>
          <cell r="IR205">
            <v>0.27577764103585156</v>
          </cell>
          <cell r="IS205">
            <v>9.6401824999999997E-2</v>
          </cell>
          <cell r="IU205">
            <v>8.7515097500000003</v>
          </cell>
          <cell r="IV205">
            <v>5.79069725</v>
          </cell>
          <cell r="IW205">
            <v>8.7515097500000003</v>
          </cell>
          <cell r="IX205">
            <v>0.33832019669520452</v>
          </cell>
          <cell r="IY205">
            <v>2.9608125000000003</v>
          </cell>
          <cell r="JA205">
            <v>113.50058974999997</v>
          </cell>
          <cell r="JB205">
            <v>15.846554848179998</v>
          </cell>
          <cell r="JC205">
            <v>113.50058974999997</v>
          </cell>
          <cell r="JD205">
            <v>0.86038350212026105</v>
          </cell>
          <cell r="JE205">
            <v>97.654034901819983</v>
          </cell>
          <cell r="JG205">
            <v>6.3423051249999993</v>
          </cell>
          <cell r="JH205">
            <v>4.1965413749999998</v>
          </cell>
          <cell r="JI205">
            <v>6.3423051249999993</v>
          </cell>
          <cell r="JJ205">
            <v>0.33832553112934627</v>
          </cell>
          <cell r="JK205">
            <v>2.1457637499999995</v>
          </cell>
          <cell r="JM205">
            <v>0.66201246549999992</v>
          </cell>
          <cell r="JN205">
            <v>0.44708584050000005</v>
          </cell>
          <cell r="JO205">
            <v>0.66201246549999992</v>
          </cell>
          <cell r="JP205">
            <v>0.32465646222790029</v>
          </cell>
          <cell r="JQ205">
            <v>0.21492662499999987</v>
          </cell>
          <cell r="JS205">
            <v>0.60623087499999984</v>
          </cell>
          <cell r="JT205">
            <v>0.19940170800000001</v>
          </cell>
          <cell r="JU205">
            <v>0.60623087499999984</v>
          </cell>
          <cell r="JV205">
            <v>0.67107958993345551</v>
          </cell>
          <cell r="JW205">
            <v>0.40682916699999983</v>
          </cell>
          <cell r="JY205">
            <v>0.73341686299999997</v>
          </cell>
          <cell r="JZ205">
            <v>0.36789863429999997</v>
          </cell>
          <cell r="KA205">
            <v>0.73341686299999997</v>
          </cell>
          <cell r="KB205">
            <v>0.49837718102753797</v>
          </cell>
          <cell r="KC205">
            <v>0.3655182287</v>
          </cell>
          <cell r="KE205">
            <v>6.3423051249999993</v>
          </cell>
          <cell r="KF205">
            <v>3.812020875</v>
          </cell>
          <cell r="KG205">
            <v>6.3423051249999993</v>
          </cell>
          <cell r="KH205">
            <v>0.39895340891534287</v>
          </cell>
          <cell r="KI205">
            <v>2.5302842499999993</v>
          </cell>
          <cell r="KK205">
            <v>0.66201246549999992</v>
          </cell>
          <cell r="KL205">
            <v>0.40855684049999996</v>
          </cell>
          <cell r="KM205">
            <v>0.66201246549999992</v>
          </cell>
          <cell r="KN205">
            <v>0.38285627266636413</v>
          </cell>
          <cell r="KO205">
            <v>0.25345562499999996</v>
          </cell>
          <cell r="KQ205">
            <v>2.2569071239999996</v>
          </cell>
          <cell r="KR205">
            <v>0</v>
          </cell>
          <cell r="KS205">
            <v>2.2569071239999996</v>
          </cell>
          <cell r="KT205">
            <v>1</v>
          </cell>
          <cell r="KU205">
            <v>2.2569071239999996</v>
          </cell>
          <cell r="KW205">
            <v>3.7809760540000004</v>
          </cell>
          <cell r="KX205">
            <v>0</v>
          </cell>
          <cell r="KY205">
            <v>3.7809760540000004</v>
          </cell>
          <cell r="KZ205">
            <v>1</v>
          </cell>
          <cell r="LA205">
            <v>3.7809760540000004</v>
          </cell>
          <cell r="LC205">
            <v>1.815799964</v>
          </cell>
          <cell r="LD205">
            <v>0</v>
          </cell>
          <cell r="LE205">
            <v>1.815799964</v>
          </cell>
          <cell r="LF205">
            <v>1</v>
          </cell>
          <cell r="LG205">
            <v>1.815799964</v>
          </cell>
          <cell r="LI205">
            <v>0.11324169999999999</v>
          </cell>
          <cell r="LJ205">
            <v>0</v>
          </cell>
          <cell r="LK205">
            <v>0.11324169999999999</v>
          </cell>
          <cell r="LL205">
            <v>1</v>
          </cell>
          <cell r="LM205">
            <v>0.11324169999999999</v>
          </cell>
          <cell r="LO205">
            <v>3.4916899689999994</v>
          </cell>
          <cell r="LP205">
            <v>0</v>
          </cell>
          <cell r="LQ205">
            <v>3.4916899689999994</v>
          </cell>
          <cell r="LR205">
            <v>1</v>
          </cell>
          <cell r="LS205">
            <v>3.4916899689999994</v>
          </cell>
          <cell r="LU205">
            <v>40.696882090000003</v>
          </cell>
          <cell r="LV205">
            <v>0</v>
          </cell>
          <cell r="LW205">
            <v>40.696882090000003</v>
          </cell>
          <cell r="LX205">
            <v>1</v>
          </cell>
          <cell r="LY205">
            <v>40.696882090000003</v>
          </cell>
          <cell r="MA205">
            <v>6.3423051249999993</v>
          </cell>
          <cell r="MB205">
            <v>6.3423051249999993</v>
          </cell>
          <cell r="MC205">
            <v>6.3423051249999993</v>
          </cell>
          <cell r="MD205">
            <v>0</v>
          </cell>
          <cell r="ME205">
            <v>0</v>
          </cell>
          <cell r="MG205">
            <v>0.66201246549999992</v>
          </cell>
          <cell r="MH205">
            <v>0.66201246549999992</v>
          </cell>
          <cell r="MI205">
            <v>0.66201246549999992</v>
          </cell>
          <cell r="MJ205">
            <v>0</v>
          </cell>
          <cell r="MK205">
            <v>0</v>
          </cell>
          <cell r="MM205">
            <v>11.332286752</v>
          </cell>
          <cell r="MN205">
            <v>7.991548291</v>
          </cell>
          <cell r="MO205">
            <v>12.424423956000002</v>
          </cell>
          <cell r="MP205">
            <v>0.26888477669716759</v>
          </cell>
          <cell r="MQ205">
            <v>3.3407384609999999</v>
          </cell>
          <cell r="MS205">
            <v>27.744649561000003</v>
          </cell>
          <cell r="MT205">
            <v>19.5655738745</v>
          </cell>
          <cell r="MU205">
            <v>30.418450088</v>
          </cell>
          <cell r="MV205">
            <v>0.26888535289727422</v>
          </cell>
          <cell r="MW205">
            <v>8.1790756865000027</v>
          </cell>
          <cell r="MY205">
            <v>0</v>
          </cell>
          <cell r="MZ205">
            <v>0</v>
          </cell>
          <cell r="NA205">
            <v>2.2569071239999996</v>
          </cell>
          <cell r="NB205">
            <v>0</v>
          </cell>
          <cell r="NC205">
            <v>0</v>
          </cell>
          <cell r="NE205">
            <v>0</v>
          </cell>
          <cell r="NF205">
            <v>0</v>
          </cell>
          <cell r="NG205">
            <v>3.7809760540000004</v>
          </cell>
          <cell r="NH205">
            <v>0</v>
          </cell>
          <cell r="NI205">
            <v>0</v>
          </cell>
          <cell r="NK205">
            <v>0</v>
          </cell>
          <cell r="NL205">
            <v>0</v>
          </cell>
          <cell r="NM205">
            <v>1.815799964</v>
          </cell>
          <cell r="NN205">
            <v>0</v>
          </cell>
          <cell r="NO205">
            <v>0</v>
          </cell>
          <cell r="NQ205">
            <v>0</v>
          </cell>
          <cell r="NR205">
            <v>0</v>
          </cell>
          <cell r="NS205">
            <v>0.11324169999999999</v>
          </cell>
          <cell r="NT205">
            <v>0</v>
          </cell>
          <cell r="NU205">
            <v>0</v>
          </cell>
          <cell r="NW205">
            <v>0</v>
          </cell>
          <cell r="NX205">
            <v>0</v>
          </cell>
          <cell r="NY205">
            <v>3.4916899689999994</v>
          </cell>
          <cell r="NZ205">
            <v>0</v>
          </cell>
          <cell r="OA205">
            <v>0</v>
          </cell>
          <cell r="OC205">
            <v>0</v>
          </cell>
          <cell r="OD205">
            <v>0</v>
          </cell>
          <cell r="OE205">
            <v>40.696882090000003</v>
          </cell>
          <cell r="OF205">
            <v>0</v>
          </cell>
          <cell r="OG205">
            <v>0</v>
          </cell>
          <cell r="OI205">
            <v>1.6813007645999996</v>
          </cell>
          <cell r="OJ205">
            <v>1.5286196560999994</v>
          </cell>
          <cell r="OK205">
            <v>4.5428560209999995</v>
          </cell>
          <cell r="OL205">
            <v>3.3609057340626684E-2</v>
          </cell>
          <cell r="OM205">
            <v>0.15268110850000016</v>
          </cell>
          <cell r="OO205">
            <v>0.6594999905000003</v>
          </cell>
          <cell r="OP205">
            <v>0.59960765720000009</v>
          </cell>
          <cell r="OQ205">
            <v>1.3773731969999998</v>
          </cell>
          <cell r="OR205">
            <v>4.348301058162686E-2</v>
          </cell>
          <cell r="OS205">
            <v>5.9892333300000211E-2</v>
          </cell>
          <cell r="OU205">
            <v>0</v>
          </cell>
          <cell r="OV205">
            <v>0</v>
          </cell>
          <cell r="OW205">
            <v>2.4698626000000004</v>
          </cell>
          <cell r="OX205">
            <v>0</v>
          </cell>
          <cell r="OY205">
            <v>0</v>
          </cell>
          <cell r="PA205">
            <v>0</v>
          </cell>
          <cell r="PB205">
            <v>0</v>
          </cell>
          <cell r="PC205">
            <v>0.37333919999999993</v>
          </cell>
          <cell r="PD205">
            <v>0</v>
          </cell>
          <cell r="PE205">
            <v>0</v>
          </cell>
          <cell r="PG205">
            <v>0</v>
          </cell>
          <cell r="PH205">
            <v>0</v>
          </cell>
          <cell r="PI205">
            <v>0.23781349999999998</v>
          </cell>
          <cell r="PJ205">
            <v>0</v>
          </cell>
          <cell r="PK205">
            <v>0</v>
          </cell>
          <cell r="PM205">
            <v>7.0999156799999991E-2</v>
          </cell>
          <cell r="PN205">
            <v>5.7402259200000007E-2</v>
          </cell>
          <cell r="PO205">
            <v>0.16434989999999994</v>
          </cell>
          <cell r="PP205">
            <v>8.2731401722787715E-2</v>
          </cell>
          <cell r="PQ205">
            <v>1.3596897599999984E-2</v>
          </cell>
          <cell r="PS205">
            <v>0.17467026060000007</v>
          </cell>
          <cell r="PT205">
            <v>0.15497149970000007</v>
          </cell>
          <cell r="PU205">
            <v>0.4719164079999999</v>
          </cell>
          <cell r="PV205">
            <v>4.1742055512509334E-2</v>
          </cell>
          <cell r="PW205">
            <v>1.9698760900000001E-2</v>
          </cell>
          <cell r="PY205">
            <v>4.1382959999999996E-2</v>
          </cell>
          <cell r="PZ205">
            <v>3.656276E-2</v>
          </cell>
          <cell r="QA205">
            <v>4.1382959999999996E-2</v>
          </cell>
          <cell r="QB205">
            <v>0.11647789331647608</v>
          </cell>
          <cell r="QC205">
            <v>4.8201999999999967E-3</v>
          </cell>
          <cell r="QE205">
            <v>4.970832E-2</v>
          </cell>
          <cell r="QF205">
            <v>4.1449880000000001E-2</v>
          </cell>
          <cell r="QG205">
            <v>4.970832E-2</v>
          </cell>
          <cell r="QH205">
            <v>0.16613798253491566</v>
          </cell>
          <cell r="QI205">
            <v>8.2584399999999988E-3</v>
          </cell>
          <cell r="QK205">
            <v>23.729444403799995</v>
          </cell>
          <cell r="QL205">
            <v>19.435847732100001</v>
          </cell>
          <cell r="QM205">
            <v>113.50058974999997</v>
          </cell>
          <cell r="QN205">
            <v>3.7828849005606117E-2</v>
          </cell>
          <cell r="QO205">
            <v>4.2935966716999943</v>
          </cell>
          <cell r="QQ205">
            <v>1.2817574999999999</v>
          </cell>
          <cell r="QR205">
            <v>1.08397575</v>
          </cell>
          <cell r="QS205">
            <v>6.3423051249999993</v>
          </cell>
          <cell r="QT205">
            <v>3.1184521416414805E-2</v>
          </cell>
          <cell r="QU205">
            <v>0.19778174999999987</v>
          </cell>
          <cell r="QW205">
            <v>0.17519625</v>
          </cell>
          <cell r="QX205">
            <v>0.14985674999999998</v>
          </cell>
          <cell r="QY205">
            <v>0.66201246549999992</v>
          </cell>
          <cell r="QZ205">
            <v>3.8276469584091262E-2</v>
          </cell>
          <cell r="RA205">
            <v>2.5339500000000015E-2</v>
          </cell>
          <cell r="RC205">
            <v>11.332286752</v>
          </cell>
          <cell r="RD205">
            <v>11.193860025999999</v>
          </cell>
          <cell r="RE205">
            <v>12.424423956000002</v>
          </cell>
          <cell r="RF205">
            <v>1.1141500522698397E-2</v>
          </cell>
          <cell r="RG205">
            <v>0.1384267260000005</v>
          </cell>
          <cell r="RI205">
            <v>27.744649561000003</v>
          </cell>
          <cell r="RJ205">
            <v>27.405752129000007</v>
          </cell>
          <cell r="RK205">
            <v>30.418450088</v>
          </cell>
          <cell r="RL205">
            <v>1.1141180139670895E-2</v>
          </cell>
          <cell r="RM205">
            <v>0.338897431999996</v>
          </cell>
          <cell r="RO205">
            <v>4.1655241300000005</v>
          </cell>
          <cell r="RP205">
            <v>4.0853014299999995</v>
          </cell>
          <cell r="RQ205">
            <v>12.450177684</v>
          </cell>
          <cell r="RR205">
            <v>6.4434984010788105E-3</v>
          </cell>
          <cell r="RS205">
            <v>8.022270000000109E-2</v>
          </cell>
          <cell r="RU205">
            <v>0.77998106499999997</v>
          </cell>
          <cell r="RV205">
            <v>0.75347965000000006</v>
          </cell>
          <cell r="RW205">
            <v>1.6745395999999997</v>
          </cell>
          <cell r="RX205">
            <v>1.5826090347460235E-2</v>
          </cell>
          <cell r="RY205">
            <v>2.6501414999999917E-2</v>
          </cell>
          <cell r="SA205">
            <v>0.19677117630499996</v>
          </cell>
          <cell r="SB205">
            <v>6.9507572365000034E-2</v>
          </cell>
          <cell r="SC205">
            <v>0.30744254600000009</v>
          </cell>
          <cell r="SD205">
            <v>0.4139427206669043</v>
          </cell>
          <cell r="SE205">
            <v>0.12726360393999991</v>
          </cell>
          <cell r="SG205">
            <v>0.30577689999999996</v>
          </cell>
          <cell r="SH205">
            <v>0</v>
          </cell>
          <cell r="SI205">
            <v>1.5288273000000001</v>
          </cell>
          <cell r="SJ205">
            <v>0.20000748285957476</v>
          </cell>
          <cell r="SK205">
            <v>0.30577689999999996</v>
          </cell>
          <cell r="SM205">
            <v>4.1382959999999996E-2</v>
          </cell>
          <cell r="SN205">
            <v>3.1949079999999998E-2</v>
          </cell>
          <cell r="SO205">
            <v>4.1382959999999996E-2</v>
          </cell>
          <cell r="SP205">
            <v>0.2279653267915103</v>
          </cell>
          <cell r="SQ205">
            <v>9.4338799999999987E-3</v>
          </cell>
          <cell r="SS205">
            <v>4.970832E-2</v>
          </cell>
          <cell r="ST205">
            <v>4.0898599999999993E-2</v>
          </cell>
          <cell r="SU205">
            <v>4.970832E-2</v>
          </cell>
          <cell r="SV205">
            <v>0.17722827888771953</v>
          </cell>
          <cell r="SW205">
            <v>8.809720000000007E-3</v>
          </cell>
          <cell r="SY205">
            <v>23.729444403799995</v>
          </cell>
          <cell r="SZ205">
            <v>19.754679963199994</v>
          </cell>
          <cell r="TA205">
            <v>113.50058974999997</v>
          </cell>
          <cell r="TB205">
            <v>3.5019769054548039E-2</v>
          </cell>
          <cell r="TC205">
            <v>3.9747644406000013</v>
          </cell>
          <cell r="TE205">
            <v>1.6662779999999999</v>
          </cell>
          <cell r="TF205">
            <v>1.3413195</v>
          </cell>
          <cell r="TG205">
            <v>6.3423051249999993</v>
          </cell>
          <cell r="TH205">
            <v>5.1236655063958303E-2</v>
          </cell>
          <cell r="TI205">
            <v>0.32495849999999993</v>
          </cell>
          <cell r="TK205">
            <v>0.1935884655</v>
          </cell>
          <cell r="TL205">
            <v>0.158560487</v>
          </cell>
          <cell r="TM205">
            <v>0.66201246549999992</v>
          </cell>
          <cell r="TN205">
            <v>5.2911357905540836E-2</v>
          </cell>
          <cell r="TO205">
            <v>3.5027978500000001E-2</v>
          </cell>
          <cell r="TQ205">
            <v>0.34956359999999997</v>
          </cell>
          <cell r="TR205">
            <v>6.9886524999999991E-2</v>
          </cell>
          <cell r="TS205">
            <v>0.34956359999999997</v>
          </cell>
          <cell r="TT205">
            <v>0.80007493629199389</v>
          </cell>
          <cell r="TU205">
            <v>0.279677075</v>
          </cell>
          <cell r="TW205">
            <v>8.7515097500000003</v>
          </cell>
          <cell r="TX205">
            <v>1.7278056249999991</v>
          </cell>
          <cell r="TY205">
            <v>8.7515097500000003</v>
          </cell>
          <cell r="TZ205">
            <v>0.80257056503879243</v>
          </cell>
          <cell r="UA205">
            <v>7.023704125000001</v>
          </cell>
          <cell r="UC205">
            <v>0.19940170800000001</v>
          </cell>
          <cell r="UD205">
            <v>0.12514791770000003</v>
          </cell>
          <cell r="UE205">
            <v>0.60623087499999984</v>
          </cell>
          <cell r="UF205">
            <v>0.12248434278442187</v>
          </cell>
          <cell r="UG205">
            <v>7.4253790299999983E-2</v>
          </cell>
          <cell r="UI205">
            <v>0.36789863429999997</v>
          </cell>
          <cell r="UJ205">
            <v>0.16619837589999997</v>
          </cell>
          <cell r="UK205">
            <v>0.73341686299999997</v>
          </cell>
          <cell r="UL205">
            <v>0.27501448163457348</v>
          </cell>
          <cell r="UM205">
            <v>0.2017002584</v>
          </cell>
          <cell r="UO205">
            <v>0</v>
          </cell>
          <cell r="UP205">
            <v>0</v>
          </cell>
          <cell r="UQ205">
            <v>2.2569071239999996</v>
          </cell>
          <cell r="UR205">
            <v>0</v>
          </cell>
          <cell r="US205">
            <v>0</v>
          </cell>
          <cell r="UU205">
            <v>0</v>
          </cell>
          <cell r="UV205">
            <v>0</v>
          </cell>
          <cell r="UW205">
            <v>3.7809760540000004</v>
          </cell>
          <cell r="UX205">
            <v>0</v>
          </cell>
          <cell r="UY205">
            <v>0</v>
          </cell>
          <cell r="VA205">
            <v>0</v>
          </cell>
          <cell r="VB205">
            <v>0</v>
          </cell>
          <cell r="VC205">
            <v>1.815799964</v>
          </cell>
          <cell r="VD205">
            <v>0</v>
          </cell>
          <cell r="VE205">
            <v>0</v>
          </cell>
          <cell r="VG205">
            <v>0</v>
          </cell>
          <cell r="VH205">
            <v>0</v>
          </cell>
          <cell r="VI205">
            <v>0.11324169999999999</v>
          </cell>
          <cell r="VJ205">
            <v>0</v>
          </cell>
          <cell r="VK205">
            <v>0</v>
          </cell>
          <cell r="VM205">
            <v>0</v>
          </cell>
          <cell r="VN205">
            <v>0</v>
          </cell>
          <cell r="VO205">
            <v>3.4916899689999994</v>
          </cell>
          <cell r="VP205">
            <v>0</v>
          </cell>
          <cell r="VQ205">
            <v>0</v>
          </cell>
          <cell r="VS205">
            <v>0</v>
          </cell>
          <cell r="VT205">
            <v>0</v>
          </cell>
          <cell r="VU205">
            <v>40.696882090000003</v>
          </cell>
          <cell r="VV205">
            <v>0</v>
          </cell>
          <cell r="VW205">
            <v>0</v>
          </cell>
          <cell r="VY205">
            <v>1.6813007645999996</v>
          </cell>
          <cell r="VZ205">
            <v>1.4685457673999995</v>
          </cell>
          <cell r="WA205">
            <v>4.5428560209999995</v>
          </cell>
          <cell r="WB205">
            <v>4.6832872584231092E-2</v>
          </cell>
          <cell r="WC205">
            <v>0.21275499720000002</v>
          </cell>
          <cell r="WE205">
            <v>0.6594999905000003</v>
          </cell>
          <cell r="WF205">
            <v>0.57604735260000006</v>
          </cell>
          <cell r="WG205">
            <v>1.3773731969999998</v>
          </cell>
          <cell r="WH205">
            <v>6.0588254571647696E-2</v>
          </cell>
          <cell r="WI205">
            <v>8.3452637900000237E-2</v>
          </cell>
          <cell r="WK205">
            <v>0</v>
          </cell>
          <cell r="WL205">
            <v>0</v>
          </cell>
          <cell r="WM205">
            <v>2.4698626000000004</v>
          </cell>
          <cell r="WN205">
            <v>0</v>
          </cell>
          <cell r="WO205">
            <v>0</v>
          </cell>
          <cell r="WQ205">
            <v>0</v>
          </cell>
          <cell r="WR205">
            <v>0</v>
          </cell>
          <cell r="WS205">
            <v>0.37333919999999993</v>
          </cell>
          <cell r="WT205">
            <v>0</v>
          </cell>
          <cell r="WU205">
            <v>0</v>
          </cell>
          <cell r="WW205">
            <v>0</v>
          </cell>
          <cell r="WX205">
            <v>0</v>
          </cell>
          <cell r="WY205">
            <v>0.23781349999999998</v>
          </cell>
          <cell r="WZ205">
            <v>0</v>
          </cell>
          <cell r="XA205">
            <v>0</v>
          </cell>
          <cell r="XC205">
            <v>7.0999156799999991E-2</v>
          </cell>
          <cell r="XD205">
            <v>6.4648583999999995E-2</v>
          </cell>
          <cell r="XE205">
            <v>0.16434989999999994</v>
          </cell>
          <cell r="XF205">
            <v>3.8640563821456524E-2</v>
          </cell>
          <cell r="XG205">
            <v>6.3505727999999956E-3</v>
          </cell>
          <cell r="XI205">
            <v>0.17467026060000007</v>
          </cell>
          <cell r="XJ205">
            <v>0.15619350720000005</v>
          </cell>
          <cell r="XK205">
            <v>0.4719164079999999</v>
          </cell>
          <cell r="XL205">
            <v>3.9152597974512517E-2</v>
          </cell>
          <cell r="XM205">
            <v>1.8476753400000018E-2</v>
          </cell>
          <cell r="XO205">
            <v>8.026670811999999</v>
          </cell>
          <cell r="XP205">
            <v>5.9387874664999991</v>
          </cell>
          <cell r="XQ205">
            <v>8.026670811999999</v>
          </cell>
          <cell r="XR205">
            <v>0.26011822266070528</v>
          </cell>
          <cell r="XS205">
            <v>2.0878833454999999</v>
          </cell>
          <cell r="XU205">
            <v>0.83381285400000005</v>
          </cell>
          <cell r="XV205">
            <v>0.92342233099999993</v>
          </cell>
          <cell r="XW205">
            <v>0.83381285400000005</v>
          </cell>
          <cell r="XX205">
            <v>0</v>
          </cell>
          <cell r="XY205">
            <v>0</v>
          </cell>
          <cell r="YA205">
            <v>2.6996112000000003E-3</v>
          </cell>
          <cell r="YB205">
            <v>5.9922720000000031E-4</v>
          </cell>
          <cell r="YC205">
            <v>4.1815047999999994E-2</v>
          </cell>
          <cell r="YD205">
            <v>5.023033813090446E-2</v>
          </cell>
          <cell r="YE205">
            <v>2.1003839999999998E-3</v>
          </cell>
          <cell r="YG205">
            <v>0.89368380400000025</v>
          </cell>
          <cell r="YH205">
            <v>0.38532737600000017</v>
          </cell>
          <cell r="YI205">
            <v>1.7873533079999997</v>
          </cell>
          <cell r="YJ205">
            <v>0.28441854541273504</v>
          </cell>
          <cell r="YK205">
            <v>0.50835642800000014</v>
          </cell>
          <cell r="YM205">
            <v>2.6062159999999999</v>
          </cell>
          <cell r="YN205">
            <v>1.4215962000000002</v>
          </cell>
          <cell r="YO205">
            <v>2.6062159999999999</v>
          </cell>
          <cell r="YP205">
            <v>0.45453630857918137</v>
          </cell>
          <cell r="YQ205">
            <v>1.1846197999999997</v>
          </cell>
          <cell r="YS205">
            <v>2.6062159999999999</v>
          </cell>
          <cell r="YT205">
            <v>2.4503161999999996</v>
          </cell>
          <cell r="YU205">
            <v>2.6062159999999999</v>
          </cell>
          <cell r="YV205">
            <v>5.9818449430131752E-2</v>
          </cell>
          <cell r="YW205">
            <v>0.15589980000000025</v>
          </cell>
          <cell r="YY205">
            <v>2.6062159999999999</v>
          </cell>
          <cell r="YZ205">
            <v>1.9469433999999999</v>
          </cell>
          <cell r="ZA205">
            <v>2.6062159999999999</v>
          </cell>
          <cell r="ZB205">
            <v>0.25296161177738147</v>
          </cell>
          <cell r="ZC205">
            <v>0.65927259999999999</v>
          </cell>
        </row>
        <row r="206">
          <cell r="B206">
            <v>2047</v>
          </cell>
          <cell r="C206">
            <v>12.515620591999999</v>
          </cell>
          <cell r="D206">
            <v>12.276537389</v>
          </cell>
          <cell r="E206">
            <v>12.515620591999999</v>
          </cell>
          <cell r="F206">
            <v>1.9102784495786181E-2</v>
          </cell>
          <cell r="G206">
            <v>0.23908320299999986</v>
          </cell>
          <cell r="I206">
            <v>30.641570293999997</v>
          </cell>
          <cell r="J206">
            <v>30.056301740000006</v>
          </cell>
          <cell r="K206">
            <v>30.641570293999997</v>
          </cell>
          <cell r="L206">
            <v>1.9100475216656723E-2</v>
          </cell>
          <cell r="M206">
            <v>0.58526855399999178</v>
          </cell>
          <cell r="O206">
            <v>12.515620591999999</v>
          </cell>
          <cell r="P206">
            <v>12.120283794500001</v>
          </cell>
          <cell r="Q206">
            <v>12.515620591999999</v>
          </cell>
          <cell r="R206">
            <v>3.1587470600754598E-2</v>
          </cell>
          <cell r="S206">
            <v>0.39533679749999884</v>
          </cell>
          <cell r="U206">
            <v>30.641570293999997</v>
          </cell>
          <cell r="V206">
            <v>29.673856587500001</v>
          </cell>
          <cell r="W206">
            <v>30.641570293999997</v>
          </cell>
          <cell r="X206">
            <v>3.1581726955079929E-2</v>
          </cell>
          <cell r="Y206">
            <v>0.96771370649999611</v>
          </cell>
          <cell r="AA206">
            <v>12.515620591999999</v>
          </cell>
          <cell r="AB206">
            <v>12.050441392</v>
          </cell>
          <cell r="AC206">
            <v>12.515620591999999</v>
          </cell>
          <cell r="AD206">
            <v>3.7167889245327781E-2</v>
          </cell>
          <cell r="AE206">
            <v>0.46517919999999968</v>
          </cell>
          <cell r="AG206">
            <v>30.641570293999997</v>
          </cell>
          <cell r="AH206">
            <v>29.502871240000001</v>
          </cell>
          <cell r="AI206">
            <v>30.641570293999997</v>
          </cell>
          <cell r="AJ206">
            <v>3.7161902705194191E-2</v>
          </cell>
          <cell r="AK206">
            <v>1.1386990539999964</v>
          </cell>
          <cell r="AM206">
            <v>12.536053309999998</v>
          </cell>
          <cell r="AN206">
            <v>8.3301808039999994</v>
          </cell>
          <cell r="AO206">
            <v>12.536053309999998</v>
          </cell>
          <cell r="AP206">
            <v>0.33550212351482089</v>
          </cell>
          <cell r="AQ206">
            <v>4.2058725059999986</v>
          </cell>
          <cell r="AS206">
            <v>1.6831682319999999</v>
          </cell>
          <cell r="AT206">
            <v>1.2307214515000005</v>
          </cell>
          <cell r="AU206">
            <v>1.6831682319999999</v>
          </cell>
          <cell r="AV206">
            <v>0.26880663019785384</v>
          </cell>
          <cell r="AW206">
            <v>0.45244678049999942</v>
          </cell>
          <cell r="AY206">
            <v>12.536053309999998</v>
          </cell>
          <cell r="AZ206">
            <v>8.4001824460000005</v>
          </cell>
          <cell r="BA206">
            <v>12.536053309999998</v>
          </cell>
          <cell r="BB206">
            <v>0.32991809796316174</v>
          </cell>
          <cell r="BC206">
            <v>4.1358708639999975</v>
          </cell>
          <cell r="BE206">
            <v>1.6831682319999999</v>
          </cell>
          <cell r="BF206">
            <v>1.2364550679999999</v>
          </cell>
          <cell r="BG206">
            <v>1.6831682319999999</v>
          </cell>
          <cell r="BH206">
            <v>0.26540018728205178</v>
          </cell>
          <cell r="BI206">
            <v>0.44671316399999994</v>
          </cell>
          <cell r="BK206">
            <v>0.30996422800000006</v>
          </cell>
          <cell r="BL206">
            <v>0.28928642800000004</v>
          </cell>
          <cell r="BM206">
            <v>0.30996422800000006</v>
          </cell>
          <cell r="BN206">
            <v>6.6710278580920698E-2</v>
          </cell>
          <cell r="BO206">
            <v>2.0677800000000024E-2</v>
          </cell>
          <cell r="BQ206">
            <v>0.30996422800000006</v>
          </cell>
          <cell r="BR206">
            <v>0.28645376959999996</v>
          </cell>
          <cell r="BS206">
            <v>0.30996422800000006</v>
          </cell>
          <cell r="BT206">
            <v>7.5848940865524961E-2</v>
          </cell>
          <cell r="BU206">
            <v>2.35104584000001E-2</v>
          </cell>
          <cell r="BW206">
            <v>0.30996422800000006</v>
          </cell>
          <cell r="BX206">
            <v>0.30822739575999997</v>
          </cell>
          <cell r="BY206">
            <v>0.30996422800000006</v>
          </cell>
          <cell r="BZ206">
            <v>5.6033312334354156E-3</v>
          </cell>
          <cell r="CA206">
            <v>1.7368322400000968E-3</v>
          </cell>
          <cell r="CC206">
            <v>0.30996422800000006</v>
          </cell>
          <cell r="CD206">
            <v>0.243323090155</v>
          </cell>
          <cell r="CE206">
            <v>0.30996422800000006</v>
          </cell>
          <cell r="CF206">
            <v>0.21499622158012391</v>
          </cell>
          <cell r="CG206">
            <v>6.6641137845000059E-2</v>
          </cell>
          <cell r="CI206">
            <v>0</v>
          </cell>
          <cell r="CJ206">
            <v>0</v>
          </cell>
          <cell r="CK206">
            <v>0</v>
          </cell>
          <cell r="CL206">
            <v>0</v>
          </cell>
          <cell r="CM206">
            <v>0</v>
          </cell>
          <cell r="CO206">
            <v>0</v>
          </cell>
          <cell r="CP206">
            <v>0</v>
          </cell>
          <cell r="CQ206">
            <v>0</v>
          </cell>
          <cell r="CR206">
            <v>0</v>
          </cell>
          <cell r="CS206">
            <v>0</v>
          </cell>
          <cell r="CU206">
            <v>2.6727263999999997</v>
          </cell>
          <cell r="CV206">
            <v>1.865808E-2</v>
          </cell>
          <cell r="CW206">
            <v>2.6727263999999997</v>
          </cell>
          <cell r="CX206">
            <v>0.99301908343480283</v>
          </cell>
          <cell r="CY206">
            <v>2.6540683199999999</v>
          </cell>
          <cell r="DA206">
            <v>2.5994312950000005</v>
          </cell>
          <cell r="DB206">
            <v>1.0769817949999998</v>
          </cell>
          <cell r="DC206">
            <v>2.5994312950000005</v>
          </cell>
          <cell r="DD206">
            <v>0.58568560859001295</v>
          </cell>
          <cell r="DE206">
            <v>1.5224495000000007</v>
          </cell>
          <cell r="DG206">
            <v>2.5994312950000005</v>
          </cell>
          <cell r="DH206">
            <v>1.5408861200000001</v>
          </cell>
          <cell r="DI206">
            <v>2.5994312950000005</v>
          </cell>
          <cell r="DJ206">
            <v>0.40722183234313958</v>
          </cell>
          <cell r="DK206">
            <v>1.0585451750000003</v>
          </cell>
          <cell r="DM206">
            <v>18.73311657</v>
          </cell>
          <cell r="DN206">
            <v>3.888380503</v>
          </cell>
          <cell r="DO206">
            <v>18.73311657</v>
          </cell>
          <cell r="DP206">
            <v>0.79243280270689098</v>
          </cell>
          <cell r="DQ206">
            <v>14.844736066999999</v>
          </cell>
          <cell r="DS206">
            <v>0.36103531</v>
          </cell>
          <cell r="DT206">
            <v>1.8911000000000001E-4</v>
          </cell>
          <cell r="DU206">
            <v>0.36103531</v>
          </cell>
          <cell r="DV206">
            <v>0.99947620081814159</v>
          </cell>
          <cell r="DW206">
            <v>0.36084620000000001</v>
          </cell>
          <cell r="DY206">
            <v>3.0056368199999994</v>
          </cell>
          <cell r="DZ206">
            <v>0</v>
          </cell>
          <cell r="EA206">
            <v>3.0056368199999994</v>
          </cell>
          <cell r="EB206">
            <v>1</v>
          </cell>
          <cell r="EC206">
            <v>3.0056368199999994</v>
          </cell>
          <cell r="EE206">
            <v>2.4971614000000004</v>
          </cell>
          <cell r="EF206">
            <v>0.45522252959999998</v>
          </cell>
          <cell r="EG206">
            <v>2.4971614000000004</v>
          </cell>
          <cell r="EH206">
            <v>0.81770400199202187</v>
          </cell>
          <cell r="EI206">
            <v>2.0419388704000005</v>
          </cell>
          <cell r="EK206">
            <v>2.4971614000000004</v>
          </cell>
          <cell r="EL206">
            <v>1.6829351700000004</v>
          </cell>
          <cell r="EM206">
            <v>2.4971614000000004</v>
          </cell>
          <cell r="EN206">
            <v>0.32606071437753281</v>
          </cell>
          <cell r="EO206">
            <v>0.81422623000000005</v>
          </cell>
          <cell r="EQ206">
            <v>0.35650489999999985</v>
          </cell>
          <cell r="ER206">
            <v>1.3441035999999984E-2</v>
          </cell>
          <cell r="ES206">
            <v>0.35650489999999985</v>
          </cell>
          <cell r="ET206">
            <v>0.96229775242920934</v>
          </cell>
          <cell r="EU206">
            <v>0.34306386399999989</v>
          </cell>
          <cell r="EW206">
            <v>0.35650489999999985</v>
          </cell>
          <cell r="EX206">
            <v>0.26535559999999986</v>
          </cell>
          <cell r="EY206">
            <v>0.35650489999999985</v>
          </cell>
          <cell r="EZ206">
            <v>0.25567474668651125</v>
          </cell>
          <cell r="FA206">
            <v>9.1149299999999989E-2</v>
          </cell>
          <cell r="FC206">
            <v>0.22696909999999992</v>
          </cell>
          <cell r="FD206">
            <v>7.1119767999999724E-3</v>
          </cell>
          <cell r="FE206">
            <v>0.22696909999999992</v>
          </cell>
          <cell r="FF206">
            <v>0.96866544036170577</v>
          </cell>
          <cell r="FG206">
            <v>0.21985712319999995</v>
          </cell>
          <cell r="FI206">
            <v>0.22696909999999992</v>
          </cell>
          <cell r="FJ206">
            <v>0.16940488999999995</v>
          </cell>
          <cell r="FK206">
            <v>0.22696909999999992</v>
          </cell>
          <cell r="FL206">
            <v>0.25362135198139302</v>
          </cell>
          <cell r="FM206">
            <v>5.7564209999999977E-2</v>
          </cell>
          <cell r="FO206">
            <v>0.16690960000000002</v>
          </cell>
          <cell r="FP206">
            <v>7.2104947199999991E-2</v>
          </cell>
          <cell r="FQ206">
            <v>0.16690960000000002</v>
          </cell>
          <cell r="FR206">
            <v>0.56800000000000006</v>
          </cell>
          <cell r="FS206">
            <v>9.4804652800000028E-2</v>
          </cell>
          <cell r="FU206">
            <v>4.6041758509999999</v>
          </cell>
          <cell r="FV206">
            <v>1.46415E-2</v>
          </cell>
          <cell r="FW206">
            <v>4.6041758509999999</v>
          </cell>
          <cell r="FX206">
            <v>0.99681995204487694</v>
          </cell>
          <cell r="FY206">
            <v>4.5895343510000002</v>
          </cell>
          <cell r="GA206">
            <v>1.398415634</v>
          </cell>
          <cell r="GB206">
            <v>0.51755159930000005</v>
          </cell>
          <cell r="GC206">
            <v>1.398415634</v>
          </cell>
          <cell r="GD206">
            <v>0.62990144938554082</v>
          </cell>
          <cell r="GE206">
            <v>0.88086403469999996</v>
          </cell>
          <cell r="GG206">
            <v>0.47967426999999996</v>
          </cell>
          <cell r="GH206">
            <v>1.5251999999999998E-3</v>
          </cell>
          <cell r="GI206">
            <v>0.47967426999999996</v>
          </cell>
          <cell r="GJ206">
            <v>0.99682034227101657</v>
          </cell>
          <cell r="GK206">
            <v>0.47814906999999995</v>
          </cell>
          <cell r="GM206">
            <v>1.5410394999999995</v>
          </cell>
          <cell r="GN206">
            <v>0</v>
          </cell>
          <cell r="GO206">
            <v>1.5410394999999995</v>
          </cell>
          <cell r="GP206">
            <v>1</v>
          </cell>
          <cell r="GQ206">
            <v>1.5410394999999995</v>
          </cell>
          <cell r="GS206">
            <v>32.434234920000002</v>
          </cell>
          <cell r="GT206">
            <v>9.9449699850000002</v>
          </cell>
          <cell r="GU206">
            <v>32.434234920000002</v>
          </cell>
          <cell r="GV206">
            <v>0.69338046636433504</v>
          </cell>
          <cell r="GW206">
            <v>22.489264935000001</v>
          </cell>
          <cell r="GY206">
            <v>32.434234920000002</v>
          </cell>
          <cell r="GZ206">
            <v>22.782838344999998</v>
          </cell>
          <cell r="HA206">
            <v>32.434234920000002</v>
          </cell>
          <cell r="HB206">
            <v>0.29756818987114875</v>
          </cell>
          <cell r="HC206">
            <v>9.6513965750000033</v>
          </cell>
          <cell r="HE206">
            <v>0.13256305999999998</v>
          </cell>
          <cell r="HF206">
            <v>7.5500999999999988E-3</v>
          </cell>
          <cell r="HG206">
            <v>0.13256305999999998</v>
          </cell>
          <cell r="HH206">
            <v>0.94304521938464603</v>
          </cell>
          <cell r="HI206">
            <v>0.12501295999999998</v>
          </cell>
          <cell r="HK206">
            <v>8.0909321409999997</v>
          </cell>
          <cell r="HL206">
            <v>6.394308335999999</v>
          </cell>
          <cell r="HM206">
            <v>8.0909321409999997</v>
          </cell>
          <cell r="HN206">
            <v>0.20969447962646073</v>
          </cell>
          <cell r="HO206">
            <v>1.6966238050000007</v>
          </cell>
          <cell r="HQ206">
            <v>0.84047470399999979</v>
          </cell>
          <cell r="HR206">
            <v>1.0099024344999996</v>
          </cell>
          <cell r="HS206">
            <v>0.84047470399999979</v>
          </cell>
          <cell r="HT206">
            <v>0</v>
          </cell>
          <cell r="HU206">
            <v>0</v>
          </cell>
          <cell r="HW206">
            <v>4.2096927999999999E-2</v>
          </cell>
          <cell r="HX206">
            <v>1.2599444E-2</v>
          </cell>
          <cell r="HY206">
            <v>4.2096927999999999E-2</v>
          </cell>
          <cell r="HZ206">
            <v>0.7007039563552</v>
          </cell>
          <cell r="IA206">
            <v>2.9497483999999997E-2</v>
          </cell>
          <cell r="IC206">
            <v>4.2096927999999999E-2</v>
          </cell>
          <cell r="ID206">
            <v>3.2201328000000001E-2</v>
          </cell>
          <cell r="IE206">
            <v>4.2096927999999999E-2</v>
          </cell>
          <cell r="IF206">
            <v>0.23506703387002487</v>
          </cell>
          <cell r="IG206">
            <v>9.8955999999999975E-3</v>
          </cell>
          <cell r="II206">
            <v>1.8017107240000001</v>
          </cell>
          <cell r="IJ206">
            <v>0.90084821199999987</v>
          </cell>
          <cell r="IK206">
            <v>1.8017107240000001</v>
          </cell>
          <cell r="IL206">
            <v>0.50000396845059802</v>
          </cell>
          <cell r="IM206">
            <v>0.90086251200000023</v>
          </cell>
          <cell r="IO206">
            <v>0.3523406</v>
          </cell>
          <cell r="IP206">
            <v>0.25520605000000002</v>
          </cell>
          <cell r="IQ206">
            <v>0.3523406</v>
          </cell>
          <cell r="IR206">
            <v>0.27568367085711948</v>
          </cell>
          <cell r="IS206">
            <v>9.7134549999999986E-2</v>
          </cell>
          <cell r="IU206">
            <v>8.8215453749999977</v>
          </cell>
          <cell r="IV206">
            <v>5.8370243749999995</v>
          </cell>
          <cell r="IW206">
            <v>8.8215453749999977</v>
          </cell>
          <cell r="IX206">
            <v>0.33832178752467157</v>
          </cell>
          <cell r="IY206">
            <v>2.9845209999999982</v>
          </cell>
          <cell r="JA206">
            <v>114.408589625</v>
          </cell>
          <cell r="JB206">
            <v>15.973319005139999</v>
          </cell>
          <cell r="JC206">
            <v>114.408589625</v>
          </cell>
          <cell r="JD206">
            <v>0.86038356859833554</v>
          </cell>
          <cell r="JE206">
            <v>98.435270619860006</v>
          </cell>
          <cell r="JG206">
            <v>6.3930522499999993</v>
          </cell>
          <cell r="JH206">
            <v>4.2301333749999994</v>
          </cell>
          <cell r="JI206">
            <v>6.3930522499999993</v>
          </cell>
          <cell r="JJ206">
            <v>0.33832335329341318</v>
          </cell>
          <cell r="JK206">
            <v>2.1629188749999999</v>
          </cell>
          <cell r="JM206">
            <v>0.66731569099999999</v>
          </cell>
          <cell r="JN206">
            <v>0.45065906600000011</v>
          </cell>
          <cell r="JO206">
            <v>0.66731569099999999</v>
          </cell>
          <cell r="JP206">
            <v>0.32466886051387617</v>
          </cell>
          <cell r="JQ206">
            <v>0.21665662499999988</v>
          </cell>
          <cell r="JS206">
            <v>0.61109475000000002</v>
          </cell>
          <cell r="JT206">
            <v>0.2010084573</v>
          </cell>
          <cell r="JU206">
            <v>0.61109475000000002</v>
          </cell>
          <cell r="JV206">
            <v>0.67106826347305393</v>
          </cell>
          <cell r="JW206">
            <v>0.41008629270000002</v>
          </cell>
          <cell r="JY206">
            <v>0.7429814764999999</v>
          </cell>
          <cell r="JZ206">
            <v>0.39321600009999996</v>
          </cell>
          <cell r="KA206">
            <v>0.7429814764999999</v>
          </cell>
          <cell r="KB206">
            <v>0.47075934927430185</v>
          </cell>
          <cell r="KC206">
            <v>0.34976547639999994</v>
          </cell>
          <cell r="KE206">
            <v>6.3930522499999993</v>
          </cell>
          <cell r="KF206">
            <v>3.8425281249999999</v>
          </cell>
          <cell r="KG206">
            <v>6.3930522499999993</v>
          </cell>
          <cell r="KH206">
            <v>0.39895249174602004</v>
          </cell>
          <cell r="KI206">
            <v>2.5505241249999995</v>
          </cell>
          <cell r="KK206">
            <v>0.66731569099999999</v>
          </cell>
          <cell r="KL206">
            <v>0.41183306600000008</v>
          </cell>
          <cell r="KM206">
            <v>0.66731569099999999</v>
          </cell>
          <cell r="KN206">
            <v>0.38285121786533849</v>
          </cell>
          <cell r="KO206">
            <v>0.25548262499999991</v>
          </cell>
          <cell r="KQ206">
            <v>2.2686011919999998</v>
          </cell>
          <cell r="KR206">
            <v>0</v>
          </cell>
          <cell r="KS206">
            <v>2.2686011919999998</v>
          </cell>
          <cell r="KT206">
            <v>1</v>
          </cell>
          <cell r="KU206">
            <v>2.2686011919999998</v>
          </cell>
          <cell r="KW206">
            <v>3.8124358039999993</v>
          </cell>
          <cell r="KX206">
            <v>0</v>
          </cell>
          <cell r="KY206">
            <v>3.8124358039999993</v>
          </cell>
          <cell r="KZ206">
            <v>1</v>
          </cell>
          <cell r="LA206">
            <v>3.8124358039999993</v>
          </cell>
          <cell r="LC206">
            <v>1.8306041419999999</v>
          </cell>
          <cell r="LD206">
            <v>0</v>
          </cell>
          <cell r="LE206">
            <v>1.8306041419999999</v>
          </cell>
          <cell r="LF206">
            <v>1</v>
          </cell>
          <cell r="LG206">
            <v>1.8306041419999999</v>
          </cell>
          <cell r="LI206">
            <v>0.11372790000000001</v>
          </cell>
          <cell r="LJ206">
            <v>0</v>
          </cell>
          <cell r="LK206">
            <v>0.11372790000000001</v>
          </cell>
          <cell r="LL206">
            <v>1</v>
          </cell>
          <cell r="LM206">
            <v>0.11372790000000001</v>
          </cell>
          <cell r="LO206">
            <v>3.4986452279999996</v>
          </cell>
          <cell r="LP206">
            <v>0</v>
          </cell>
          <cell r="LQ206">
            <v>3.4986452279999996</v>
          </cell>
          <cell r="LR206">
            <v>1</v>
          </cell>
          <cell r="LS206">
            <v>3.4986452279999996</v>
          </cell>
          <cell r="LU206">
            <v>40.991684004999996</v>
          </cell>
          <cell r="LV206">
            <v>0</v>
          </cell>
          <cell r="LW206">
            <v>40.991684004999996</v>
          </cell>
          <cell r="LX206">
            <v>1</v>
          </cell>
          <cell r="LY206">
            <v>40.991684004999996</v>
          </cell>
          <cell r="MA206">
            <v>6.3930522499999993</v>
          </cell>
          <cell r="MB206">
            <v>6.3930522499999993</v>
          </cell>
          <cell r="MC206">
            <v>6.3930522499999993</v>
          </cell>
          <cell r="MD206">
            <v>0</v>
          </cell>
          <cell r="ME206">
            <v>0</v>
          </cell>
          <cell r="MG206">
            <v>0.66731569099999999</v>
          </cell>
          <cell r="MH206">
            <v>0.66731569099999999</v>
          </cell>
          <cell r="MI206">
            <v>0.66731569099999999</v>
          </cell>
          <cell r="MJ206">
            <v>0</v>
          </cell>
          <cell r="MK206">
            <v>0</v>
          </cell>
          <cell r="MM206">
            <v>11.415333082</v>
          </cell>
          <cell r="MN206">
            <v>8.0469962704999976</v>
          </cell>
          <cell r="MO206">
            <v>12.515620591999999</v>
          </cell>
          <cell r="MP206">
            <v>0.26913062654304554</v>
          </cell>
          <cell r="MQ206">
            <v>3.3683368115000025</v>
          </cell>
          <cell r="MS206">
            <v>27.947785924000002</v>
          </cell>
          <cell r="MT206">
            <v>19.7011745125</v>
          </cell>
          <cell r="MU206">
            <v>30.641570293999997</v>
          </cell>
          <cell r="MV206">
            <v>0.26913148811811355</v>
          </cell>
          <cell r="MW206">
            <v>8.2466114115000018</v>
          </cell>
          <cell r="MY206">
            <v>0</v>
          </cell>
          <cell r="MZ206">
            <v>0</v>
          </cell>
          <cell r="NA206">
            <v>2.2686011919999998</v>
          </cell>
          <cell r="NB206">
            <v>0</v>
          </cell>
          <cell r="NC206">
            <v>0</v>
          </cell>
          <cell r="NE206">
            <v>0</v>
          </cell>
          <cell r="NF206">
            <v>0</v>
          </cell>
          <cell r="NG206">
            <v>3.8124358039999993</v>
          </cell>
          <cell r="NH206">
            <v>0</v>
          </cell>
          <cell r="NI206">
            <v>0</v>
          </cell>
          <cell r="NK206">
            <v>0</v>
          </cell>
          <cell r="NL206">
            <v>0</v>
          </cell>
          <cell r="NM206">
            <v>1.8306041419999999</v>
          </cell>
          <cell r="NN206">
            <v>0</v>
          </cell>
          <cell r="NO206">
            <v>0</v>
          </cell>
          <cell r="NQ206">
            <v>0</v>
          </cell>
          <cell r="NR206">
            <v>0</v>
          </cell>
          <cell r="NS206">
            <v>0.11372790000000001</v>
          </cell>
          <cell r="NT206">
            <v>0</v>
          </cell>
          <cell r="NU206">
            <v>0</v>
          </cell>
          <cell r="NW206">
            <v>0</v>
          </cell>
          <cell r="NX206">
            <v>0</v>
          </cell>
          <cell r="NY206">
            <v>3.4986452279999996</v>
          </cell>
          <cell r="NZ206">
            <v>0</v>
          </cell>
          <cell r="OA206">
            <v>0</v>
          </cell>
          <cell r="OC206">
            <v>0</v>
          </cell>
          <cell r="OD206">
            <v>0</v>
          </cell>
          <cell r="OE206">
            <v>40.991684004999996</v>
          </cell>
          <cell r="OF206">
            <v>0</v>
          </cell>
          <cell r="OG206">
            <v>0</v>
          </cell>
          <cell r="OI206">
            <v>1.7040021724999994</v>
          </cell>
          <cell r="OJ206">
            <v>1.5501688854999993</v>
          </cell>
          <cell r="OK206">
            <v>4.6041758509999999</v>
          </cell>
          <cell r="OL206">
            <v>3.3411687993322066E-2</v>
          </cell>
          <cell r="OM206">
            <v>0.1538332870000001</v>
          </cell>
          <cell r="OO206">
            <v>0.66839620510000008</v>
          </cell>
          <cell r="OP206">
            <v>0.60805696620000016</v>
          </cell>
          <cell r="OQ206">
            <v>1.398415634</v>
          </cell>
          <cell r="OR206">
            <v>4.3148286841878887E-2</v>
          </cell>
          <cell r="OS206">
            <v>6.0339238899999925E-2</v>
          </cell>
          <cell r="OU206">
            <v>0</v>
          </cell>
          <cell r="OV206">
            <v>0</v>
          </cell>
          <cell r="OW206">
            <v>2.4971614000000004</v>
          </cell>
          <cell r="OX206">
            <v>0</v>
          </cell>
          <cell r="OY206">
            <v>0</v>
          </cell>
          <cell r="PA206">
            <v>0</v>
          </cell>
          <cell r="PB206">
            <v>0</v>
          </cell>
          <cell r="PC206">
            <v>0.35650489999999985</v>
          </cell>
          <cell r="PD206">
            <v>0</v>
          </cell>
          <cell r="PE206">
            <v>0</v>
          </cell>
          <cell r="PG206">
            <v>0</v>
          </cell>
          <cell r="PH206">
            <v>0</v>
          </cell>
          <cell r="PI206">
            <v>0.22696909999999992</v>
          </cell>
          <cell r="PJ206">
            <v>0</v>
          </cell>
          <cell r="PK206">
            <v>0</v>
          </cell>
          <cell r="PM206">
            <v>7.2104947199999991E-2</v>
          </cell>
          <cell r="PN206">
            <v>5.840920799999999E-2</v>
          </cell>
          <cell r="PO206">
            <v>0.16690960000000002</v>
          </cell>
          <cell r="PP206">
            <v>8.2054832076764908E-2</v>
          </cell>
          <cell r="PQ206">
            <v>1.3695739200000001E-2</v>
          </cell>
          <cell r="PS206">
            <v>0.17750531800000005</v>
          </cell>
          <cell r="PT206">
            <v>0.15766689910000001</v>
          </cell>
          <cell r="PU206">
            <v>0.47967426999999996</v>
          </cell>
          <cell r="PV206">
            <v>4.1358105157485399E-2</v>
          </cell>
          <cell r="PW206">
            <v>1.9838418900000043E-2</v>
          </cell>
          <cell r="PY206">
            <v>4.1714040000000001E-2</v>
          </cell>
          <cell r="PZ206">
            <v>3.6855279999999997E-2</v>
          </cell>
          <cell r="QA206">
            <v>4.1714040000000001E-2</v>
          </cell>
          <cell r="QB206">
            <v>0.11647780938983622</v>
          </cell>
          <cell r="QC206">
            <v>4.8587600000000036E-3</v>
          </cell>
          <cell r="QE206">
            <v>5.0105959999999998E-2</v>
          </cell>
          <cell r="QF206">
            <v>4.1781480000000003E-2</v>
          </cell>
          <cell r="QG206">
            <v>5.0105959999999998E-2</v>
          </cell>
          <cell r="QH206">
            <v>0.16613752136472379</v>
          </cell>
          <cell r="QI206">
            <v>8.3244799999999952E-3</v>
          </cell>
          <cell r="QK206">
            <v>23.919267557399998</v>
          </cell>
          <cell r="QL206">
            <v>19.591342949299996</v>
          </cell>
          <cell r="QM206">
            <v>114.408589625</v>
          </cell>
          <cell r="QN206">
            <v>3.7828668479226536E-2</v>
          </cell>
          <cell r="QO206">
            <v>4.3279246081000018</v>
          </cell>
          <cell r="QQ206">
            <v>1.29201075</v>
          </cell>
          <cell r="QR206">
            <v>1.09264275</v>
          </cell>
          <cell r="QS206">
            <v>6.3930522499999993</v>
          </cell>
          <cell r="QT206">
            <v>3.1185104110481813E-2</v>
          </cell>
          <cell r="QU206">
            <v>0.19936799999999999</v>
          </cell>
          <cell r="QW206">
            <v>0.17660024999999999</v>
          </cell>
          <cell r="QX206">
            <v>0.15105825000000001</v>
          </cell>
          <cell r="QY206">
            <v>0.66731569099999999</v>
          </cell>
          <cell r="QZ206">
            <v>3.827573717279785E-2</v>
          </cell>
          <cell r="RA206">
            <v>2.5541999999999981E-2</v>
          </cell>
          <cell r="RC206">
            <v>11.415333082</v>
          </cell>
          <cell r="RD206">
            <v>11.2750945245</v>
          </cell>
          <cell r="RE206">
            <v>12.515620591999999</v>
          </cell>
          <cell r="RF206">
            <v>1.1205082198611924E-2</v>
          </cell>
          <cell r="RG206">
            <v>0.14023855750000003</v>
          </cell>
          <cell r="RI206">
            <v>27.947785924000002</v>
          </cell>
          <cell r="RJ206">
            <v>27.604523753999999</v>
          </cell>
          <cell r="RK206">
            <v>30.641570293999997</v>
          </cell>
          <cell r="RL206">
            <v>1.1202499307524644E-2</v>
          </cell>
          <cell r="RM206">
            <v>0.3432621700000027</v>
          </cell>
          <cell r="RO206">
            <v>4.1943099399999992</v>
          </cell>
          <cell r="RP206">
            <v>4.1126912174999992</v>
          </cell>
          <cell r="RQ206">
            <v>12.536053309999998</v>
          </cell>
          <cell r="RR206">
            <v>6.5107191618986524E-3</v>
          </cell>
          <cell r="RS206">
            <v>8.1618722500000018E-2</v>
          </cell>
          <cell r="RU206">
            <v>0.78400828749999996</v>
          </cell>
          <cell r="RV206">
            <v>0.75703139749999993</v>
          </cell>
          <cell r="RW206">
            <v>1.6831682319999999</v>
          </cell>
          <cell r="RX206">
            <v>1.6027447219548064E-2</v>
          </cell>
          <cell r="RY206">
            <v>2.6976890000000031E-2</v>
          </cell>
          <cell r="SA206">
            <v>0.19832327386500001</v>
          </cell>
          <cell r="SB206">
            <v>7.0066700854999983E-2</v>
          </cell>
          <cell r="SC206">
            <v>0.30996422800000006</v>
          </cell>
          <cell r="SD206">
            <v>0.41377862806155818</v>
          </cell>
          <cell r="SE206">
            <v>0.12825657301000004</v>
          </cell>
          <cell r="SG206">
            <v>0.30820790000000003</v>
          </cell>
          <cell r="SH206">
            <v>0</v>
          </cell>
          <cell r="SI206">
            <v>1.5410394999999995</v>
          </cell>
          <cell r="SJ206">
            <v>0.20000000000000009</v>
          </cell>
          <cell r="SK206">
            <v>0.30820790000000003</v>
          </cell>
          <cell r="SM206">
            <v>4.1714040000000001E-2</v>
          </cell>
          <cell r="SN206">
            <v>3.2204679999999999E-2</v>
          </cell>
          <cell r="SO206">
            <v>4.1714040000000001E-2</v>
          </cell>
          <cell r="SP206">
            <v>0.22796545239924018</v>
          </cell>
          <cell r="SQ206">
            <v>9.5093600000000014E-3</v>
          </cell>
          <cell r="SS206">
            <v>5.0105959999999998E-2</v>
          </cell>
          <cell r="ST206">
            <v>4.1225759999999993E-2</v>
          </cell>
          <cell r="SU206">
            <v>5.0105959999999998E-2</v>
          </cell>
          <cell r="SV206">
            <v>0.17722841753755453</v>
          </cell>
          <cell r="SW206">
            <v>8.8802000000000048E-3</v>
          </cell>
          <cell r="SY206">
            <v>23.919267557399998</v>
          </cell>
          <cell r="SZ206">
            <v>19.912709973100004</v>
          </cell>
          <cell r="TA206">
            <v>114.408589625</v>
          </cell>
          <cell r="TB206">
            <v>3.5019727080216542E-2</v>
          </cell>
          <cell r="TC206">
            <v>4.0065575842999941</v>
          </cell>
          <cell r="TE206">
            <v>1.6796092499999999</v>
          </cell>
          <cell r="TF206">
            <v>1.3520519999999998</v>
          </cell>
          <cell r="TG206">
            <v>6.3930522499999993</v>
          </cell>
          <cell r="TH206">
            <v>5.1236441873285202E-2</v>
          </cell>
          <cell r="TI206">
            <v>0.32755725000000013</v>
          </cell>
          <cell r="TK206">
            <v>0.19515556599999997</v>
          </cell>
          <cell r="TL206">
            <v>0.1598491105</v>
          </cell>
          <cell r="TM206">
            <v>0.66731569099999999</v>
          </cell>
          <cell r="TN206">
            <v>5.2908175210284354E-2</v>
          </cell>
          <cell r="TO206">
            <v>3.5306455499999972E-2</v>
          </cell>
          <cell r="TQ206">
            <v>0.3523406</v>
          </cell>
          <cell r="TR206">
            <v>7.0488724999999988E-2</v>
          </cell>
          <cell r="TS206">
            <v>0.3523406</v>
          </cell>
          <cell r="TT206">
            <v>0.79994151965456162</v>
          </cell>
          <cell r="TU206">
            <v>0.28185187500000003</v>
          </cell>
          <cell r="TW206">
            <v>8.8215453749999977</v>
          </cell>
          <cell r="TX206">
            <v>1.741618125</v>
          </cell>
          <cell r="TY206">
            <v>8.8215453749999977</v>
          </cell>
          <cell r="TZ206">
            <v>0.80257221938281975</v>
          </cell>
          <cell r="UA206">
            <v>7.0799272499999972</v>
          </cell>
          <cell r="UC206">
            <v>0.2010084573</v>
          </cell>
          <cell r="UD206">
            <v>0.12615041940000002</v>
          </cell>
          <cell r="UE206">
            <v>0.61109475000000002</v>
          </cell>
          <cell r="UF206">
            <v>0.12249825072134882</v>
          </cell>
          <cell r="UG206">
            <v>7.485803789999998E-2</v>
          </cell>
          <cell r="UI206">
            <v>0.39321600009999996</v>
          </cell>
          <cell r="UJ206">
            <v>0.20944013989999996</v>
          </cell>
          <cell r="UK206">
            <v>0.7429814764999999</v>
          </cell>
          <cell r="UL206">
            <v>0.2473491816589051</v>
          </cell>
          <cell r="UM206">
            <v>0.1837758602</v>
          </cell>
          <cell r="UO206">
            <v>0</v>
          </cell>
          <cell r="UP206">
            <v>0</v>
          </cell>
          <cell r="UQ206">
            <v>2.2686011919999998</v>
          </cell>
          <cell r="UR206">
            <v>0</v>
          </cell>
          <cell r="US206">
            <v>0</v>
          </cell>
          <cell r="UU206">
            <v>0</v>
          </cell>
          <cell r="UV206">
            <v>0</v>
          </cell>
          <cell r="UW206">
            <v>3.8124358039999993</v>
          </cell>
          <cell r="UX206">
            <v>0</v>
          </cell>
          <cell r="UY206">
            <v>0</v>
          </cell>
          <cell r="VA206">
            <v>0</v>
          </cell>
          <cell r="VB206">
            <v>0</v>
          </cell>
          <cell r="VC206">
            <v>1.8306041419999999</v>
          </cell>
          <cell r="VD206">
            <v>0</v>
          </cell>
          <cell r="VE206">
            <v>0</v>
          </cell>
          <cell r="VG206">
            <v>0</v>
          </cell>
          <cell r="VH206">
            <v>0</v>
          </cell>
          <cell r="VI206">
            <v>0.11372790000000001</v>
          </cell>
          <cell r="VJ206">
            <v>0</v>
          </cell>
          <cell r="VK206">
            <v>0</v>
          </cell>
          <cell r="VM206">
            <v>0</v>
          </cell>
          <cell r="VN206">
            <v>0</v>
          </cell>
          <cell r="VO206">
            <v>3.4986452279999996</v>
          </cell>
          <cell r="VP206">
            <v>0</v>
          </cell>
          <cell r="VQ206">
            <v>0</v>
          </cell>
          <cell r="VS206">
            <v>0</v>
          </cell>
          <cell r="VT206">
            <v>0</v>
          </cell>
          <cell r="VU206">
            <v>40.991684004999996</v>
          </cell>
          <cell r="VV206">
            <v>0</v>
          </cell>
          <cell r="VW206">
            <v>0</v>
          </cell>
          <cell r="VY206">
            <v>1.7040021724999994</v>
          </cell>
          <cell r="VZ206">
            <v>1.4901787915999993</v>
          </cell>
          <cell r="WA206">
            <v>4.6041758509999999</v>
          </cell>
          <cell r="WB206">
            <v>4.6441184659260767E-2</v>
          </cell>
          <cell r="WC206">
            <v>0.21382338090000008</v>
          </cell>
          <cell r="WE206">
            <v>0.66839620510000008</v>
          </cell>
          <cell r="WF206">
            <v>0.58452459320000005</v>
          </cell>
          <cell r="WG206">
            <v>1.398415634</v>
          </cell>
          <cell r="WH206">
            <v>5.9976168644579123E-2</v>
          </cell>
          <cell r="WI206">
            <v>8.3871611900000032E-2</v>
          </cell>
          <cell r="WK206">
            <v>0</v>
          </cell>
          <cell r="WL206">
            <v>0</v>
          </cell>
          <cell r="WM206">
            <v>2.4971614000000004</v>
          </cell>
          <cell r="WN206">
            <v>0</v>
          </cell>
          <cell r="WO206">
            <v>0</v>
          </cell>
          <cell r="WQ206">
            <v>0</v>
          </cell>
          <cell r="WR206">
            <v>0</v>
          </cell>
          <cell r="WS206">
            <v>0.35650489999999985</v>
          </cell>
          <cell r="WT206">
            <v>0</v>
          </cell>
          <cell r="WU206">
            <v>0</v>
          </cell>
          <cell r="WW206">
            <v>0</v>
          </cell>
          <cell r="WX206">
            <v>0</v>
          </cell>
          <cell r="WY206">
            <v>0.22696909999999992</v>
          </cell>
          <cell r="WZ206">
            <v>0</v>
          </cell>
          <cell r="XA206">
            <v>0</v>
          </cell>
          <cell r="XC206">
            <v>7.2104947199999991E-2</v>
          </cell>
          <cell r="XD206">
            <v>6.5742019200000015E-2</v>
          </cell>
          <cell r="XE206">
            <v>0.16690960000000002</v>
          </cell>
          <cell r="XF206">
            <v>3.8122001370801774E-2</v>
          </cell>
          <cell r="XG206">
            <v>6.362927999999976E-3</v>
          </cell>
          <cell r="XI206">
            <v>0.17750531800000005</v>
          </cell>
          <cell r="XJ206">
            <v>0.15898666720000004</v>
          </cell>
          <cell r="XK206">
            <v>0.47967426999999996</v>
          </cell>
          <cell r="XL206">
            <v>3.8606721181855368E-2</v>
          </cell>
          <cell r="XM206">
            <v>1.8518650800000008E-2</v>
          </cell>
          <cell r="XO206">
            <v>8.0909321409999997</v>
          </cell>
          <cell r="XP206">
            <v>5.9862239904999992</v>
          </cell>
          <cell r="XQ206">
            <v>8.0909321409999997</v>
          </cell>
          <cell r="XR206">
            <v>0.26013172695326409</v>
          </cell>
          <cell r="XS206">
            <v>2.1047081505000005</v>
          </cell>
          <cell r="XU206">
            <v>0.84047470399999979</v>
          </cell>
          <cell r="XV206">
            <v>0.9307944254999998</v>
          </cell>
          <cell r="XW206">
            <v>0.84047470399999979</v>
          </cell>
          <cell r="XX206">
            <v>0</v>
          </cell>
          <cell r="XY206">
            <v>0</v>
          </cell>
          <cell r="YA206">
            <v>2.7181439999999996E-3</v>
          </cell>
          <cell r="YB206">
            <v>6.0540479999999987E-4</v>
          </cell>
          <cell r="YC206">
            <v>4.2096927999999999E-2</v>
          </cell>
          <cell r="YD206">
            <v>5.0187491115741271E-2</v>
          </cell>
          <cell r="YE206">
            <v>2.1127391999999998E-3</v>
          </cell>
          <cell r="YG206">
            <v>0.90084821199999987</v>
          </cell>
          <cell r="YH206">
            <v>0.38841569599999998</v>
          </cell>
          <cell r="YI206">
            <v>1.8017107240000001</v>
          </cell>
          <cell r="YJ206">
            <v>0.28441442301144887</v>
          </cell>
          <cell r="YK206">
            <v>0.51243251599999984</v>
          </cell>
          <cell r="YM206">
            <v>2.5857065999999995</v>
          </cell>
          <cell r="YN206">
            <v>1.4430336000000006</v>
          </cell>
          <cell r="YO206">
            <v>2.5857065999999995</v>
          </cell>
          <cell r="YP206">
            <v>0.44191904835606605</v>
          </cell>
          <cell r="YQ206">
            <v>1.1426729999999989</v>
          </cell>
          <cell r="YS206">
            <v>2.5857065999999995</v>
          </cell>
          <cell r="YT206">
            <v>2.4353942000000002</v>
          </cell>
          <cell r="YU206">
            <v>2.5857065999999995</v>
          </cell>
          <cell r="YV206">
            <v>5.8132040193577789E-2</v>
          </cell>
          <cell r="YW206">
            <v>0.15031239999999935</v>
          </cell>
          <cell r="YY206">
            <v>2.5857065999999995</v>
          </cell>
          <cell r="YZ206">
            <v>1.9316503999999999</v>
          </cell>
          <cell r="ZA206">
            <v>2.5857065999999995</v>
          </cell>
          <cell r="ZB206">
            <v>0.25295066346661288</v>
          </cell>
          <cell r="ZC206">
            <v>0.65405619999999964</v>
          </cell>
        </row>
        <row r="207">
          <cell r="B207">
            <v>2048</v>
          </cell>
          <cell r="C207">
            <v>12.604241355999999</v>
          </cell>
          <cell r="D207">
            <v>12.363495878499998</v>
          </cell>
          <cell r="E207">
            <v>12.604241355999999</v>
          </cell>
          <cell r="F207">
            <v>1.9100354452146282E-2</v>
          </cell>
          <cell r="G207">
            <v>0.24074547750000086</v>
          </cell>
          <cell r="I207">
            <v>30.858692429999998</v>
          </cell>
          <cell r="J207">
            <v>30.269179681499999</v>
          </cell>
          <cell r="K207">
            <v>30.858692429999998</v>
          </cell>
          <cell r="L207">
            <v>1.9103620473785544E-2</v>
          </cell>
          <cell r="M207">
            <v>0.58951274849999891</v>
          </cell>
          <cell r="O207">
            <v>12.604241355999999</v>
          </cell>
          <cell r="P207">
            <v>12.206160725499998</v>
          </cell>
          <cell r="Q207">
            <v>12.604241355999999</v>
          </cell>
          <cell r="R207">
            <v>3.1583069480853959E-2</v>
          </cell>
          <cell r="S207">
            <v>0.39808063050000086</v>
          </cell>
          <cell r="U207">
            <v>30.858692429999998</v>
          </cell>
          <cell r="V207">
            <v>29.884021002000004</v>
          </cell>
          <cell r="W207">
            <v>30.858692429999998</v>
          </cell>
          <cell r="X207">
            <v>3.1584987932037067E-2</v>
          </cell>
          <cell r="Y207">
            <v>0.97467142799999351</v>
          </cell>
          <cell r="AA207">
            <v>12.604241355999999</v>
          </cell>
          <cell r="AB207">
            <v>12.135808077999998</v>
          </cell>
          <cell r="AC207">
            <v>12.604241355999999</v>
          </cell>
          <cell r="AD207">
            <v>3.7164734058112311E-2</v>
          </cell>
          <cell r="AE207">
            <v>0.4684332780000009</v>
          </cell>
          <cell r="AG207">
            <v>30.858692429999998</v>
          </cell>
          <cell r="AH207">
            <v>29.711799322000001</v>
          </cell>
          <cell r="AI207">
            <v>30.858692429999998</v>
          </cell>
          <cell r="AJ207">
            <v>3.7165965816653268E-2</v>
          </cell>
          <cell r="AK207">
            <v>1.1468931079999969</v>
          </cell>
          <cell r="AM207">
            <v>12.617637274</v>
          </cell>
          <cell r="AN207">
            <v>8.3843184069999985</v>
          </cell>
          <cell r="AO207">
            <v>12.617637274</v>
          </cell>
          <cell r="AP207">
            <v>0.33550804917519783</v>
          </cell>
          <cell r="AQ207">
            <v>4.2333188670000013</v>
          </cell>
          <cell r="AS207">
            <v>1.6910799239999998</v>
          </cell>
          <cell r="AT207">
            <v>1.2364816095</v>
          </cell>
          <cell r="AU207">
            <v>1.6910799239999998</v>
          </cell>
          <cell r="AV207">
            <v>0.26882130646120778</v>
          </cell>
          <cell r="AW207">
            <v>0.45459831449999988</v>
          </cell>
          <cell r="AY207">
            <v>12.617637274</v>
          </cell>
          <cell r="AZ207">
            <v>8.4549201380000003</v>
          </cell>
          <cell r="BA207">
            <v>12.617637274</v>
          </cell>
          <cell r="BB207">
            <v>0.32991256965182592</v>
          </cell>
          <cell r="BC207">
            <v>4.1627171359999995</v>
          </cell>
          <cell r="BE207">
            <v>1.6910799239999998</v>
          </cell>
          <cell r="BF207">
            <v>1.2422496259999998</v>
          </cell>
          <cell r="BG207">
            <v>1.6910799239999998</v>
          </cell>
          <cell r="BH207">
            <v>0.26541045850651357</v>
          </cell>
          <cell r="BI207">
            <v>0.44883029800000007</v>
          </cell>
          <cell r="BK207">
            <v>0.31243240399999994</v>
          </cell>
          <cell r="BL207">
            <v>0.29158300399999998</v>
          </cell>
          <cell r="BM207">
            <v>0.31243240399999994</v>
          </cell>
          <cell r="BN207">
            <v>6.6732514723408673E-2</v>
          </cell>
          <cell r="BO207">
            <v>2.0849399999999962E-2</v>
          </cell>
          <cell r="BQ207">
            <v>0.31243240399999994</v>
          </cell>
          <cell r="BR207">
            <v>0.2887780304</v>
          </cell>
          <cell r="BS207">
            <v>0.31243240399999994</v>
          </cell>
          <cell r="BT207">
            <v>7.5710372218625407E-2</v>
          </cell>
          <cell r="BU207">
            <v>2.3654373599999945E-2</v>
          </cell>
          <cell r="BW207">
            <v>0.31243240399999994</v>
          </cell>
          <cell r="BX207">
            <v>0.3106825709149999</v>
          </cell>
          <cell r="BY207">
            <v>0.31243240399999994</v>
          </cell>
          <cell r="BZ207">
            <v>5.6006773388333989E-3</v>
          </cell>
          <cell r="CA207">
            <v>1.749833085000041E-3</v>
          </cell>
          <cell r="CC207">
            <v>0.31243240399999994</v>
          </cell>
          <cell r="CD207">
            <v>0.24525975688999996</v>
          </cell>
          <cell r="CE207">
            <v>0.31243240399999994</v>
          </cell>
          <cell r="CF207">
            <v>0.21499897657862657</v>
          </cell>
          <cell r="CG207">
            <v>6.7172647109999983E-2</v>
          </cell>
          <cell r="CI207">
            <v>0</v>
          </cell>
          <cell r="CJ207">
            <v>0</v>
          </cell>
          <cell r="CK207">
            <v>0</v>
          </cell>
          <cell r="CL207">
            <v>0</v>
          </cell>
          <cell r="CM207">
            <v>0</v>
          </cell>
          <cell r="CO207">
            <v>0</v>
          </cell>
          <cell r="CP207">
            <v>0</v>
          </cell>
          <cell r="CQ207">
            <v>0</v>
          </cell>
          <cell r="CR207">
            <v>0</v>
          </cell>
          <cell r="CS207">
            <v>0</v>
          </cell>
          <cell r="CU207">
            <v>2.6940988999999997</v>
          </cell>
          <cell r="CV207">
            <v>1.880739E-2</v>
          </cell>
          <cell r="CW207">
            <v>2.6940988999999997</v>
          </cell>
          <cell r="CX207">
            <v>0.9930190424709352</v>
          </cell>
          <cell r="CY207">
            <v>2.6752915099999997</v>
          </cell>
          <cell r="DA207">
            <v>2.6202161200000003</v>
          </cell>
          <cell r="DB207">
            <v>1.08559732</v>
          </cell>
          <cell r="DC207">
            <v>2.6202161200000003</v>
          </cell>
          <cell r="DD207">
            <v>0.58568405418404956</v>
          </cell>
          <cell r="DE207">
            <v>1.5346188000000003</v>
          </cell>
          <cell r="DG207">
            <v>2.6202161200000003</v>
          </cell>
          <cell r="DH207">
            <v>1.5532028899999999</v>
          </cell>
          <cell r="DI207">
            <v>2.6202161200000003</v>
          </cell>
          <cell r="DJ207">
            <v>0.40722336675037335</v>
          </cell>
          <cell r="DK207">
            <v>1.0670132300000004</v>
          </cell>
          <cell r="DM207">
            <v>18.882968819999999</v>
          </cell>
          <cell r="DN207">
            <v>3.9194846969999997</v>
          </cell>
          <cell r="DO207">
            <v>18.882968819999999</v>
          </cell>
          <cell r="DP207">
            <v>0.79243281422735512</v>
          </cell>
          <cell r="DQ207">
            <v>14.963484122999999</v>
          </cell>
          <cell r="DS207">
            <v>0.36392542</v>
          </cell>
          <cell r="DT207">
            <v>1.9061999999999999E-4</v>
          </cell>
          <cell r="DU207">
            <v>0.36392542</v>
          </cell>
          <cell r="DV207">
            <v>0.99947621136220721</v>
          </cell>
          <cell r="DW207">
            <v>0.36373480000000002</v>
          </cell>
          <cell r="DY207">
            <v>3.0296831999999996</v>
          </cell>
          <cell r="DZ207">
            <v>0</v>
          </cell>
          <cell r="EA207">
            <v>3.0296831999999996</v>
          </cell>
          <cell r="EB207">
            <v>1</v>
          </cell>
          <cell r="EC207">
            <v>3.0296831999999996</v>
          </cell>
          <cell r="EE207">
            <v>2.5248898</v>
          </cell>
          <cell r="EF207">
            <v>0.76319809680000006</v>
          </cell>
          <cell r="EG207">
            <v>2.5248898</v>
          </cell>
          <cell r="EH207">
            <v>0.69773013586573163</v>
          </cell>
          <cell r="EI207">
            <v>1.7616917031999999</v>
          </cell>
          <cell r="EK207">
            <v>2.5248898</v>
          </cell>
          <cell r="EL207">
            <v>1.8621290900000003</v>
          </cell>
          <cell r="EM207">
            <v>2.5248898</v>
          </cell>
          <cell r="EN207">
            <v>0.26249094514936838</v>
          </cell>
          <cell r="EO207">
            <v>0.6627607099999997</v>
          </cell>
          <cell r="EQ207">
            <v>0.36026199999999997</v>
          </cell>
          <cell r="ER207">
            <v>1.044647679999999E-2</v>
          </cell>
          <cell r="ES207">
            <v>0.36026199999999997</v>
          </cell>
          <cell r="ET207">
            <v>0.97100311217946944</v>
          </cell>
          <cell r="EU207">
            <v>0.34981552319999998</v>
          </cell>
          <cell r="EW207">
            <v>0.36026199999999997</v>
          </cell>
          <cell r="EX207">
            <v>0.2802532399999999</v>
          </cell>
          <cell r="EY207">
            <v>0.36026199999999997</v>
          </cell>
          <cell r="EZ207">
            <v>0.22208492708084693</v>
          </cell>
          <cell r="FA207">
            <v>8.0008760000000068E-2</v>
          </cell>
          <cell r="FC207">
            <v>0.22936190000000009</v>
          </cell>
          <cell r="FD207">
            <v>5.1755375999999942E-3</v>
          </cell>
          <cell r="FE207">
            <v>0.22936190000000009</v>
          </cell>
          <cell r="FF207">
            <v>0.97743505961539379</v>
          </cell>
          <cell r="FG207">
            <v>0.22418636240000009</v>
          </cell>
          <cell r="FI207">
            <v>0.22936190000000009</v>
          </cell>
          <cell r="FJ207">
            <v>0.17898938000000009</v>
          </cell>
          <cell r="FK207">
            <v>0.22936190000000009</v>
          </cell>
          <cell r="FL207">
            <v>0.21962025951127884</v>
          </cell>
          <cell r="FM207">
            <v>5.0372520000000004E-2</v>
          </cell>
          <cell r="FO207">
            <v>0.16949789999999995</v>
          </cell>
          <cell r="FP207">
            <v>7.3223092799999986E-2</v>
          </cell>
          <cell r="FQ207">
            <v>0.16949789999999995</v>
          </cell>
          <cell r="FR207">
            <v>0.56799999999999995</v>
          </cell>
          <cell r="FS207">
            <v>9.6274807199999965E-2</v>
          </cell>
          <cell r="FU207">
            <v>4.666421324499999</v>
          </cell>
          <cell r="FV207">
            <v>1.4839499999999999E-2</v>
          </cell>
          <cell r="FW207">
            <v>4.666421324499999</v>
          </cell>
          <cell r="FX207">
            <v>0.99681993995653839</v>
          </cell>
          <cell r="FY207">
            <v>4.6515818244999991</v>
          </cell>
          <cell r="GA207">
            <v>1.4196594675000003</v>
          </cell>
          <cell r="GB207">
            <v>0.52542132759999982</v>
          </cell>
          <cell r="GC207">
            <v>1.4196594675000003</v>
          </cell>
          <cell r="GD207">
            <v>0.62989622537772449</v>
          </cell>
          <cell r="GE207">
            <v>0.89423813990000045</v>
          </cell>
          <cell r="GG207">
            <v>0.48748534750000011</v>
          </cell>
          <cell r="GH207">
            <v>1.5502200000000002E-3</v>
          </cell>
          <cell r="GI207">
            <v>0.48748534750000011</v>
          </cell>
          <cell r="GJ207">
            <v>0.99681996595805378</v>
          </cell>
          <cell r="GK207">
            <v>0.48593512750000012</v>
          </cell>
          <cell r="GM207">
            <v>1.5533660999999999</v>
          </cell>
          <cell r="GN207">
            <v>0</v>
          </cell>
          <cell r="GO207">
            <v>1.5533660999999999</v>
          </cell>
          <cell r="GP207">
            <v>1</v>
          </cell>
          <cell r="GQ207">
            <v>1.5533660999999999</v>
          </cell>
          <cell r="GS207">
            <v>32.693708219999998</v>
          </cell>
          <cell r="GT207">
            <v>10.024523385</v>
          </cell>
          <cell r="GU207">
            <v>32.693708219999998</v>
          </cell>
          <cell r="GV207">
            <v>0.69338065545995131</v>
          </cell>
          <cell r="GW207">
            <v>22.669184834999996</v>
          </cell>
          <cell r="GY207">
            <v>32.693708219999998</v>
          </cell>
          <cell r="GZ207">
            <v>22.965096435000003</v>
          </cell>
          <cell r="HA207">
            <v>32.693708219999998</v>
          </cell>
          <cell r="HB207">
            <v>0.2975683186359579</v>
          </cell>
          <cell r="HC207">
            <v>9.7286117849999947</v>
          </cell>
          <cell r="HE207">
            <v>0.13361985999999998</v>
          </cell>
          <cell r="HF207">
            <v>7.6100999999999999E-3</v>
          </cell>
          <cell r="HG207">
            <v>0.13361985999999998</v>
          </cell>
          <cell r="HH207">
            <v>0.94304663992313709</v>
          </cell>
          <cell r="HI207">
            <v>0.12600975999999997</v>
          </cell>
          <cell r="HK207">
            <v>8.1555908509999995</v>
          </cell>
          <cell r="HL207">
            <v>6.4454883574999995</v>
          </cell>
          <cell r="HM207">
            <v>8.1555908509999995</v>
          </cell>
          <cell r="HN207">
            <v>0.20968468437701426</v>
          </cell>
          <cell r="HO207">
            <v>1.7101024935</v>
          </cell>
          <cell r="HQ207">
            <v>0.84720437999999987</v>
          </cell>
          <cell r="HR207">
            <v>1.0179957534999999</v>
          </cell>
          <cell r="HS207">
            <v>0.84720437999999987</v>
          </cell>
          <cell r="HT207">
            <v>0</v>
          </cell>
          <cell r="HU207">
            <v>0</v>
          </cell>
          <cell r="HW207">
            <v>4.2442939999999998E-2</v>
          </cell>
          <cell r="HX207">
            <v>1.2716132E-2</v>
          </cell>
          <cell r="HY207">
            <v>4.2442939999999998E-2</v>
          </cell>
          <cell r="HZ207">
            <v>0.70039464749614422</v>
          </cell>
          <cell r="IA207">
            <v>2.9726808E-2</v>
          </cell>
          <cell r="IC207">
            <v>4.2442939999999998E-2</v>
          </cell>
          <cell r="ID207">
            <v>3.2490139999999994E-2</v>
          </cell>
          <cell r="IE207">
            <v>4.2442939999999998E-2</v>
          </cell>
          <cell r="IF207">
            <v>0.2344983641566773</v>
          </cell>
          <cell r="IG207">
            <v>9.9528000000000047E-3</v>
          </cell>
          <cell r="II207">
            <v>1.8160538400000001</v>
          </cell>
          <cell r="IJ207">
            <v>0.90805183600000006</v>
          </cell>
          <cell r="IK207">
            <v>1.8160538400000001</v>
          </cell>
          <cell r="IL207">
            <v>0.49998628014244334</v>
          </cell>
          <cell r="IM207">
            <v>0.90800200400000008</v>
          </cell>
          <cell r="IO207">
            <v>0.35517365000000001</v>
          </cell>
          <cell r="IP207">
            <v>0.257257075</v>
          </cell>
          <cell r="IQ207">
            <v>0.35517365000000001</v>
          </cell>
          <cell r="IR207">
            <v>0.27568648462519674</v>
          </cell>
          <cell r="IS207">
            <v>9.7916575000000006E-2</v>
          </cell>
          <cell r="IU207">
            <v>8.892144625000002</v>
          </cell>
          <cell r="IV207">
            <v>5.8837382500000013</v>
          </cell>
          <cell r="IW207">
            <v>8.892144625000002</v>
          </cell>
          <cell r="IX207">
            <v>0.33832179995610451</v>
          </cell>
          <cell r="IY207">
            <v>3.0084063750000007</v>
          </cell>
          <cell r="JA207">
            <v>115.32385400000001</v>
          </cell>
          <cell r="JB207">
            <v>16.101109063899997</v>
          </cell>
          <cell r="JC207">
            <v>115.32385400000001</v>
          </cell>
          <cell r="JD207">
            <v>0.86038353293413172</v>
          </cell>
          <cell r="JE207">
            <v>99.222744936100014</v>
          </cell>
          <cell r="JG207">
            <v>6.4442168749999986</v>
          </cell>
          <cell r="JH207">
            <v>4.2639740000000002</v>
          </cell>
          <cell r="JI207">
            <v>6.4442168749999986</v>
          </cell>
          <cell r="JJ207">
            <v>0.33832549668806716</v>
          </cell>
          <cell r="JK207">
            <v>2.1802428749999985</v>
          </cell>
          <cell r="JM207">
            <v>0.67266693949999989</v>
          </cell>
          <cell r="JN207">
            <v>0.45425206449999994</v>
          </cell>
          <cell r="JO207">
            <v>0.67266693949999989</v>
          </cell>
          <cell r="JP207">
            <v>0.32469988069036054</v>
          </cell>
          <cell r="JQ207">
            <v>0.21841487499999995</v>
          </cell>
          <cell r="JS207">
            <v>0.61597950000000012</v>
          </cell>
          <cell r="JT207">
            <v>0.20261520659999999</v>
          </cell>
          <cell r="JU207">
            <v>0.61597950000000012</v>
          </cell>
          <cell r="JV207">
            <v>0.67106826347305393</v>
          </cell>
          <cell r="JW207">
            <v>0.41336429340000014</v>
          </cell>
          <cell r="JY207">
            <v>0.75371499649999985</v>
          </cell>
          <cell r="JZ207">
            <v>0.42068946170000004</v>
          </cell>
          <cell r="KA207">
            <v>0.75371499649999985</v>
          </cell>
          <cell r="KB207">
            <v>0.44184544071228371</v>
          </cell>
          <cell r="KC207">
            <v>0.3330255347999998</v>
          </cell>
          <cell r="KE207">
            <v>6.4442168749999986</v>
          </cell>
          <cell r="KF207">
            <v>3.8732704999999998</v>
          </cell>
          <cell r="KG207">
            <v>6.4442168749999986</v>
          </cell>
          <cell r="KH207">
            <v>0.39895404280601582</v>
          </cell>
          <cell r="KI207">
            <v>2.5709463749999988</v>
          </cell>
          <cell r="KK207">
            <v>0.67266693949999989</v>
          </cell>
          <cell r="KL207">
            <v>0.41511556449999998</v>
          </cell>
          <cell r="KM207">
            <v>0.67266693949999989</v>
          </cell>
          <cell r="KN207">
            <v>0.38288097701284451</v>
          </cell>
          <cell r="KO207">
            <v>0.25755137499999992</v>
          </cell>
          <cell r="KQ207">
            <v>2.2786418479999999</v>
          </cell>
          <cell r="KR207">
            <v>0</v>
          </cell>
          <cell r="KS207">
            <v>2.2786418479999999</v>
          </cell>
          <cell r="KT207">
            <v>1</v>
          </cell>
          <cell r="KU207">
            <v>2.2786418479999999</v>
          </cell>
          <cell r="KW207">
            <v>3.8421244939999997</v>
          </cell>
          <cell r="KX207">
            <v>0</v>
          </cell>
          <cell r="KY207">
            <v>3.8421244939999997</v>
          </cell>
          <cell r="KZ207">
            <v>1</v>
          </cell>
          <cell r="LA207">
            <v>3.8421244939999997</v>
          </cell>
          <cell r="LC207">
            <v>1.844542398</v>
          </cell>
          <cell r="LD207">
            <v>0</v>
          </cell>
          <cell r="LE207">
            <v>1.844542398</v>
          </cell>
          <cell r="LF207">
            <v>1</v>
          </cell>
          <cell r="LG207">
            <v>1.844542398</v>
          </cell>
          <cell r="LI207">
            <v>0.11415690000000002</v>
          </cell>
          <cell r="LJ207">
            <v>0</v>
          </cell>
          <cell r="LK207">
            <v>0.11415690000000002</v>
          </cell>
          <cell r="LL207">
            <v>1</v>
          </cell>
          <cell r="LM207">
            <v>0.11415690000000002</v>
          </cell>
          <cell r="LO207">
            <v>3.5036670569999999</v>
          </cell>
          <cell r="LP207">
            <v>0</v>
          </cell>
          <cell r="LQ207">
            <v>3.5036670569999999</v>
          </cell>
          <cell r="LR207">
            <v>1</v>
          </cell>
          <cell r="LS207">
            <v>3.5036670569999999</v>
          </cell>
          <cell r="LU207">
            <v>41.265088789000004</v>
          </cell>
          <cell r="LV207">
            <v>0</v>
          </cell>
          <cell r="LW207">
            <v>41.265088789000004</v>
          </cell>
          <cell r="LX207">
            <v>1</v>
          </cell>
          <cell r="LY207">
            <v>41.265088789000004</v>
          </cell>
          <cell r="MA207">
            <v>6.4442168749999986</v>
          </cell>
          <cell r="MB207">
            <v>6.4442168749999986</v>
          </cell>
          <cell r="MC207">
            <v>6.4442168749999986</v>
          </cell>
          <cell r="MD207">
            <v>0</v>
          </cell>
          <cell r="ME207">
            <v>0</v>
          </cell>
          <cell r="MG207">
            <v>0.67266693949999989</v>
          </cell>
          <cell r="MH207">
            <v>0.67266693949999989</v>
          </cell>
          <cell r="MI207">
            <v>0.67266693949999989</v>
          </cell>
          <cell r="MJ207">
            <v>0</v>
          </cell>
          <cell r="MK207">
            <v>0</v>
          </cell>
          <cell r="MM207">
            <v>11.496058265499999</v>
          </cell>
          <cell r="MN207">
            <v>8.1007420159999999</v>
          </cell>
          <cell r="MO207">
            <v>12.604241355999999</v>
          </cell>
          <cell r="MP207">
            <v>0.26937886649431109</v>
          </cell>
          <cell r="MQ207">
            <v>3.3953162494999987</v>
          </cell>
          <cell r="MS207">
            <v>28.145472676000001</v>
          </cell>
          <cell r="MT207">
            <v>19.832867916500003</v>
          </cell>
          <cell r="MU207">
            <v>30.858692429999998</v>
          </cell>
          <cell r="MV207">
            <v>0.26937644160900043</v>
          </cell>
          <cell r="MW207">
            <v>8.3126047594999974</v>
          </cell>
          <cell r="MY207">
            <v>0</v>
          </cell>
          <cell r="MZ207">
            <v>0</v>
          </cell>
          <cell r="NA207">
            <v>2.2786418479999999</v>
          </cell>
          <cell r="NB207">
            <v>0</v>
          </cell>
          <cell r="NC207">
            <v>0</v>
          </cell>
          <cell r="NE207">
            <v>0</v>
          </cell>
          <cell r="NF207">
            <v>0</v>
          </cell>
          <cell r="NG207">
            <v>3.8421244939999997</v>
          </cell>
          <cell r="NH207">
            <v>0</v>
          </cell>
          <cell r="NI207">
            <v>0</v>
          </cell>
          <cell r="NK207">
            <v>0</v>
          </cell>
          <cell r="NL207">
            <v>0</v>
          </cell>
          <cell r="NM207">
            <v>1.844542398</v>
          </cell>
          <cell r="NN207">
            <v>0</v>
          </cell>
          <cell r="NO207">
            <v>0</v>
          </cell>
          <cell r="NQ207">
            <v>0</v>
          </cell>
          <cell r="NR207">
            <v>0</v>
          </cell>
          <cell r="NS207">
            <v>0.11415690000000002</v>
          </cell>
          <cell r="NT207">
            <v>0</v>
          </cell>
          <cell r="NU207">
            <v>0</v>
          </cell>
          <cell r="NW207">
            <v>0</v>
          </cell>
          <cell r="NX207">
            <v>0</v>
          </cell>
          <cell r="NY207">
            <v>3.5036670569999999</v>
          </cell>
          <cell r="NZ207">
            <v>0</v>
          </cell>
          <cell r="OA207">
            <v>0</v>
          </cell>
          <cell r="OC207">
            <v>0</v>
          </cell>
          <cell r="OD207">
            <v>0</v>
          </cell>
          <cell r="OE207">
            <v>41.265088789000004</v>
          </cell>
          <cell r="OF207">
            <v>0</v>
          </cell>
          <cell r="OG207">
            <v>0</v>
          </cell>
          <cell r="OI207">
            <v>1.7270457425000005</v>
          </cell>
          <cell r="OJ207">
            <v>1.5720253625000002</v>
          </cell>
          <cell r="OK207">
            <v>4.666421324499999</v>
          </cell>
          <cell r="OL207">
            <v>3.322039936387667E-2</v>
          </cell>
          <cell r="OM207">
            <v>0.15502038000000029</v>
          </cell>
          <cell r="OO207">
            <v>0.67743906059999981</v>
          </cell>
          <cell r="OP207">
            <v>0.61663196739999993</v>
          </cell>
          <cell r="OQ207">
            <v>1.4196594675000003</v>
          </cell>
          <cell r="OR207">
            <v>4.2832168271367425E-2</v>
          </cell>
          <cell r="OS207">
            <v>6.0807093199999884E-2</v>
          </cell>
          <cell r="OU207">
            <v>0.10043738679999992</v>
          </cell>
          <cell r="OV207">
            <v>0</v>
          </cell>
          <cell r="OW207">
            <v>2.5248898</v>
          </cell>
          <cell r="OX207">
            <v>3.9778918984899825E-2</v>
          </cell>
          <cell r="OY207">
            <v>0.10043738679999992</v>
          </cell>
          <cell r="PA207">
            <v>0</v>
          </cell>
          <cell r="PB207">
            <v>0</v>
          </cell>
          <cell r="PC207">
            <v>0.36026199999999997</v>
          </cell>
          <cell r="PD207">
            <v>0</v>
          </cell>
          <cell r="PE207">
            <v>0</v>
          </cell>
          <cell r="PG207">
            <v>0</v>
          </cell>
          <cell r="PH207">
            <v>0</v>
          </cell>
          <cell r="PI207">
            <v>0.22936190000000009</v>
          </cell>
          <cell r="PJ207">
            <v>0</v>
          </cell>
          <cell r="PK207">
            <v>0</v>
          </cell>
          <cell r="PM207">
            <v>7.3223092799999986E-2</v>
          </cell>
          <cell r="PN207">
            <v>5.9428511999999996E-2</v>
          </cell>
          <cell r="PO207">
            <v>0.16949789999999995</v>
          </cell>
          <cell r="PP207">
            <v>8.1384965831435049E-2</v>
          </cell>
          <cell r="PQ207">
            <v>1.3794580799999991E-2</v>
          </cell>
          <cell r="PS207">
            <v>0.18041718729999998</v>
          </cell>
          <cell r="PT207">
            <v>0.16042514460000001</v>
          </cell>
          <cell r="PU207">
            <v>0.48748534750000011</v>
          </cell>
          <cell r="PV207">
            <v>4.1010550988919633E-2</v>
          </cell>
          <cell r="PW207">
            <v>1.9992042699999962E-2</v>
          </cell>
          <cell r="PY207">
            <v>4.204775999999999E-2</v>
          </cell>
          <cell r="PZ207">
            <v>3.7150080000000002E-2</v>
          </cell>
          <cell r="QA207">
            <v>4.204775999999999E-2</v>
          </cell>
          <cell r="QB207">
            <v>0.11647897533661696</v>
          </cell>
          <cell r="QC207">
            <v>4.8976799999999876E-3</v>
          </cell>
          <cell r="QE207">
            <v>5.0506839999999997E-2</v>
          </cell>
          <cell r="QF207">
            <v>4.2115720000000002E-2</v>
          </cell>
          <cell r="QG207">
            <v>5.0506839999999997E-2</v>
          </cell>
          <cell r="QH207">
            <v>0.1661382893881303</v>
          </cell>
          <cell r="QI207">
            <v>8.391119999999995E-3</v>
          </cell>
          <cell r="QK207">
            <v>24.110626949</v>
          </cell>
          <cell r="QL207">
            <v>19.748074139800003</v>
          </cell>
          <cell r="QM207">
            <v>115.32385400000001</v>
          </cell>
          <cell r="QN207">
            <v>3.7828711562136977E-2</v>
          </cell>
          <cell r="QO207">
            <v>4.3625528091999968</v>
          </cell>
          <cell r="QQ207">
            <v>1.3023449999999996</v>
          </cell>
          <cell r="QR207">
            <v>1.1013907499999998</v>
          </cell>
          <cell r="QS207">
            <v>6.4442168749999986</v>
          </cell>
          <cell r="QT207">
            <v>3.1183657207377882E-2</v>
          </cell>
          <cell r="QU207">
            <v>0.20095424999999989</v>
          </cell>
          <cell r="QW207">
            <v>0.17801099999999997</v>
          </cell>
          <cell r="QX207">
            <v>0.15225975</v>
          </cell>
          <cell r="QY207">
            <v>0.67266693949999989</v>
          </cell>
          <cell r="QZ207">
            <v>3.8282318466760293E-2</v>
          </cell>
          <cell r="RA207">
            <v>2.5751249999999976E-2</v>
          </cell>
          <cell r="RC207">
            <v>11.496058265499999</v>
          </cell>
          <cell r="RD207">
            <v>11.354009298999999</v>
          </cell>
          <cell r="RE207">
            <v>12.604241355999999</v>
          </cell>
          <cell r="RF207">
            <v>1.1269933864950904E-2</v>
          </cell>
          <cell r="RG207">
            <v>0.1420489664999991</v>
          </cell>
          <cell r="RI207">
            <v>28.145472676000001</v>
          </cell>
          <cell r="RJ207">
            <v>27.797707050000003</v>
          </cell>
          <cell r="RK207">
            <v>30.858692429999998</v>
          </cell>
          <cell r="RL207">
            <v>1.1269616390547677E-2</v>
          </cell>
          <cell r="RM207">
            <v>0.3477656259999975</v>
          </cell>
          <cell r="RO207">
            <v>4.2215620549999997</v>
          </cell>
          <cell r="RP207">
            <v>4.1385866150000004</v>
          </cell>
          <cell r="RQ207">
            <v>12.617637274</v>
          </cell>
          <cell r="RR207">
            <v>6.5761471976198884E-3</v>
          </cell>
          <cell r="RS207">
            <v>8.2975439999999345E-2</v>
          </cell>
          <cell r="RU207">
            <v>0.78769052750000002</v>
          </cell>
          <cell r="RV207">
            <v>0.76027212999999982</v>
          </cell>
          <cell r="RW207">
            <v>1.6910799239999998</v>
          </cell>
          <cell r="RX207">
            <v>1.6213543257698915E-2</v>
          </cell>
          <cell r="RY207">
            <v>2.7418397500000191E-2</v>
          </cell>
          <cell r="SA207">
            <v>0.19990203662499992</v>
          </cell>
          <cell r="SB207">
            <v>7.0607296545000017E-2</v>
          </cell>
          <cell r="SC207">
            <v>0.31243240399999994</v>
          </cell>
          <cell r="SD207">
            <v>0.41383268324498101</v>
          </cell>
          <cell r="SE207">
            <v>0.12929474007999991</v>
          </cell>
          <cell r="SG207">
            <v>0.31068180000000001</v>
          </cell>
          <cell r="SH207">
            <v>0</v>
          </cell>
          <cell r="SI207">
            <v>1.5533660999999999</v>
          </cell>
          <cell r="SJ207">
            <v>0.20000552348863546</v>
          </cell>
          <cell r="SK207">
            <v>0.31068180000000001</v>
          </cell>
          <cell r="SM207">
            <v>4.204775999999999E-2</v>
          </cell>
          <cell r="SN207">
            <v>3.2462319999999996E-2</v>
          </cell>
          <cell r="SO207">
            <v>4.204775999999999E-2</v>
          </cell>
          <cell r="SP207">
            <v>0.22796553252777307</v>
          </cell>
          <cell r="SQ207">
            <v>9.5854399999999937E-3</v>
          </cell>
          <cell r="SS207">
            <v>5.0506839999999997E-2</v>
          </cell>
          <cell r="ST207">
            <v>4.1555599999999991E-2</v>
          </cell>
          <cell r="SU207">
            <v>5.0506839999999997E-2</v>
          </cell>
          <cell r="SV207">
            <v>0.17722827244785075</v>
          </cell>
          <cell r="SW207">
            <v>8.9512400000000061E-3</v>
          </cell>
          <cell r="SY207">
            <v>24.110626949</v>
          </cell>
          <cell r="SZ207">
            <v>20.072017853700004</v>
          </cell>
          <cell r="TA207">
            <v>115.32385400000001</v>
          </cell>
          <cell r="TB207">
            <v>3.5019720163878637E-2</v>
          </cell>
          <cell r="TC207">
            <v>4.0386090952999965</v>
          </cell>
          <cell r="TE207">
            <v>1.6930485000000002</v>
          </cell>
          <cell r="TF207">
            <v>1.3628722499999999</v>
          </cell>
          <cell r="TG207">
            <v>6.4442168749999986</v>
          </cell>
          <cell r="TH207">
            <v>5.1236054962846105E-2</v>
          </cell>
          <cell r="TI207">
            <v>0.33017625000000028</v>
          </cell>
          <cell r="TK207">
            <v>0.1966939395</v>
          </cell>
          <cell r="TL207">
            <v>0.1611267455</v>
          </cell>
          <cell r="TM207">
            <v>0.67266693949999989</v>
          </cell>
          <cell r="TN207">
            <v>5.2874895303220121E-2</v>
          </cell>
          <cell r="TO207">
            <v>3.5567193999999996E-2</v>
          </cell>
          <cell r="TQ207">
            <v>0.35517365000000001</v>
          </cell>
          <cell r="TR207">
            <v>7.1055750000000029E-2</v>
          </cell>
          <cell r="TS207">
            <v>0.35517365000000001</v>
          </cell>
          <cell r="TT207">
            <v>0.79994081768171699</v>
          </cell>
          <cell r="TU207">
            <v>0.28411789999999998</v>
          </cell>
          <cell r="TW207">
            <v>8.892144625000002</v>
          </cell>
          <cell r="TX207">
            <v>1.7555687500000012</v>
          </cell>
          <cell r="TY207">
            <v>8.892144625000002</v>
          </cell>
          <cell r="TZ207">
            <v>0.80257082806949953</v>
          </cell>
          <cell r="UA207">
            <v>7.136575875000001</v>
          </cell>
          <cell r="UC207">
            <v>0.20261520659999999</v>
          </cell>
          <cell r="UD207">
            <v>0.12716665400000002</v>
          </cell>
          <cell r="UE207">
            <v>0.61597950000000012</v>
          </cell>
          <cell r="UF207">
            <v>0.12248549278019796</v>
          </cell>
          <cell r="UG207">
            <v>7.5448552599999968E-2</v>
          </cell>
          <cell r="UI207">
            <v>0.42068946170000004</v>
          </cell>
          <cell r="UJ207">
            <v>0.25505379100000003</v>
          </cell>
          <cell r="UK207">
            <v>0.75371499649999985</v>
          </cell>
          <cell r="UL207">
            <v>0.21975902226857183</v>
          </cell>
          <cell r="UM207">
            <v>0.16563567070000002</v>
          </cell>
          <cell r="UO207">
            <v>0</v>
          </cell>
          <cell r="UP207">
            <v>0</v>
          </cell>
          <cell r="UQ207">
            <v>2.2786418479999999</v>
          </cell>
          <cell r="UR207">
            <v>0</v>
          </cell>
          <cell r="US207">
            <v>0</v>
          </cell>
          <cell r="UU207">
            <v>0</v>
          </cell>
          <cell r="UV207">
            <v>0</v>
          </cell>
          <cell r="UW207">
            <v>3.8421244939999997</v>
          </cell>
          <cell r="UX207">
            <v>0</v>
          </cell>
          <cell r="UY207">
            <v>0</v>
          </cell>
          <cell r="VA207">
            <v>0</v>
          </cell>
          <cell r="VB207">
            <v>0</v>
          </cell>
          <cell r="VC207">
            <v>1.844542398</v>
          </cell>
          <cell r="VD207">
            <v>0</v>
          </cell>
          <cell r="VE207">
            <v>0</v>
          </cell>
          <cell r="VG207">
            <v>0</v>
          </cell>
          <cell r="VH207">
            <v>0</v>
          </cell>
          <cell r="VI207">
            <v>0.11415690000000002</v>
          </cell>
          <cell r="VJ207">
            <v>0</v>
          </cell>
          <cell r="VK207">
            <v>0</v>
          </cell>
          <cell r="VM207">
            <v>0</v>
          </cell>
          <cell r="VN207">
            <v>0</v>
          </cell>
          <cell r="VO207">
            <v>3.5036670569999999</v>
          </cell>
          <cell r="VP207">
            <v>0</v>
          </cell>
          <cell r="VQ207">
            <v>0</v>
          </cell>
          <cell r="VS207">
            <v>0</v>
          </cell>
          <cell r="VT207">
            <v>0</v>
          </cell>
          <cell r="VU207">
            <v>41.265088789000004</v>
          </cell>
          <cell r="VV207">
            <v>0</v>
          </cell>
          <cell r="VW207">
            <v>0</v>
          </cell>
          <cell r="VY207">
            <v>1.7270457425000005</v>
          </cell>
          <cell r="VZ207">
            <v>1.5121539779000008</v>
          </cell>
          <cell r="WA207">
            <v>4.666421324499999</v>
          </cell>
          <cell r="WB207">
            <v>4.6050656307384565E-2</v>
          </cell>
          <cell r="WC207">
            <v>0.2148917645999997</v>
          </cell>
          <cell r="WE207">
            <v>0.67743906059999981</v>
          </cell>
          <cell r="WF207">
            <v>0.59314847470000009</v>
          </cell>
          <cell r="WG207">
            <v>1.4196594675000003</v>
          </cell>
          <cell r="WH207">
            <v>5.9373806063812061E-2</v>
          </cell>
          <cell r="WI207">
            <v>8.4290585899999715E-2</v>
          </cell>
          <cell r="WK207">
            <v>0.10043738679999992</v>
          </cell>
          <cell r="WL207">
            <v>0</v>
          </cell>
          <cell r="WM207">
            <v>2.5248898</v>
          </cell>
          <cell r="WN207">
            <v>3.9778918984899825E-2</v>
          </cell>
          <cell r="WO207">
            <v>0.10043738679999992</v>
          </cell>
          <cell r="WQ207">
            <v>0</v>
          </cell>
          <cell r="WR207">
            <v>0</v>
          </cell>
          <cell r="WS207">
            <v>0.36026199999999997</v>
          </cell>
          <cell r="WT207">
            <v>0</v>
          </cell>
          <cell r="WU207">
            <v>0</v>
          </cell>
          <cell r="WW207">
            <v>0</v>
          </cell>
          <cell r="WX207">
            <v>0</v>
          </cell>
          <cell r="WY207">
            <v>0.22936190000000009</v>
          </cell>
          <cell r="WZ207">
            <v>0</v>
          </cell>
          <cell r="XA207">
            <v>0</v>
          </cell>
          <cell r="XC207">
            <v>7.3223092799999986E-2</v>
          </cell>
          <cell r="XD207">
            <v>6.6847809600000002E-2</v>
          </cell>
          <cell r="XE207">
            <v>0.16949789999999995</v>
          </cell>
          <cell r="XF207">
            <v>3.7612756264236817E-2</v>
          </cell>
          <cell r="XG207">
            <v>6.3752831999999843E-3</v>
          </cell>
          <cell r="XI207">
            <v>0.18041718729999998</v>
          </cell>
          <cell r="XJ207">
            <v>0.16184965619999994</v>
          </cell>
          <cell r="XK207">
            <v>0.48748534750000011</v>
          </cell>
          <cell r="XL207">
            <v>3.8088388082269553E-2</v>
          </cell>
          <cell r="XM207">
            <v>1.8567531100000034E-2</v>
          </cell>
          <cell r="XO207">
            <v>8.1555908509999995</v>
          </cell>
          <cell r="XP207">
            <v>6.0341556765000002</v>
          </cell>
          <cell r="XQ207">
            <v>8.1555908509999995</v>
          </cell>
          <cell r="XR207">
            <v>0.26012035341864642</v>
          </cell>
          <cell r="XS207">
            <v>2.1214351744999993</v>
          </cell>
          <cell r="XU207">
            <v>0.84720437999999987</v>
          </cell>
          <cell r="XV207">
            <v>0.9382665389999999</v>
          </cell>
          <cell r="XW207">
            <v>0.84720437999999987</v>
          </cell>
          <cell r="XX207">
            <v>0</v>
          </cell>
          <cell r="XY207">
            <v>0</v>
          </cell>
          <cell r="YA207">
            <v>2.7490319999999998E-3</v>
          </cell>
          <cell r="YB207">
            <v>6.1158239999999987E-4</v>
          </cell>
          <cell r="YC207">
            <v>4.2442939999999998E-2</v>
          </cell>
          <cell r="YD207">
            <v>5.0360545240268464E-2</v>
          </cell>
          <cell r="YE207">
            <v>2.1374495999999998E-3</v>
          </cell>
          <cell r="YG207">
            <v>0.90805183600000006</v>
          </cell>
          <cell r="YH207">
            <v>0.39152893200000022</v>
          </cell>
          <cell r="YI207">
            <v>1.8160538400000001</v>
          </cell>
          <cell r="YJ207">
            <v>0.28442047951617988</v>
          </cell>
          <cell r="YK207">
            <v>0.51652290399999989</v>
          </cell>
          <cell r="YM207">
            <v>2.5628456000000006</v>
          </cell>
          <cell r="YN207">
            <v>1.4663627999999997</v>
          </cell>
          <cell r="YO207">
            <v>2.5628456000000006</v>
          </cell>
          <cell r="YP207">
            <v>0.42783802504528584</v>
          </cell>
          <cell r="YQ207">
            <v>1.0964828000000009</v>
          </cell>
          <cell r="YS207">
            <v>2.5628456000000006</v>
          </cell>
          <cell r="YT207">
            <v>2.4185853999999996</v>
          </cell>
          <cell r="YU207">
            <v>2.5628456000000006</v>
          </cell>
          <cell r="YV207">
            <v>5.6289071803623685E-2</v>
          </cell>
          <cell r="YW207">
            <v>0.14426020000000106</v>
          </cell>
          <cell r="YY207">
            <v>2.5628456000000006</v>
          </cell>
          <cell r="YZ207">
            <v>1.9145812000000002</v>
          </cell>
          <cell r="ZA207">
            <v>2.5628456000000006</v>
          </cell>
          <cell r="ZB207">
            <v>0.25294711472279102</v>
          </cell>
          <cell r="ZC207">
            <v>0.64826440000000041</v>
          </cell>
        </row>
        <row r="208">
          <cell r="B208">
            <v>2049</v>
          </cell>
          <cell r="C208">
            <v>12.705071883999999</v>
          </cell>
          <cell r="D208">
            <v>12.462409673499996</v>
          </cell>
          <cell r="E208">
            <v>12.705071883999999</v>
          </cell>
          <cell r="F208">
            <v>1.9099633021801052E-2</v>
          </cell>
          <cell r="G208">
            <v>0.24266221050000247</v>
          </cell>
          <cell r="I208">
            <v>31.105569018000001</v>
          </cell>
          <cell r="J208">
            <v>30.511283797499999</v>
          </cell>
          <cell r="K208">
            <v>31.105569018000001</v>
          </cell>
          <cell r="L208">
            <v>1.9105428360950538E-2</v>
          </cell>
          <cell r="M208">
            <v>0.59428522050000154</v>
          </cell>
          <cell r="O208">
            <v>12.705071883999999</v>
          </cell>
          <cell r="P208">
            <v>12.3037377115</v>
          </cell>
          <cell r="Q208">
            <v>12.705071883999999</v>
          </cell>
          <cell r="R208">
            <v>3.1588500731382294E-2</v>
          </cell>
          <cell r="S208">
            <v>0.40133417249999859</v>
          </cell>
          <cell r="U208">
            <v>31.105569018000001</v>
          </cell>
          <cell r="V208">
            <v>30.123018639000001</v>
          </cell>
          <cell r="W208">
            <v>31.105569018000001</v>
          </cell>
          <cell r="X208">
            <v>3.1587603442696142E-2</v>
          </cell>
          <cell r="Y208">
            <v>0.9825503789999992</v>
          </cell>
          <cell r="AA208">
            <v>12.705071883999999</v>
          </cell>
          <cell r="AB208">
            <v>12.232835604</v>
          </cell>
          <cell r="AC208">
            <v>12.705071883999999</v>
          </cell>
          <cell r="AD208">
            <v>3.7169115162166436E-2</v>
          </cell>
          <cell r="AE208">
            <v>0.47223627999999884</v>
          </cell>
          <cell r="AG208">
            <v>31.105569018000001</v>
          </cell>
          <cell r="AH208">
            <v>29.949423264</v>
          </cell>
          <cell r="AI208">
            <v>31.105569018000001</v>
          </cell>
          <cell r="AJ208">
            <v>3.7168448946584727E-2</v>
          </cell>
          <cell r="AK208">
            <v>1.1561457540000006</v>
          </cell>
          <cell r="AM208">
            <v>12.694574729999999</v>
          </cell>
          <cell r="AN208">
            <v>8.4354465674999979</v>
          </cell>
          <cell r="AO208">
            <v>12.694574729999999</v>
          </cell>
          <cell r="AP208">
            <v>0.33550774666242023</v>
          </cell>
          <cell r="AQ208">
            <v>4.2591281625000015</v>
          </cell>
          <cell r="AS208">
            <v>1.6984172399999997</v>
          </cell>
          <cell r="AT208">
            <v>1.241843517</v>
          </cell>
          <cell r="AU208">
            <v>1.6984172399999997</v>
          </cell>
          <cell r="AV208">
            <v>0.26882306199388312</v>
          </cell>
          <cell r="AW208">
            <v>0.45657372299999976</v>
          </cell>
          <cell r="AY208">
            <v>12.694574729999999</v>
          </cell>
          <cell r="AZ208">
            <v>8.5064676599999984</v>
          </cell>
          <cell r="BA208">
            <v>12.694574729999999</v>
          </cell>
          <cell r="BB208">
            <v>0.32991314471548283</v>
          </cell>
          <cell r="BC208">
            <v>4.1881070700000009</v>
          </cell>
          <cell r="BE208">
            <v>1.6984172399999997</v>
          </cell>
          <cell r="BF208">
            <v>1.247626642</v>
          </cell>
          <cell r="BG208">
            <v>1.6984172399999997</v>
          </cell>
          <cell r="BH208">
            <v>0.2654180535755748</v>
          </cell>
          <cell r="BI208">
            <v>0.45079059799999976</v>
          </cell>
          <cell r="BK208">
            <v>0.31488994399999992</v>
          </cell>
          <cell r="BL208">
            <v>0.29386894399999997</v>
          </cell>
          <cell r="BM208">
            <v>0.31488994399999992</v>
          </cell>
          <cell r="BN208">
            <v>6.6756657049676899E-2</v>
          </cell>
          <cell r="BO208">
            <v>2.1020999999999956E-2</v>
          </cell>
          <cell r="BQ208">
            <v>0.31488994399999992</v>
          </cell>
          <cell r="BR208">
            <v>0.29102015519999991</v>
          </cell>
          <cell r="BS208">
            <v>0.31488994399999992</v>
          </cell>
          <cell r="BT208">
            <v>7.5803591873356294E-2</v>
          </cell>
          <cell r="BU208">
            <v>2.3869788800000014E-2</v>
          </cell>
          <cell r="BW208">
            <v>0.31488994399999992</v>
          </cell>
          <cell r="BX208">
            <v>0.31314022817500003</v>
          </cell>
          <cell r="BY208">
            <v>0.31488994399999992</v>
          </cell>
          <cell r="BZ208">
            <v>5.5565947987208106E-3</v>
          </cell>
          <cell r="CA208">
            <v>1.7497158249998868E-3</v>
          </cell>
          <cell r="CC208">
            <v>0.31488994399999992</v>
          </cell>
          <cell r="CD208">
            <v>0.24721109758999998</v>
          </cell>
          <cell r="CE208">
            <v>0.31488994399999992</v>
          </cell>
          <cell r="CF208">
            <v>0.2149285732986124</v>
          </cell>
          <cell r="CG208">
            <v>6.7678846409999938E-2</v>
          </cell>
          <cell r="CI208">
            <v>0</v>
          </cell>
          <cell r="CJ208">
            <v>0</v>
          </cell>
          <cell r="CK208">
            <v>0</v>
          </cell>
          <cell r="CL208">
            <v>0</v>
          </cell>
          <cell r="CM208">
            <v>0</v>
          </cell>
          <cell r="CO208">
            <v>0</v>
          </cell>
          <cell r="CP208">
            <v>0</v>
          </cell>
          <cell r="CQ208">
            <v>0</v>
          </cell>
          <cell r="CR208">
            <v>0</v>
          </cell>
          <cell r="CS208">
            <v>0</v>
          </cell>
          <cell r="CU208">
            <v>2.7156567999999996</v>
          </cell>
          <cell r="CV208">
            <v>1.895782E-2</v>
          </cell>
          <cell r="CW208">
            <v>2.7156567999999996</v>
          </cell>
          <cell r="CX208">
            <v>0.99301906632679071</v>
          </cell>
          <cell r="CY208">
            <v>2.6966989799999999</v>
          </cell>
          <cell r="DA208">
            <v>2.6411823700000001</v>
          </cell>
          <cell r="DB208">
            <v>1.0942798699999998</v>
          </cell>
          <cell r="DC208">
            <v>2.6411823700000001</v>
          </cell>
          <cell r="DD208">
            <v>0.58568560716237106</v>
          </cell>
          <cell r="DE208">
            <v>1.5469025000000003</v>
          </cell>
          <cell r="DG208">
            <v>2.6411823700000001</v>
          </cell>
          <cell r="DH208">
            <v>1.5656353300000001</v>
          </cell>
          <cell r="DI208">
            <v>2.6411823700000001</v>
          </cell>
          <cell r="DJ208">
            <v>0.40722180043932366</v>
          </cell>
          <cell r="DK208">
            <v>1.07554704</v>
          </cell>
          <cell r="DM208">
            <v>19.034033479999998</v>
          </cell>
          <cell r="DN208">
            <v>3.9508436649999998</v>
          </cell>
          <cell r="DO208">
            <v>19.034033479999998</v>
          </cell>
          <cell r="DP208">
            <v>0.79243266178178429</v>
          </cell>
          <cell r="DQ208">
            <v>15.083189814999997</v>
          </cell>
          <cell r="DS208">
            <v>0.36682984999999996</v>
          </cell>
          <cell r="DT208">
            <v>1.9215000000000001E-4</v>
          </cell>
          <cell r="DU208">
            <v>0.36682984999999996</v>
          </cell>
          <cell r="DV208">
            <v>0.99947618766575297</v>
          </cell>
          <cell r="DW208">
            <v>0.36663769999999996</v>
          </cell>
          <cell r="DY208">
            <v>3.0539211599999994</v>
          </cell>
          <cell r="DZ208">
            <v>0</v>
          </cell>
          <cell r="EA208">
            <v>3.0539211599999994</v>
          </cell>
          <cell r="EB208">
            <v>1</v>
          </cell>
          <cell r="EC208">
            <v>3.0539211599999994</v>
          </cell>
          <cell r="EE208">
            <v>2.5530398000000005</v>
          </cell>
          <cell r="EF208">
            <v>1.0812446751999998</v>
          </cell>
          <cell r="EG208">
            <v>2.5530398000000005</v>
          </cell>
          <cell r="EH208">
            <v>0.57648734062038531</v>
          </cell>
          <cell r="EI208">
            <v>1.4717951248000007</v>
          </cell>
          <cell r="EK208">
            <v>2.5530398000000005</v>
          </cell>
          <cell r="EL208">
            <v>2.0449873100000002</v>
          </cell>
          <cell r="EM208">
            <v>2.5530398000000005</v>
          </cell>
          <cell r="EN208">
            <v>0.19899904811511368</v>
          </cell>
          <cell r="EO208">
            <v>0.5080524900000003</v>
          </cell>
          <cell r="EQ208">
            <v>0.36402709999999988</v>
          </cell>
          <cell r="ER208">
            <v>5.2705918399999968E-2</v>
          </cell>
          <cell r="ES208">
            <v>0.36402709999999988</v>
          </cell>
          <cell r="ET208">
            <v>0.85521430025401957</v>
          </cell>
          <cell r="EU208">
            <v>0.31132118159999989</v>
          </cell>
          <cell r="EW208">
            <v>0.36402709999999988</v>
          </cell>
          <cell r="EX208">
            <v>0.29544524999999994</v>
          </cell>
          <cell r="EY208">
            <v>0.36402709999999988</v>
          </cell>
          <cell r="EZ208">
            <v>0.1883976495156541</v>
          </cell>
          <cell r="FA208">
            <v>6.8581849999999944E-2</v>
          </cell>
          <cell r="FC208">
            <v>0.23182220000000001</v>
          </cell>
          <cell r="FD208">
            <v>3.23461232E-2</v>
          </cell>
          <cell r="FE208">
            <v>0.23182220000000001</v>
          </cell>
          <cell r="FF208">
            <v>0.86047012236101639</v>
          </cell>
          <cell r="FG208">
            <v>0.19947607680000001</v>
          </cell>
          <cell r="FI208">
            <v>0.23182220000000001</v>
          </cell>
          <cell r="FJ208">
            <v>0.18880512000000002</v>
          </cell>
          <cell r="FK208">
            <v>0.23182220000000001</v>
          </cell>
          <cell r="FL208">
            <v>0.18556065812506303</v>
          </cell>
          <cell r="FM208">
            <v>4.3017079999999985E-2</v>
          </cell>
          <cell r="FO208">
            <v>0.17215769999999997</v>
          </cell>
          <cell r="FP208">
            <v>7.4372126399999988E-2</v>
          </cell>
          <cell r="FQ208">
            <v>0.17215769999999997</v>
          </cell>
          <cell r="FR208">
            <v>0.56799999999999995</v>
          </cell>
          <cell r="FS208">
            <v>9.7785573599999981E-2</v>
          </cell>
          <cell r="FU208">
            <v>4.7295715664999989</v>
          </cell>
          <cell r="FV208">
            <v>1.5040259999999995E-2</v>
          </cell>
          <cell r="FW208">
            <v>4.7295715664999989</v>
          </cell>
          <cell r="FX208">
            <v>0.99681995297279535</v>
          </cell>
          <cell r="FY208">
            <v>4.7145313064999987</v>
          </cell>
          <cell r="GA208">
            <v>1.4411850610000003</v>
          </cell>
          <cell r="GB208">
            <v>0.53340278229999971</v>
          </cell>
          <cell r="GC208">
            <v>1.4411850610000003</v>
          </cell>
          <cell r="GD208">
            <v>0.62988598984651867</v>
          </cell>
          <cell r="GE208">
            <v>0.90778227870000061</v>
          </cell>
          <cell r="GG208">
            <v>0.49544774250000007</v>
          </cell>
          <cell r="GH208">
            <v>1.57548E-3</v>
          </cell>
          <cell r="GI208">
            <v>0.49544774250000007</v>
          </cell>
          <cell r="GJ208">
            <v>0.99682008844757219</v>
          </cell>
          <cell r="GK208">
            <v>0.49387226250000005</v>
          </cell>
          <cell r="GM208">
            <v>1.5657927999999999</v>
          </cell>
          <cell r="GN208">
            <v>0</v>
          </cell>
          <cell r="GO208">
            <v>1.5657927999999999</v>
          </cell>
          <cell r="GP208">
            <v>1</v>
          </cell>
          <cell r="GQ208">
            <v>1.5657927999999999</v>
          </cell>
          <cell r="GS208">
            <v>32.955257764999999</v>
          </cell>
          <cell r="GT208">
            <v>10.104719044999998</v>
          </cell>
          <cell r="GU208">
            <v>32.955257764999999</v>
          </cell>
          <cell r="GV208">
            <v>0.69338067033019313</v>
          </cell>
          <cell r="GW208">
            <v>22.850538720000003</v>
          </cell>
          <cell r="GY208">
            <v>32.955257764999999</v>
          </cell>
          <cell r="GZ208">
            <v>23.148817629999996</v>
          </cell>
          <cell r="HA208">
            <v>32.955257764999999</v>
          </cell>
          <cell r="HB208">
            <v>0.29756830321063044</v>
          </cell>
          <cell r="HC208">
            <v>9.8064401350000026</v>
          </cell>
          <cell r="HE208">
            <v>0.13469220000000001</v>
          </cell>
          <cell r="HF208">
            <v>7.6713999999999992E-3</v>
          </cell>
          <cell r="HG208">
            <v>0.13469220000000001</v>
          </cell>
          <cell r="HH208">
            <v>0.94304495731749871</v>
          </cell>
          <cell r="HI208">
            <v>0.12702080000000002</v>
          </cell>
          <cell r="HK208">
            <v>8.2208546049999995</v>
          </cell>
          <cell r="HL208">
            <v>6.4970815469999996</v>
          </cell>
          <cell r="HM208">
            <v>8.2208546049999995</v>
          </cell>
          <cell r="HN208">
            <v>0.20968295156948588</v>
          </cell>
          <cell r="HO208">
            <v>1.7237730579999999</v>
          </cell>
          <cell r="HQ208">
            <v>0.85398061000000014</v>
          </cell>
          <cell r="HR208">
            <v>1.0260819379999997</v>
          </cell>
          <cell r="HS208">
            <v>0.85398061000000014</v>
          </cell>
          <cell r="HT208">
            <v>0</v>
          </cell>
          <cell r="HU208">
            <v>0</v>
          </cell>
          <cell r="HW208">
            <v>4.2764036000000005E-2</v>
          </cell>
          <cell r="HX208">
            <v>1.28061648E-2</v>
          </cell>
          <cell r="HY208">
            <v>4.2764036000000005E-2</v>
          </cell>
          <cell r="HZ208">
            <v>0.70053891078007702</v>
          </cell>
          <cell r="IA208">
            <v>2.9957871200000007E-2</v>
          </cell>
          <cell r="IC208">
            <v>4.2764036000000005E-2</v>
          </cell>
          <cell r="ID208">
            <v>3.2725435999999997E-2</v>
          </cell>
          <cell r="IE208">
            <v>4.2764036000000005E-2</v>
          </cell>
          <cell r="IF208">
            <v>0.23474397973100591</v>
          </cell>
          <cell r="IG208">
            <v>1.0038600000000009E-2</v>
          </cell>
          <cell r="II208">
            <v>1.8306073360000001</v>
          </cell>
          <cell r="IJ208">
            <v>0.91532327600000007</v>
          </cell>
          <cell r="IK208">
            <v>1.8306073360000001</v>
          </cell>
          <cell r="IL208">
            <v>0.4999892888007087</v>
          </cell>
          <cell r="IM208">
            <v>0.91528406000000007</v>
          </cell>
          <cell r="IO208">
            <v>0.35801442499999997</v>
          </cell>
          <cell r="IP208">
            <v>0.25930809999999999</v>
          </cell>
          <cell r="IQ208">
            <v>0.35801442499999997</v>
          </cell>
          <cell r="IR208">
            <v>0.27570488256164538</v>
          </cell>
          <cell r="IS208">
            <v>9.8706324999999984E-2</v>
          </cell>
          <cell r="IU208">
            <v>8.9632657499999997</v>
          </cell>
          <cell r="IV208">
            <v>5.9308112499999996</v>
          </cell>
          <cell r="IW208">
            <v>8.9632657499999997</v>
          </cell>
          <cell r="IX208">
            <v>0.33832027126943104</v>
          </cell>
          <cell r="IY208">
            <v>3.0324545000000001</v>
          </cell>
          <cell r="JA208">
            <v>116.24644549999998</v>
          </cell>
          <cell r="JB208">
            <v>16.229915698079999</v>
          </cell>
          <cell r="JC208">
            <v>116.24644549999998</v>
          </cell>
          <cell r="JD208">
            <v>0.86038355299147617</v>
          </cell>
          <cell r="JE208">
            <v>100.01652980191997</v>
          </cell>
          <cell r="JG208">
            <v>6.4957572499999996</v>
          </cell>
          <cell r="JH208">
            <v>4.2980632500000002</v>
          </cell>
          <cell r="JI208">
            <v>6.4957572499999996</v>
          </cell>
          <cell r="JJ208">
            <v>0.33832760606933077</v>
          </cell>
          <cell r="JK208">
            <v>2.1976939999999994</v>
          </cell>
          <cell r="JM208">
            <v>0.67803906299999994</v>
          </cell>
          <cell r="JN208">
            <v>0.45784506299999994</v>
          </cell>
          <cell r="JO208">
            <v>0.67803906299999994</v>
          </cell>
          <cell r="JP208">
            <v>0.32475120094961257</v>
          </cell>
          <cell r="JQ208">
            <v>0.220194</v>
          </cell>
          <cell r="JS208">
            <v>0.62088512499999982</v>
          </cell>
          <cell r="JT208">
            <v>0.20423568879999998</v>
          </cell>
          <cell r="JU208">
            <v>0.62088512499999982</v>
          </cell>
          <cell r="JV208">
            <v>0.67105720434194649</v>
          </cell>
          <cell r="JW208">
            <v>0.41664943619999983</v>
          </cell>
          <cell r="JY208">
            <v>0.76457178000000003</v>
          </cell>
          <cell r="JZ208">
            <v>0.44939313790000007</v>
          </cell>
          <cell r="KA208">
            <v>0.76457178000000003</v>
          </cell>
          <cell r="KB208">
            <v>0.41222897619893839</v>
          </cell>
          <cell r="KC208">
            <v>0.31517864209999996</v>
          </cell>
          <cell r="KE208">
            <v>6.4957572499999996</v>
          </cell>
          <cell r="KF208">
            <v>3.9042344999999998</v>
          </cell>
          <cell r="KG208">
            <v>6.4957572499999996</v>
          </cell>
          <cell r="KH208">
            <v>0.39895621869182379</v>
          </cell>
          <cell r="KI208">
            <v>2.5915227499999998</v>
          </cell>
          <cell r="KK208">
            <v>0.67803906299999994</v>
          </cell>
          <cell r="KL208">
            <v>0.41839806299999993</v>
          </cell>
          <cell r="KM208">
            <v>0.67803906299999994</v>
          </cell>
          <cell r="KN208">
            <v>0.38292926494708468</v>
          </cell>
          <cell r="KO208">
            <v>0.25964100000000001</v>
          </cell>
          <cell r="KQ208">
            <v>2.2869493920000004</v>
          </cell>
          <cell r="KR208">
            <v>0</v>
          </cell>
          <cell r="KS208">
            <v>2.2869493920000004</v>
          </cell>
          <cell r="KT208">
            <v>1</v>
          </cell>
          <cell r="KU208">
            <v>2.2869493920000004</v>
          </cell>
          <cell r="KW208">
            <v>3.86972586</v>
          </cell>
          <cell r="KX208">
            <v>0</v>
          </cell>
          <cell r="KY208">
            <v>3.86972586</v>
          </cell>
          <cell r="KZ208">
            <v>1</v>
          </cell>
          <cell r="LA208">
            <v>3.86972586</v>
          </cell>
          <cell r="LC208">
            <v>1.8575748819999998</v>
          </cell>
          <cell r="LD208">
            <v>0</v>
          </cell>
          <cell r="LE208">
            <v>1.8575748819999998</v>
          </cell>
          <cell r="LF208">
            <v>1</v>
          </cell>
          <cell r="LG208">
            <v>1.8575748819999998</v>
          </cell>
          <cell r="LI208">
            <v>0.11451439999999997</v>
          </cell>
          <cell r="LJ208">
            <v>0</v>
          </cell>
          <cell r="LK208">
            <v>0.11451439999999997</v>
          </cell>
          <cell r="LL208">
            <v>1</v>
          </cell>
          <cell r="LM208">
            <v>0.11451439999999997</v>
          </cell>
          <cell r="LO208">
            <v>3.5064324600000001</v>
          </cell>
          <cell r="LP208">
            <v>0</v>
          </cell>
          <cell r="LQ208">
            <v>3.5064324600000001</v>
          </cell>
          <cell r="LR208">
            <v>1</v>
          </cell>
          <cell r="LS208">
            <v>3.5064324600000001</v>
          </cell>
          <cell r="LU208">
            <v>41.516488556999995</v>
          </cell>
          <cell r="LV208">
            <v>0</v>
          </cell>
          <cell r="LW208">
            <v>41.516488556999995</v>
          </cell>
          <cell r="LX208">
            <v>1</v>
          </cell>
          <cell r="LY208">
            <v>41.516488556999995</v>
          </cell>
          <cell r="MA208">
            <v>6.4957572499999996</v>
          </cell>
          <cell r="MB208">
            <v>6.4957572499999996</v>
          </cell>
          <cell r="MC208">
            <v>6.4957572499999996</v>
          </cell>
          <cell r="MD208">
            <v>0</v>
          </cell>
          <cell r="ME208">
            <v>0</v>
          </cell>
          <cell r="MG208">
            <v>0.67803906299999994</v>
          </cell>
          <cell r="MH208">
            <v>0.67803906299999994</v>
          </cell>
          <cell r="MI208">
            <v>0.67803906299999994</v>
          </cell>
          <cell r="MJ208">
            <v>0</v>
          </cell>
          <cell r="MK208">
            <v>0</v>
          </cell>
          <cell r="MM208">
            <v>11.587974389999998</v>
          </cell>
          <cell r="MN208">
            <v>8.1655101424999987</v>
          </cell>
          <cell r="MO208">
            <v>12.705071883999999</v>
          </cell>
          <cell r="MP208">
            <v>0.26937779484821678</v>
          </cell>
          <cell r="MQ208">
            <v>3.4224642474999989</v>
          </cell>
          <cell r="MS208">
            <v>28.370641373999998</v>
          </cell>
          <cell r="MT208">
            <v>19.991529605</v>
          </cell>
          <cell r="MU208">
            <v>31.105569018000001</v>
          </cell>
          <cell r="MV208">
            <v>0.26937657897051231</v>
          </cell>
          <cell r="MW208">
            <v>8.3791117689999979</v>
          </cell>
          <cell r="MY208">
            <v>0</v>
          </cell>
          <cell r="MZ208">
            <v>0</v>
          </cell>
          <cell r="NA208">
            <v>2.2869493920000004</v>
          </cell>
          <cell r="NB208">
            <v>0</v>
          </cell>
          <cell r="NC208">
            <v>0</v>
          </cell>
          <cell r="NE208">
            <v>0</v>
          </cell>
          <cell r="NF208">
            <v>0</v>
          </cell>
          <cell r="NG208">
            <v>3.86972586</v>
          </cell>
          <cell r="NH208">
            <v>0</v>
          </cell>
          <cell r="NI208">
            <v>0</v>
          </cell>
          <cell r="NK208">
            <v>0</v>
          </cell>
          <cell r="NL208">
            <v>0</v>
          </cell>
          <cell r="NM208">
            <v>1.8575748819999998</v>
          </cell>
          <cell r="NN208">
            <v>0</v>
          </cell>
          <cell r="NO208">
            <v>0</v>
          </cell>
          <cell r="NQ208">
            <v>0</v>
          </cell>
          <cell r="NR208">
            <v>0</v>
          </cell>
          <cell r="NS208">
            <v>0.11451439999999997</v>
          </cell>
          <cell r="NT208">
            <v>0</v>
          </cell>
          <cell r="NU208">
            <v>0</v>
          </cell>
          <cell r="NW208">
            <v>0</v>
          </cell>
          <cell r="NX208">
            <v>0</v>
          </cell>
          <cell r="NY208">
            <v>3.5064324600000001</v>
          </cell>
          <cell r="NZ208">
            <v>0</v>
          </cell>
          <cell r="OA208">
            <v>0</v>
          </cell>
          <cell r="OC208">
            <v>0</v>
          </cell>
          <cell r="OD208">
            <v>0</v>
          </cell>
          <cell r="OE208">
            <v>41.516488556999995</v>
          </cell>
          <cell r="OF208">
            <v>0</v>
          </cell>
          <cell r="OG208">
            <v>0</v>
          </cell>
          <cell r="OI208">
            <v>1.7504105258999998</v>
          </cell>
          <cell r="OJ208">
            <v>1.5941751212999995</v>
          </cell>
          <cell r="OK208">
            <v>4.7295715664999989</v>
          </cell>
          <cell r="OL208">
            <v>3.3033733056632528E-2</v>
          </cell>
          <cell r="OM208">
            <v>0.15623540460000029</v>
          </cell>
          <cell r="OO208">
            <v>0.68660760829999967</v>
          </cell>
          <cell r="OP208">
            <v>0.6253256778999996</v>
          </cell>
          <cell r="OQ208">
            <v>1.4411850610000003</v>
          </cell>
          <cell r="OR208">
            <v>4.2521902327712274E-2</v>
          </cell>
          <cell r="OS208">
            <v>6.1281930400000073E-2</v>
          </cell>
          <cell r="OU208">
            <v>0.57319218519999982</v>
          </cell>
          <cell r="OV208">
            <v>0.4688497603999997</v>
          </cell>
          <cell r="OW208">
            <v>2.5530398000000005</v>
          </cell>
          <cell r="OX208">
            <v>4.086987786089355E-2</v>
          </cell>
          <cell r="OY208">
            <v>0.10434242480000011</v>
          </cell>
          <cell r="PA208">
            <v>0</v>
          </cell>
          <cell r="PB208">
            <v>0</v>
          </cell>
          <cell r="PC208">
            <v>0.36402709999999988</v>
          </cell>
          <cell r="PD208">
            <v>0</v>
          </cell>
          <cell r="PE208">
            <v>0</v>
          </cell>
          <cell r="PG208">
            <v>0</v>
          </cell>
          <cell r="PH208">
            <v>0</v>
          </cell>
          <cell r="PI208">
            <v>0.23182220000000001</v>
          </cell>
          <cell r="PJ208">
            <v>0</v>
          </cell>
          <cell r="PK208">
            <v>0</v>
          </cell>
          <cell r="PM208">
            <v>7.4372126399999988E-2</v>
          </cell>
          <cell r="PN208">
            <v>6.047252639999999E-2</v>
          </cell>
          <cell r="PO208">
            <v>0.17215769999999997</v>
          </cell>
          <cell r="PP208">
            <v>8.073760279092948E-2</v>
          </cell>
          <cell r="PQ208">
            <v>1.3899599999999998E-2</v>
          </cell>
          <cell r="PS208">
            <v>0.18335698819999999</v>
          </cell>
          <cell r="PT208">
            <v>0.16321132169999999</v>
          </cell>
          <cell r="PU208">
            <v>0.49544774250000007</v>
          </cell>
          <cell r="PV208">
            <v>4.0661536569621147E-2</v>
          </cell>
          <cell r="PW208">
            <v>2.0145666499999992E-2</v>
          </cell>
          <cell r="PY208">
            <v>4.2384119999999997E-2</v>
          </cell>
          <cell r="PZ208">
            <v>3.7447319999999999E-2</v>
          </cell>
          <cell r="QA208">
            <v>4.2384119999999997E-2</v>
          </cell>
          <cell r="QB208">
            <v>0.11647758641679946</v>
          </cell>
          <cell r="QC208">
            <v>4.9367999999999981E-3</v>
          </cell>
          <cell r="QE208">
            <v>5.0910880000000006E-2</v>
          </cell>
          <cell r="QF208">
            <v>4.245264E-2</v>
          </cell>
          <cell r="QG208">
            <v>5.0910880000000006E-2</v>
          </cell>
          <cell r="QH208">
            <v>0.16613816143032697</v>
          </cell>
          <cell r="QI208">
            <v>8.4582400000000058E-3</v>
          </cell>
          <cell r="QK208">
            <v>24.303508612800005</v>
          </cell>
          <cell r="QL208">
            <v>19.9060622523</v>
          </cell>
          <cell r="QM208">
            <v>116.24644549999998</v>
          </cell>
          <cell r="QN208">
            <v>3.782865223608068E-2</v>
          </cell>
          <cell r="QO208">
            <v>4.3974463605000054</v>
          </cell>
          <cell r="QQ208">
            <v>1.312767</v>
          </cell>
          <cell r="QR208">
            <v>1.1101995</v>
          </cell>
          <cell r="QS208">
            <v>6.4957572499999996</v>
          </cell>
          <cell r="QT208">
            <v>3.1184585907978631E-2</v>
          </cell>
          <cell r="QU208">
            <v>0.20256750000000001</v>
          </cell>
          <cell r="QW208">
            <v>0.17943525000000002</v>
          </cell>
          <cell r="QX208">
            <v>0.15348150000000002</v>
          </cell>
          <cell r="QY208">
            <v>0.67803906299999994</v>
          </cell>
          <cell r="QZ208">
            <v>3.8277661887453823E-2</v>
          </cell>
          <cell r="RA208">
            <v>2.5953749999999998E-2</v>
          </cell>
          <cell r="RC208">
            <v>11.587974389999998</v>
          </cell>
          <cell r="RD208">
            <v>11.444794291999999</v>
          </cell>
          <cell r="RE208">
            <v>12.705071883999999</v>
          </cell>
          <cell r="RF208">
            <v>1.1269522857270158E-2</v>
          </cell>
          <cell r="RG208">
            <v>0.14318009799999842</v>
          </cell>
          <cell r="RI208">
            <v>28.370641373999998</v>
          </cell>
          <cell r="RJ208">
            <v>28.0201179795</v>
          </cell>
          <cell r="RK208">
            <v>31.105569018000001</v>
          </cell>
          <cell r="RL208">
            <v>1.1268830809594222E-2</v>
          </cell>
          <cell r="RM208">
            <v>0.35052339449999792</v>
          </cell>
          <cell r="RO208">
            <v>4.2473394975000005</v>
          </cell>
          <cell r="RP208">
            <v>4.1629483675000003</v>
          </cell>
          <cell r="RQ208">
            <v>12.694574729999999</v>
          </cell>
          <cell r="RR208">
            <v>6.6478107218957E-3</v>
          </cell>
          <cell r="RS208">
            <v>8.4391130000000203E-2</v>
          </cell>
          <cell r="RU208">
            <v>0.79109213499999997</v>
          </cell>
          <cell r="RV208">
            <v>0.7631982625</v>
          </cell>
          <cell r="RW208">
            <v>1.6984172399999997</v>
          </cell>
          <cell r="RX208">
            <v>1.6423451106749233E-2</v>
          </cell>
          <cell r="RY208">
            <v>2.7893872499999972E-2</v>
          </cell>
          <cell r="SA208">
            <v>0.20150320178499995</v>
          </cell>
          <cell r="SB208">
            <v>7.1208527105000016E-2</v>
          </cell>
          <cell r="SC208">
            <v>0.31488994399999992</v>
          </cell>
          <cell r="SD208">
            <v>0.41377845549745462</v>
          </cell>
          <cell r="SE208">
            <v>0.13029467467999994</v>
          </cell>
          <cell r="SG208">
            <v>0.31315570000000004</v>
          </cell>
          <cell r="SH208">
            <v>0</v>
          </cell>
          <cell r="SI208">
            <v>1.5657927999999999</v>
          </cell>
          <cell r="SJ208">
            <v>0.19999817344925847</v>
          </cell>
          <cell r="SK208">
            <v>0.31315570000000004</v>
          </cell>
          <cell r="SM208">
            <v>4.2384119999999997E-2</v>
          </cell>
          <cell r="SN208">
            <v>3.2722000000000001E-2</v>
          </cell>
          <cell r="SO208">
            <v>4.2384119999999997E-2</v>
          </cell>
          <cell r="SP208">
            <v>0.22796556823640546</v>
          </cell>
          <cell r="SQ208">
            <v>9.6621199999999963E-3</v>
          </cell>
          <cell r="SS208">
            <v>5.0910880000000006E-2</v>
          </cell>
          <cell r="ST208">
            <v>4.1887999999999995E-2</v>
          </cell>
          <cell r="SU208">
            <v>5.0910880000000006E-2</v>
          </cell>
          <cell r="SV208">
            <v>0.17722891452671827</v>
          </cell>
          <cell r="SW208">
            <v>9.0228800000000109E-3</v>
          </cell>
          <cell r="SY208">
            <v>24.303508612800005</v>
          </cell>
          <cell r="SZ208">
            <v>20.232589639200004</v>
          </cell>
          <cell r="TA208">
            <v>116.24644549999998</v>
          </cell>
          <cell r="TB208">
            <v>3.5019728612691231E-2</v>
          </cell>
          <cell r="TC208">
            <v>4.0709189736000013</v>
          </cell>
          <cell r="TE208">
            <v>1.7065957499999997</v>
          </cell>
          <cell r="TF208">
            <v>1.3737802499999998</v>
          </cell>
          <cell r="TG208">
            <v>6.4957572499999996</v>
          </cell>
          <cell r="TH208">
            <v>5.1235827816687569E-2</v>
          </cell>
          <cell r="TI208">
            <v>0.33281549999999993</v>
          </cell>
          <cell r="TK208">
            <v>0.19824581300000002</v>
          </cell>
          <cell r="TL208">
            <v>0.162386642</v>
          </cell>
          <cell r="TM208">
            <v>0.67803906299999994</v>
          </cell>
          <cell r="TN208">
            <v>5.288658568038878E-2</v>
          </cell>
          <cell r="TO208">
            <v>3.5859171000000023E-2</v>
          </cell>
          <cell r="TQ208">
            <v>0.35801442499999997</v>
          </cell>
          <cell r="TR208">
            <v>7.1601724999999991E-2</v>
          </cell>
          <cell r="TS208">
            <v>0.35801442499999997</v>
          </cell>
          <cell r="TT208">
            <v>0.80000324009290968</v>
          </cell>
          <cell r="TU208">
            <v>0.28641269999999996</v>
          </cell>
          <cell r="TW208">
            <v>8.9632657499999997</v>
          </cell>
          <cell r="TX208">
            <v>1.7696298750000004</v>
          </cell>
          <cell r="TY208">
            <v>8.9632657499999997</v>
          </cell>
          <cell r="TZ208">
            <v>0.80256862572662191</v>
          </cell>
          <cell r="UA208">
            <v>7.1936358749999991</v>
          </cell>
          <cell r="UC208">
            <v>0.20423568879999998</v>
          </cell>
          <cell r="UD208">
            <v>0.12818288859999996</v>
          </cell>
          <cell r="UE208">
            <v>0.62088512499999982</v>
          </cell>
          <cell r="UF208">
            <v>0.12249093614539411</v>
          </cell>
          <cell r="UG208">
            <v>7.605280020000002E-2</v>
          </cell>
          <cell r="UI208">
            <v>0.44939313790000007</v>
          </cell>
          <cell r="UJ208">
            <v>0.30141297380000004</v>
          </cell>
          <cell r="UK208">
            <v>0.76457178000000003</v>
          </cell>
          <cell r="UL208">
            <v>0.19354646348574364</v>
          </cell>
          <cell r="UM208">
            <v>0.14798016410000003</v>
          </cell>
          <cell r="UO208">
            <v>0</v>
          </cell>
          <cell r="UP208">
            <v>0</v>
          </cell>
          <cell r="UQ208">
            <v>2.2869493920000004</v>
          </cell>
          <cell r="UR208">
            <v>0</v>
          </cell>
          <cell r="US208">
            <v>0</v>
          </cell>
          <cell r="UU208">
            <v>0</v>
          </cell>
          <cell r="UV208">
            <v>0</v>
          </cell>
          <cell r="UW208">
            <v>3.86972586</v>
          </cell>
          <cell r="UX208">
            <v>0</v>
          </cell>
          <cell r="UY208">
            <v>0</v>
          </cell>
          <cell r="VA208">
            <v>0</v>
          </cell>
          <cell r="VB208">
            <v>0</v>
          </cell>
          <cell r="VC208">
            <v>1.8575748819999998</v>
          </cell>
          <cell r="VD208">
            <v>0</v>
          </cell>
          <cell r="VE208">
            <v>0</v>
          </cell>
          <cell r="VG208">
            <v>0</v>
          </cell>
          <cell r="VH208">
            <v>0</v>
          </cell>
          <cell r="VI208">
            <v>0.11451439999999997</v>
          </cell>
          <cell r="VJ208">
            <v>0</v>
          </cell>
          <cell r="VK208">
            <v>0</v>
          </cell>
          <cell r="VM208">
            <v>0</v>
          </cell>
          <cell r="VN208">
            <v>0</v>
          </cell>
          <cell r="VO208">
            <v>3.5064324600000001</v>
          </cell>
          <cell r="VP208">
            <v>0</v>
          </cell>
          <cell r="VQ208">
            <v>0</v>
          </cell>
          <cell r="VS208">
            <v>0</v>
          </cell>
          <cell r="VT208">
            <v>0</v>
          </cell>
          <cell r="VU208">
            <v>41.516488556999995</v>
          </cell>
          <cell r="VV208">
            <v>0</v>
          </cell>
          <cell r="VW208">
            <v>0</v>
          </cell>
          <cell r="VY208">
            <v>1.7504105258999998</v>
          </cell>
          <cell r="VZ208">
            <v>1.5344503776</v>
          </cell>
          <cell r="WA208">
            <v>4.7295715664999989</v>
          </cell>
          <cell r="WB208">
            <v>4.5661672577208864E-2</v>
          </cell>
          <cell r="WC208">
            <v>0.21596014829999977</v>
          </cell>
          <cell r="WE208">
            <v>0.68660760829999967</v>
          </cell>
          <cell r="WF208">
            <v>0.60189106549999971</v>
          </cell>
          <cell r="WG208">
            <v>1.4411850610000003</v>
          </cell>
          <cell r="WH208">
            <v>5.8782556864152742E-2</v>
          </cell>
          <cell r="WI208">
            <v>8.4716542799999961E-2</v>
          </cell>
          <cell r="WK208">
            <v>0.57319218519999982</v>
          </cell>
          <cell r="WL208">
            <v>0.48868503399999991</v>
          </cell>
          <cell r="WM208">
            <v>2.5530398000000005</v>
          </cell>
          <cell r="WN208">
            <v>3.3100600781860078E-2</v>
          </cell>
          <cell r="WO208">
            <v>8.4507151199999908E-2</v>
          </cell>
          <cell r="WQ208">
            <v>0</v>
          </cell>
          <cell r="WR208">
            <v>0</v>
          </cell>
          <cell r="WS208">
            <v>0.36402709999999988</v>
          </cell>
          <cell r="WT208">
            <v>0</v>
          </cell>
          <cell r="WU208">
            <v>0</v>
          </cell>
          <cell r="WW208">
            <v>0</v>
          </cell>
          <cell r="WX208">
            <v>0</v>
          </cell>
          <cell r="WY208">
            <v>0.23182220000000001</v>
          </cell>
          <cell r="WZ208">
            <v>0</v>
          </cell>
          <cell r="XA208">
            <v>0</v>
          </cell>
          <cell r="XC208">
            <v>7.4372126399999988E-2</v>
          </cell>
          <cell r="XD208">
            <v>6.7984487999999982E-2</v>
          </cell>
          <cell r="XE208">
            <v>0.17215769999999997</v>
          </cell>
          <cell r="XF208">
            <v>3.7103413904809417E-2</v>
          </cell>
          <cell r="XG208">
            <v>6.3876384000000064E-3</v>
          </cell>
          <cell r="XI208">
            <v>0.18335698819999999</v>
          </cell>
          <cell r="XJ208">
            <v>0.16474755970000002</v>
          </cell>
          <cell r="XK208">
            <v>0.49544774250000007</v>
          </cell>
          <cell r="XL208">
            <v>3.7560830141435082E-2</v>
          </cell>
          <cell r="XM208">
            <v>1.8609428499999969E-2</v>
          </cell>
          <cell r="XO208">
            <v>8.2208546049999995</v>
          </cell>
          <cell r="XP208">
            <v>6.0824399199999997</v>
          </cell>
          <cell r="XQ208">
            <v>8.2208546049999995</v>
          </cell>
          <cell r="XR208">
            <v>0.26012072804442937</v>
          </cell>
          <cell r="XS208">
            <v>2.1384146849999999</v>
          </cell>
          <cell r="XU208">
            <v>0.85398061000000014</v>
          </cell>
          <cell r="XV208">
            <v>0.94572082099999999</v>
          </cell>
          <cell r="XW208">
            <v>0.85398061000000014</v>
          </cell>
          <cell r="XX208">
            <v>0</v>
          </cell>
          <cell r="XY208">
            <v>0</v>
          </cell>
          <cell r="YA208">
            <v>2.7675648E-3</v>
          </cell>
          <cell r="YB208">
            <v>6.1775999999999964E-4</v>
          </cell>
          <cell r="YC208">
            <v>4.2764036000000005E-2</v>
          </cell>
          <cell r="YD208">
            <v>5.0271326120855386E-2</v>
          </cell>
          <cell r="YE208">
            <v>2.1498048000000002E-3</v>
          </cell>
          <cell r="YG208">
            <v>0.91532327600000007</v>
          </cell>
          <cell r="YH208">
            <v>0.39465646799999998</v>
          </cell>
          <cell r="YI208">
            <v>1.8306073360000001</v>
          </cell>
          <cell r="YJ208">
            <v>0.28442298780343139</v>
          </cell>
          <cell r="YK208">
            <v>0.52066680800000009</v>
          </cell>
          <cell r="YM208">
            <v>2.5374793999999996</v>
          </cell>
          <cell r="YN208">
            <v>1.4916023999999999</v>
          </cell>
          <cell r="YO208">
            <v>2.5374793999999996</v>
          </cell>
          <cell r="YP208">
            <v>0.41217162196469453</v>
          </cell>
          <cell r="YQ208">
            <v>1.0458769999999997</v>
          </cell>
          <cell r="YS208">
            <v>2.5374793999999996</v>
          </cell>
          <cell r="YT208">
            <v>2.3998411999999996</v>
          </cell>
          <cell r="YU208">
            <v>2.5374793999999996</v>
          </cell>
          <cell r="YV208">
            <v>5.4242095522036578E-2</v>
          </cell>
          <cell r="YW208">
            <v>0.13763820000000004</v>
          </cell>
          <cell r="YY208">
            <v>2.5374793999999996</v>
          </cell>
          <cell r="YZ208">
            <v>1.8955177999999997</v>
          </cell>
          <cell r="ZA208">
            <v>2.5374793999999996</v>
          </cell>
          <cell r="ZB208">
            <v>0.25299184694859</v>
          </cell>
          <cell r="ZC208">
            <v>0.64196159999999991</v>
          </cell>
        </row>
        <row r="209">
          <cell r="B209">
            <v>2050</v>
          </cell>
          <cell r="C209">
            <v>12.806782106</v>
          </cell>
          <cell r="D209">
            <v>12.562065955999998</v>
          </cell>
          <cell r="E209">
            <v>12.806782106</v>
          </cell>
          <cell r="F209">
            <v>1.9108324634128988E-2</v>
          </cell>
          <cell r="G209">
            <v>0.24471615000000213</v>
          </cell>
          <cell r="I209">
            <v>31.354355408000007</v>
          </cell>
          <cell r="J209">
            <v>30.755435120000005</v>
          </cell>
          <cell r="K209">
            <v>31.354355408000007</v>
          </cell>
          <cell r="L209">
            <v>1.9101661641788649E-2</v>
          </cell>
          <cell r="M209">
            <v>0.59892028800000219</v>
          </cell>
          <cell r="O209">
            <v>12.806782106</v>
          </cell>
          <cell r="P209">
            <v>12.402214049000001</v>
          </cell>
          <cell r="Q209">
            <v>12.806782106</v>
          </cell>
          <cell r="R209">
            <v>3.1590141352561774E-2</v>
          </cell>
          <cell r="S209">
            <v>0.40456805699999876</v>
          </cell>
          <cell r="U209">
            <v>31.354355408000007</v>
          </cell>
          <cell r="V209">
            <v>30.363984951499997</v>
          </cell>
          <cell r="W209">
            <v>31.354355408000007</v>
          </cell>
          <cell r="X209">
            <v>3.1586375915331956E-2</v>
          </cell>
          <cell r="Y209">
            <v>0.99037045650000977</v>
          </cell>
          <cell r="AA209">
            <v>12.806782106</v>
          </cell>
          <cell r="AB209">
            <v>12.330742834000002</v>
          </cell>
          <cell r="AC209">
            <v>12.806782106</v>
          </cell>
          <cell r="AD209">
            <v>3.7170873062404373E-2</v>
          </cell>
          <cell r="AE209">
            <v>0.47603927199999774</v>
          </cell>
          <cell r="AG209">
            <v>31.354355408000007</v>
          </cell>
          <cell r="AH209">
            <v>30.188996254000003</v>
          </cell>
          <cell r="AI209">
            <v>31.354355408000007</v>
          </cell>
          <cell r="AJ209">
            <v>3.7167377190049491E-2</v>
          </cell>
          <cell r="AK209">
            <v>1.1653591540000043</v>
          </cell>
          <cell r="AM209">
            <v>12.766984594</v>
          </cell>
          <cell r="AN209">
            <v>8.4836833694999996</v>
          </cell>
          <cell r="AO209">
            <v>12.766984594</v>
          </cell>
          <cell r="AP209">
            <v>0.33549826844100605</v>
          </cell>
          <cell r="AQ209">
            <v>4.2833012245000006</v>
          </cell>
          <cell r="AS209">
            <v>1.705091132</v>
          </cell>
          <cell r="AT209">
            <v>1.2467375855</v>
          </cell>
          <cell r="AU209">
            <v>1.705091132</v>
          </cell>
          <cell r="AV209">
            <v>0.26881469142495074</v>
          </cell>
          <cell r="AW209">
            <v>0.45835354649999993</v>
          </cell>
          <cell r="AY209">
            <v>12.766984594</v>
          </cell>
          <cell r="AZ209">
            <v>8.5549438880000004</v>
          </cell>
          <cell r="BA209">
            <v>12.766984594</v>
          </cell>
          <cell r="BB209">
            <v>0.32991664358861211</v>
          </cell>
          <cell r="BC209">
            <v>4.2120407059999998</v>
          </cell>
          <cell r="BE209">
            <v>1.705091132</v>
          </cell>
          <cell r="BF209">
            <v>1.2524970579999999</v>
          </cell>
          <cell r="BG209">
            <v>1.705091132</v>
          </cell>
          <cell r="BH209">
            <v>0.26543688223228651</v>
          </cell>
          <cell r="BI209">
            <v>0.45259407400000007</v>
          </cell>
          <cell r="BK209">
            <v>0.31742593600000002</v>
          </cell>
          <cell r="BL209">
            <v>0.29626193599999995</v>
          </cell>
          <cell r="BM209">
            <v>0.31742593600000002</v>
          </cell>
          <cell r="BN209">
            <v>6.6673820881479801E-2</v>
          </cell>
          <cell r="BO209">
            <v>2.1164000000000072E-2</v>
          </cell>
          <cell r="BQ209">
            <v>0.31742593600000002</v>
          </cell>
          <cell r="BR209">
            <v>0.29337550960000014</v>
          </cell>
          <cell r="BS209">
            <v>0.31742593600000002</v>
          </cell>
          <cell r="BT209">
            <v>7.5767048852617633E-2</v>
          </cell>
          <cell r="BU209">
            <v>2.405042639999988E-2</v>
          </cell>
          <cell r="BW209">
            <v>0.31742593600000002</v>
          </cell>
          <cell r="BX209">
            <v>0.31566203743499999</v>
          </cell>
          <cell r="BY209">
            <v>0.31742593600000002</v>
          </cell>
          <cell r="BZ209">
            <v>5.5568822989940951E-3</v>
          </cell>
          <cell r="CA209">
            <v>1.7638985650000327E-3</v>
          </cell>
          <cell r="CC209">
            <v>0.31742593600000002</v>
          </cell>
          <cell r="CD209">
            <v>0.24919027036000008</v>
          </cell>
          <cell r="CE209">
            <v>0.31742593600000002</v>
          </cell>
          <cell r="CF209">
            <v>0.21496562788744503</v>
          </cell>
          <cell r="CG209">
            <v>6.8235665639999943E-2</v>
          </cell>
          <cell r="CI209">
            <v>0</v>
          </cell>
          <cell r="CJ209">
            <v>0</v>
          </cell>
          <cell r="CK209">
            <v>0</v>
          </cell>
          <cell r="CL209">
            <v>0</v>
          </cell>
          <cell r="CM209">
            <v>0</v>
          </cell>
          <cell r="CO209">
            <v>0</v>
          </cell>
          <cell r="CP209">
            <v>0</v>
          </cell>
          <cell r="CQ209">
            <v>0</v>
          </cell>
          <cell r="CR209">
            <v>0</v>
          </cell>
          <cell r="CS209">
            <v>0</v>
          </cell>
          <cell r="CU209">
            <v>2.7373794999999999</v>
          </cell>
          <cell r="CV209">
            <v>1.9109509999999996E-2</v>
          </cell>
          <cell r="CW209">
            <v>2.7373794999999999</v>
          </cell>
          <cell r="CX209">
            <v>0.99301904978831035</v>
          </cell>
          <cell r="CY209">
            <v>2.71826999</v>
          </cell>
          <cell r="DA209">
            <v>2.6623066000000004</v>
          </cell>
          <cell r="DB209">
            <v>1.1030346</v>
          </cell>
          <cell r="DC209">
            <v>2.6623066000000004</v>
          </cell>
          <cell r="DD209">
            <v>0.58568460897779395</v>
          </cell>
          <cell r="DE209">
            <v>1.5592720000000004</v>
          </cell>
          <cell r="DG209">
            <v>2.6623066000000004</v>
          </cell>
          <cell r="DH209">
            <v>1.5781546300000002</v>
          </cell>
          <cell r="DI209">
            <v>2.6623066000000004</v>
          </cell>
          <cell r="DJ209">
            <v>0.40722280822201318</v>
          </cell>
          <cell r="DK209">
            <v>1.0841519700000002</v>
          </cell>
          <cell r="DM209">
            <v>19.186310569999996</v>
          </cell>
          <cell r="DN209">
            <v>3.9824574099999999</v>
          </cell>
          <cell r="DO209">
            <v>19.186310569999996</v>
          </cell>
          <cell r="DP209">
            <v>0.79243234933207896</v>
          </cell>
          <cell r="DQ209">
            <v>15.203853159999996</v>
          </cell>
          <cell r="DS209">
            <v>0.36976289000000001</v>
          </cell>
          <cell r="DT209">
            <v>1.9369E-4</v>
          </cell>
          <cell r="DU209">
            <v>0.36976289000000001</v>
          </cell>
          <cell r="DV209">
            <v>0.99947617782844567</v>
          </cell>
          <cell r="DW209">
            <v>0.36956919999999999</v>
          </cell>
          <cell r="DY209">
            <v>3.0783506999999997</v>
          </cell>
          <cell r="DZ209">
            <v>0</v>
          </cell>
          <cell r="EA209">
            <v>3.0783506999999997</v>
          </cell>
          <cell r="EB209">
            <v>1</v>
          </cell>
          <cell r="EC209">
            <v>3.0783506999999997</v>
          </cell>
          <cell r="EE209">
            <v>2.5816296999999997</v>
          </cell>
          <cell r="EF209">
            <v>1.4094455439999998</v>
          </cell>
          <cell r="EG209">
            <v>2.5816296999999997</v>
          </cell>
          <cell r="EH209">
            <v>0.45404813711277031</v>
          </cell>
          <cell r="EI209">
            <v>1.1721841559999999</v>
          </cell>
          <cell r="EK209">
            <v>2.5816296999999997</v>
          </cell>
          <cell r="EL209">
            <v>2.0672243799999994</v>
          </cell>
          <cell r="EM209">
            <v>2.5816296999999997</v>
          </cell>
          <cell r="EN209">
            <v>0.19925604357588556</v>
          </cell>
          <cell r="EO209">
            <v>0.51440532000000028</v>
          </cell>
          <cell r="EQ209">
            <v>0.36792319999999995</v>
          </cell>
          <cell r="ER209">
            <v>9.6431979999999973E-2</v>
          </cell>
          <cell r="ES209">
            <v>0.36792319999999995</v>
          </cell>
          <cell r="ET209">
            <v>0.73790187734831625</v>
          </cell>
          <cell r="EU209">
            <v>0.27149121999999998</v>
          </cell>
          <cell r="EW209">
            <v>0.36792319999999995</v>
          </cell>
          <cell r="EX209">
            <v>0.31100347999999989</v>
          </cell>
          <cell r="EY209">
            <v>0.36792319999999995</v>
          </cell>
          <cell r="EZ209">
            <v>0.15470543852630134</v>
          </cell>
          <cell r="FA209">
            <v>5.6919720000000062E-2</v>
          </cell>
          <cell r="FC209">
            <v>0.23426820000000004</v>
          </cell>
          <cell r="FD209">
            <v>6.044071760000002E-2</v>
          </cell>
          <cell r="FE209">
            <v>0.23426820000000004</v>
          </cell>
          <cell r="FF209">
            <v>0.74200204039643447</v>
          </cell>
          <cell r="FG209">
            <v>0.17382748240000001</v>
          </cell>
          <cell r="FI209">
            <v>0.23426820000000004</v>
          </cell>
          <cell r="FJ209">
            <v>0.19875987000000001</v>
          </cell>
          <cell r="FK209">
            <v>0.23426820000000004</v>
          </cell>
          <cell r="FL209">
            <v>0.15157127599904735</v>
          </cell>
          <cell r="FM209">
            <v>3.5508330000000032E-2</v>
          </cell>
          <cell r="FO209">
            <v>0.1748604</v>
          </cell>
          <cell r="FP209">
            <v>7.5539692800000016E-2</v>
          </cell>
          <cell r="FQ209">
            <v>0.1748604</v>
          </cell>
          <cell r="FR209">
            <v>0.56799999999999995</v>
          </cell>
          <cell r="FS209">
            <v>9.9320707199999983E-2</v>
          </cell>
          <cell r="FU209">
            <v>4.7937006674999987</v>
          </cell>
          <cell r="FV209">
            <v>1.5244200000000003E-2</v>
          </cell>
          <cell r="FW209">
            <v>4.7937006674999987</v>
          </cell>
          <cell r="FX209">
            <v>0.99681995162873827</v>
          </cell>
          <cell r="FY209">
            <v>4.778456467499999</v>
          </cell>
          <cell r="GA209">
            <v>1.4630550394999993</v>
          </cell>
          <cell r="GB209">
            <v>0.54146803180000025</v>
          </cell>
          <cell r="GC209">
            <v>1.4630550394999993</v>
          </cell>
          <cell r="GD209">
            <v>0.62990590430210502</v>
          </cell>
          <cell r="GE209">
            <v>0.92158700769999902</v>
          </cell>
          <cell r="GG209">
            <v>0.5035197050000001</v>
          </cell>
          <cell r="GH209">
            <v>1.6013400000000001E-3</v>
          </cell>
          <cell r="GI209">
            <v>0.5035197050000001</v>
          </cell>
          <cell r="GJ209">
            <v>0.99681970738364645</v>
          </cell>
          <cell r="GK209">
            <v>0.50191836500000009</v>
          </cell>
          <cell r="GM209">
            <v>1.5783195999999999</v>
          </cell>
          <cell r="GN209">
            <v>0</v>
          </cell>
          <cell r="GO209">
            <v>1.5783195999999999</v>
          </cell>
          <cell r="GP209">
            <v>1</v>
          </cell>
          <cell r="GQ209">
            <v>1.5783195999999999</v>
          </cell>
          <cell r="GS209">
            <v>33.218899</v>
          </cell>
          <cell r="GT209">
            <v>10.185562250000002</v>
          </cell>
          <cell r="GU209">
            <v>33.218899</v>
          </cell>
          <cell r="GV209">
            <v>0.69338049855294714</v>
          </cell>
          <cell r="GW209">
            <v>23.033336749999997</v>
          </cell>
          <cell r="GY209">
            <v>33.218899</v>
          </cell>
          <cell r="GZ209">
            <v>23.334001929999999</v>
          </cell>
          <cell r="HA209">
            <v>33.218899</v>
          </cell>
          <cell r="HB209">
            <v>0.29756847359691241</v>
          </cell>
          <cell r="HC209">
            <v>9.884897070000001</v>
          </cell>
          <cell r="HE209">
            <v>0.13576453999999996</v>
          </cell>
          <cell r="HF209">
            <v>7.7326999999999995E-3</v>
          </cell>
          <cell r="HG209">
            <v>0.13576453999999996</v>
          </cell>
          <cell r="HH209">
            <v>0.94304330129207514</v>
          </cell>
          <cell r="HI209">
            <v>0.12803183999999995</v>
          </cell>
          <cell r="HK209">
            <v>8.2866633620000005</v>
          </cell>
          <cell r="HL209">
            <v>6.5490532179999992</v>
          </cell>
          <cell r="HM209">
            <v>8.2866633620000005</v>
          </cell>
          <cell r="HN209">
            <v>0.20968755071771447</v>
          </cell>
          <cell r="HO209">
            <v>1.7376101440000014</v>
          </cell>
          <cell r="HQ209">
            <v>0.86084959200000011</v>
          </cell>
          <cell r="HR209">
            <v>1.0343072764999999</v>
          </cell>
          <cell r="HS209">
            <v>0.86084959200000011</v>
          </cell>
          <cell r="HT209">
            <v>0</v>
          </cell>
          <cell r="HU209">
            <v>0</v>
          </cell>
          <cell r="HW209">
            <v>4.3177863999999996E-2</v>
          </cell>
          <cell r="HX209">
            <v>1.2924797599999999E-2</v>
          </cell>
          <cell r="HY209">
            <v>4.3177863999999996E-2</v>
          </cell>
          <cell r="HZ209">
            <v>0.70066148709903764</v>
          </cell>
          <cell r="IA209">
            <v>3.0253066399999997E-2</v>
          </cell>
          <cell r="IC209">
            <v>4.3177863999999996E-2</v>
          </cell>
          <cell r="ID209">
            <v>3.3039164000000003E-2</v>
          </cell>
          <cell r="IE209">
            <v>4.3177863999999996E-2</v>
          </cell>
          <cell r="IF209">
            <v>0.23481244926798589</v>
          </cell>
          <cell r="IG209">
            <v>1.0138699999999994E-2</v>
          </cell>
          <cell r="II209">
            <v>1.8452535639999992</v>
          </cell>
          <cell r="IJ209">
            <v>0.922673148</v>
          </cell>
          <cell r="IK209">
            <v>1.8452535639999992</v>
          </cell>
          <cell r="IL209">
            <v>0.49997487282999747</v>
          </cell>
          <cell r="IM209">
            <v>0.92258041599999918</v>
          </cell>
          <cell r="IO209">
            <v>0.36087607499999996</v>
          </cell>
          <cell r="IP209">
            <v>0.26137359999999998</v>
          </cell>
          <cell r="IQ209">
            <v>0.36087607499999996</v>
          </cell>
          <cell r="IR209">
            <v>0.27572477615757707</v>
          </cell>
          <cell r="IS209">
            <v>9.9502474999999979E-2</v>
          </cell>
          <cell r="IU209">
            <v>9.0349713749999978</v>
          </cell>
          <cell r="IV209">
            <v>5.9782157500000013</v>
          </cell>
          <cell r="IW209">
            <v>9.0349713749999978</v>
          </cell>
          <cell r="IX209">
            <v>0.33832488207523481</v>
          </cell>
          <cell r="IY209">
            <v>3.0567556249999965</v>
          </cell>
          <cell r="JA209">
            <v>117.17638499999998</v>
          </cell>
          <cell r="JB209">
            <v>16.359762223629996</v>
          </cell>
          <cell r="JC209">
            <v>117.17638499999998</v>
          </cell>
          <cell r="JD209">
            <v>0.86038345334147315</v>
          </cell>
          <cell r="JE209">
            <v>100.81662277636998</v>
          </cell>
          <cell r="JG209">
            <v>6.5477360000000004</v>
          </cell>
          <cell r="JH209">
            <v>4.332484</v>
          </cell>
          <cell r="JI209">
            <v>6.5477360000000004</v>
          </cell>
          <cell r="JJ209">
            <v>0.33832335329341323</v>
          </cell>
          <cell r="JK209">
            <v>2.2152520000000004</v>
          </cell>
          <cell r="JM209">
            <v>0.6834884135</v>
          </cell>
          <cell r="JN209">
            <v>0.46150116349999992</v>
          </cell>
          <cell r="JO209">
            <v>0.6834884135</v>
          </cell>
          <cell r="JP209">
            <v>0.32478568124256885</v>
          </cell>
          <cell r="JQ209">
            <v>0.22198725000000008</v>
          </cell>
          <cell r="JS209">
            <v>0.62585337499999993</v>
          </cell>
          <cell r="JT209">
            <v>0.20586990390000007</v>
          </cell>
          <cell r="JU209">
            <v>0.62585337499999993</v>
          </cell>
          <cell r="JV209">
            <v>0.6710572921333211</v>
          </cell>
          <cell r="JW209">
            <v>0.41998347109999989</v>
          </cell>
          <cell r="JY209">
            <v>0.77323632949999999</v>
          </cell>
          <cell r="JZ209">
            <v>0.47790148760000001</v>
          </cell>
          <cell r="KA209">
            <v>0.77323632949999999</v>
          </cell>
          <cell r="KB209">
            <v>0.38194641228377513</v>
          </cell>
          <cell r="KC209">
            <v>0.29533484189999998</v>
          </cell>
          <cell r="KE209">
            <v>6.5477360000000004</v>
          </cell>
          <cell r="KF209">
            <v>3.9354962500000004</v>
          </cell>
          <cell r="KG209">
            <v>6.5477360000000004</v>
          </cell>
          <cell r="KH209">
            <v>0.39895312669906052</v>
          </cell>
          <cell r="KI209">
            <v>2.6122397500000001</v>
          </cell>
          <cell r="KK209">
            <v>0.6834884135</v>
          </cell>
          <cell r="KL209">
            <v>0.42174366349999992</v>
          </cell>
          <cell r="KM209">
            <v>0.6834884135</v>
          </cell>
          <cell r="KN209">
            <v>0.38295418741579018</v>
          </cell>
          <cell r="KO209">
            <v>0.26174475000000008</v>
          </cell>
          <cell r="KQ209">
            <v>2.2934858760000001</v>
          </cell>
          <cell r="KR209">
            <v>0</v>
          </cell>
          <cell r="KS209">
            <v>2.2934858760000001</v>
          </cell>
          <cell r="KT209">
            <v>1</v>
          </cell>
          <cell r="KU209">
            <v>2.2934858760000001</v>
          </cell>
          <cell r="KW209">
            <v>3.8952405360000011</v>
          </cell>
          <cell r="KX209">
            <v>0</v>
          </cell>
          <cell r="KY209">
            <v>3.8952405360000011</v>
          </cell>
          <cell r="KZ209">
            <v>1</v>
          </cell>
          <cell r="LA209">
            <v>3.8952405360000011</v>
          </cell>
          <cell r="LC209">
            <v>1.8695447299999999</v>
          </cell>
          <cell r="LD209">
            <v>0</v>
          </cell>
          <cell r="LE209">
            <v>1.8695447299999999</v>
          </cell>
          <cell r="LF209">
            <v>1</v>
          </cell>
          <cell r="LG209">
            <v>1.8695447299999999</v>
          </cell>
          <cell r="LI209">
            <v>0.11478609999999997</v>
          </cell>
          <cell r="LJ209">
            <v>0</v>
          </cell>
          <cell r="LK209">
            <v>0.11478609999999997</v>
          </cell>
          <cell r="LL209">
            <v>1</v>
          </cell>
          <cell r="LM209">
            <v>0.11478609999999997</v>
          </cell>
          <cell r="LO209">
            <v>3.507042883</v>
          </cell>
          <cell r="LP209">
            <v>0</v>
          </cell>
          <cell r="LQ209">
            <v>3.507042883</v>
          </cell>
          <cell r="LR209">
            <v>1</v>
          </cell>
          <cell r="LS209">
            <v>3.507042883</v>
          </cell>
          <cell r="LU209">
            <v>41.745038225999991</v>
          </cell>
          <cell r="LV209">
            <v>0</v>
          </cell>
          <cell r="LW209">
            <v>41.745038225999991</v>
          </cell>
          <cell r="LX209">
            <v>1</v>
          </cell>
          <cell r="LY209">
            <v>41.745038225999991</v>
          </cell>
          <cell r="MA209">
            <v>6.5477360000000004</v>
          </cell>
          <cell r="MB209">
            <v>6.5477360000000004</v>
          </cell>
          <cell r="MC209">
            <v>6.5477360000000004</v>
          </cell>
          <cell r="MD209">
            <v>0</v>
          </cell>
          <cell r="ME209">
            <v>0</v>
          </cell>
          <cell r="MG209">
            <v>0.6834884135</v>
          </cell>
          <cell r="MH209">
            <v>0.6834884135</v>
          </cell>
          <cell r="MI209">
            <v>0.6834884135</v>
          </cell>
          <cell r="MJ209">
            <v>0</v>
          </cell>
          <cell r="MK209">
            <v>0</v>
          </cell>
          <cell r="MM209">
            <v>11.680750659999999</v>
          </cell>
          <cell r="MN209">
            <v>8.2309350539999997</v>
          </cell>
          <cell r="MO209">
            <v>12.806782106</v>
          </cell>
          <cell r="MP209">
            <v>0.26937411579632908</v>
          </cell>
          <cell r="MQ209">
            <v>3.4498156059999996</v>
          </cell>
          <cell r="MS209">
            <v>28.597641471999999</v>
          </cell>
          <cell r="MT209">
            <v>20.151486569500001</v>
          </cell>
          <cell r="MU209">
            <v>31.354355408000007</v>
          </cell>
          <cell r="MV209">
            <v>0.26937740523107601</v>
          </cell>
          <cell r="MW209">
            <v>8.4461549024999982</v>
          </cell>
          <cell r="MY209">
            <v>0</v>
          </cell>
          <cell r="MZ209">
            <v>0</v>
          </cell>
          <cell r="NA209">
            <v>2.2934858760000001</v>
          </cell>
          <cell r="NB209">
            <v>0</v>
          </cell>
          <cell r="NC209">
            <v>0</v>
          </cell>
          <cell r="NE209">
            <v>0</v>
          </cell>
          <cell r="NF209">
            <v>0</v>
          </cell>
          <cell r="NG209">
            <v>3.8952405360000011</v>
          </cell>
          <cell r="NH209">
            <v>0</v>
          </cell>
          <cell r="NI209">
            <v>0</v>
          </cell>
          <cell r="NK209">
            <v>0</v>
          </cell>
          <cell r="NL209">
            <v>0</v>
          </cell>
          <cell r="NM209">
            <v>1.8695447299999999</v>
          </cell>
          <cell r="NN209">
            <v>0</v>
          </cell>
          <cell r="NO209">
            <v>0</v>
          </cell>
          <cell r="NQ209">
            <v>0</v>
          </cell>
          <cell r="NR209">
            <v>0</v>
          </cell>
          <cell r="NS209">
            <v>0.11478609999999997</v>
          </cell>
          <cell r="NT209">
            <v>0</v>
          </cell>
          <cell r="NU209">
            <v>0</v>
          </cell>
          <cell r="NW209">
            <v>0</v>
          </cell>
          <cell r="NX209">
            <v>0</v>
          </cell>
          <cell r="NY209">
            <v>3.507042883</v>
          </cell>
          <cell r="NZ209">
            <v>0</v>
          </cell>
          <cell r="OA209">
            <v>0</v>
          </cell>
          <cell r="OC209">
            <v>0</v>
          </cell>
          <cell r="OD209">
            <v>0</v>
          </cell>
          <cell r="OE209">
            <v>41.745038225999991</v>
          </cell>
          <cell r="OF209">
            <v>0</v>
          </cell>
          <cell r="OG209">
            <v>0</v>
          </cell>
          <cell r="OI209">
            <v>1.7741454029999999</v>
          </cell>
          <cell r="OJ209">
            <v>1.6166530764</v>
          </cell>
          <cell r="OK209">
            <v>4.7937006674999987</v>
          </cell>
          <cell r="OL209">
            <v>3.2854017704475276E-2</v>
          </cell>
          <cell r="OM209">
            <v>0.1574923265999999</v>
          </cell>
          <cell r="OO209">
            <v>0.69591581400000013</v>
          </cell>
          <cell r="OP209">
            <v>0.63413809769999996</v>
          </cell>
          <cell r="OQ209">
            <v>1.4630550394999993</v>
          </cell>
          <cell r="OR209">
            <v>4.2225148495515778E-2</v>
          </cell>
          <cell r="OS209">
            <v>6.1777716300000174E-2</v>
          </cell>
          <cell r="OU209">
            <v>0.89504022399999994</v>
          </cell>
          <cell r="OV209">
            <v>0.78992363919999997</v>
          </cell>
          <cell r="OW209">
            <v>2.5816296999999997</v>
          </cell>
          <cell r="OX209">
            <v>4.0717142663798757E-2</v>
          </cell>
          <cell r="OY209">
            <v>0.10511658479999997</v>
          </cell>
          <cell r="PA209">
            <v>3.9512259999999993E-2</v>
          </cell>
          <cell r="PB209">
            <v>1.9586341600000029E-2</v>
          </cell>
          <cell r="PC209">
            <v>0.36792319999999995</v>
          </cell>
          <cell r="PD209">
            <v>5.4157819892847112E-2</v>
          </cell>
          <cell r="PE209">
            <v>1.9925918399999965E-2</v>
          </cell>
          <cell r="PG209">
            <v>2.4932387600000029E-2</v>
          </cell>
          <cell r="PH209">
            <v>1.2656495600000022E-2</v>
          </cell>
          <cell r="PI209">
            <v>0.23426820000000004</v>
          </cell>
          <cell r="PJ209">
            <v>5.2401017295561264E-2</v>
          </cell>
          <cell r="PK209">
            <v>1.2275892000000007E-2</v>
          </cell>
          <cell r="PM209">
            <v>7.5539692800000016E-2</v>
          </cell>
          <cell r="PN209">
            <v>6.152889600000002E-2</v>
          </cell>
          <cell r="PO209">
            <v>0.1748604</v>
          </cell>
          <cell r="PP209">
            <v>8.0125613346418031E-2</v>
          </cell>
          <cell r="PQ209">
            <v>1.4010796799999996E-2</v>
          </cell>
          <cell r="PS209">
            <v>0.18636661809999994</v>
          </cell>
          <cell r="PT209">
            <v>0.16605336199999995</v>
          </cell>
          <cell r="PU209">
            <v>0.5035197050000001</v>
          </cell>
          <cell r="PV209">
            <v>4.0342524628703413E-2</v>
          </cell>
          <cell r="PW209">
            <v>2.0313256099999982E-2</v>
          </cell>
          <cell r="PY209">
            <v>4.2723199999999996E-2</v>
          </cell>
          <cell r="PZ209">
            <v>3.7746880000000003E-2</v>
          </cell>
          <cell r="QA209">
            <v>4.2723199999999996E-2</v>
          </cell>
          <cell r="QB209">
            <v>0.11647816642948076</v>
          </cell>
          <cell r="QC209">
            <v>4.9763199999999924E-3</v>
          </cell>
          <cell r="QE209">
            <v>5.1318199999999994E-2</v>
          </cell>
          <cell r="QF209">
            <v>4.2792319999999995E-2</v>
          </cell>
          <cell r="QG209">
            <v>5.1318199999999994E-2</v>
          </cell>
          <cell r="QH209">
            <v>0.16613754964125788</v>
          </cell>
          <cell r="QI209">
            <v>8.5258799999999996E-3</v>
          </cell>
          <cell r="QK209">
            <v>24.497947463300001</v>
          </cell>
          <cell r="QL209">
            <v>20.065307286800003</v>
          </cell>
          <cell r="QM209">
            <v>117.17638499999998</v>
          </cell>
          <cell r="QN209">
            <v>3.7828784157319738E-2</v>
          </cell>
          <cell r="QO209">
            <v>4.4326401764999979</v>
          </cell>
          <cell r="QQ209">
            <v>1.3232699999999999</v>
          </cell>
          <cell r="QR209">
            <v>1.1190825</v>
          </cell>
          <cell r="QS209">
            <v>6.5477360000000004</v>
          </cell>
          <cell r="QT209">
            <v>3.1184442989149221E-2</v>
          </cell>
          <cell r="QU209">
            <v>0.20418749999999997</v>
          </cell>
          <cell r="QW209">
            <v>0.18087300000000003</v>
          </cell>
          <cell r="QX209">
            <v>0.15471000000000001</v>
          </cell>
          <cell r="QY209">
            <v>0.6834884135</v>
          </cell>
          <cell r="QZ209">
            <v>3.8278629868829545E-2</v>
          </cell>
          <cell r="RA209">
            <v>2.616300000000002E-2</v>
          </cell>
          <cell r="RC209">
            <v>11.680750659999999</v>
          </cell>
          <cell r="RD209">
            <v>11.536457576499998</v>
          </cell>
          <cell r="RE209">
            <v>12.806782106</v>
          </cell>
          <cell r="RF209">
            <v>1.1266927344098355E-2</v>
          </cell>
          <cell r="RG209">
            <v>0.14429308350000092</v>
          </cell>
          <cell r="RI209">
            <v>28.597641471999999</v>
          </cell>
          <cell r="RJ209">
            <v>28.244318179</v>
          </cell>
          <cell r="RK209">
            <v>31.354355408000007</v>
          </cell>
          <cell r="RL209">
            <v>1.1268714932977037E-2</v>
          </cell>
          <cell r="RM209">
            <v>0.35332329299999898</v>
          </cell>
          <cell r="RO209">
            <v>4.2715635975000001</v>
          </cell>
          <cell r="RP209">
            <v>4.1857174524999996</v>
          </cell>
          <cell r="RQ209">
            <v>12.766984594</v>
          </cell>
          <cell r="RR209">
            <v>6.724073673617886E-3</v>
          </cell>
          <cell r="RS209">
            <v>8.584614500000054E-2</v>
          </cell>
          <cell r="RU209">
            <v>0.79418272749999996</v>
          </cell>
          <cell r="RV209">
            <v>0.76581337000000005</v>
          </cell>
          <cell r="RW209">
            <v>1.705091132</v>
          </cell>
          <cell r="RX209">
            <v>1.6638030054571838E-2</v>
          </cell>
          <cell r="RY209">
            <v>2.8369357499999914E-2</v>
          </cell>
          <cell r="SA209">
            <v>0.20310399298000004</v>
          </cell>
          <cell r="SB209">
            <v>7.1767261629999968E-2</v>
          </cell>
          <cell r="SC209">
            <v>0.31742593600000002</v>
          </cell>
          <cell r="SD209">
            <v>0.41375551413669004</v>
          </cell>
          <cell r="SE209">
            <v>0.13133673135000007</v>
          </cell>
          <cell r="SG209">
            <v>0.3156582</v>
          </cell>
          <cell r="SH209">
            <v>0</v>
          </cell>
          <cell r="SI209">
            <v>1.5783195999999999</v>
          </cell>
          <cell r="SJ209">
            <v>0.19999637589243649</v>
          </cell>
          <cell r="SK209">
            <v>0.3156582</v>
          </cell>
          <cell r="SM209">
            <v>4.2723199999999996E-2</v>
          </cell>
          <cell r="SN209">
            <v>3.2983799999999994E-2</v>
          </cell>
          <cell r="SO209">
            <v>4.2723199999999996E-2</v>
          </cell>
          <cell r="SP209">
            <v>0.22796513369785043</v>
          </cell>
          <cell r="SQ209">
            <v>9.7394000000000022E-3</v>
          </cell>
          <cell r="SS209">
            <v>5.1318199999999994E-2</v>
          </cell>
          <cell r="ST209">
            <v>4.2223159999999996E-2</v>
          </cell>
          <cell r="SU209">
            <v>5.1318199999999994E-2</v>
          </cell>
          <cell r="SV209">
            <v>0.17722835173486209</v>
          </cell>
          <cell r="SW209">
            <v>9.0950399999999987E-3</v>
          </cell>
          <cell r="SY209">
            <v>24.497947463300001</v>
          </cell>
          <cell r="SZ209">
            <v>20.394460244099999</v>
          </cell>
          <cell r="TA209">
            <v>117.17638499999998</v>
          </cell>
          <cell r="TB209">
            <v>3.5019745823358539E-2</v>
          </cell>
          <cell r="TC209">
            <v>4.1034872192000016</v>
          </cell>
          <cell r="TE209">
            <v>1.7202442500000001</v>
          </cell>
          <cell r="TF209">
            <v>1.3847624999999999</v>
          </cell>
          <cell r="TG209">
            <v>6.5477360000000004</v>
          </cell>
          <cell r="TH209">
            <v>5.1236297553841542E-2</v>
          </cell>
          <cell r="TI209">
            <v>0.33548175000000025</v>
          </cell>
          <cell r="TK209">
            <v>0.19984666349999999</v>
          </cell>
          <cell r="TL209">
            <v>0.16370226549999997</v>
          </cell>
          <cell r="TM209">
            <v>0.6834884135</v>
          </cell>
          <cell r="TN209">
            <v>5.2882239531921518E-2</v>
          </cell>
          <cell r="TO209">
            <v>3.6144398000000022E-2</v>
          </cell>
          <cell r="TQ209">
            <v>0.36087607499999996</v>
          </cell>
          <cell r="TR209">
            <v>7.2189799999999985E-2</v>
          </cell>
          <cell r="TS209">
            <v>0.36087607499999996</v>
          </cell>
          <cell r="TT209">
            <v>0.79995958446400195</v>
          </cell>
          <cell r="TU209">
            <v>0.28868627499999999</v>
          </cell>
          <cell r="TW209">
            <v>9.0349713749999978</v>
          </cell>
          <cell r="TX209">
            <v>1.783746250000001</v>
          </cell>
          <cell r="TY209">
            <v>9.0349713749999978</v>
          </cell>
          <cell r="TZ209">
            <v>0.80257311551249921</v>
          </cell>
          <cell r="UA209">
            <v>7.2512251249999968</v>
          </cell>
          <cell r="UC209">
            <v>0.20586990390000007</v>
          </cell>
          <cell r="UD209">
            <v>0.12921285610000005</v>
          </cell>
          <cell r="UE209">
            <v>0.62585337499999993</v>
          </cell>
          <cell r="UF209">
            <v>0.12248403677618584</v>
          </cell>
          <cell r="UG209">
            <v>7.6657047800000017E-2</v>
          </cell>
          <cell r="UI209">
            <v>0.47790148760000001</v>
          </cell>
          <cell r="UJ209">
            <v>0.3462378879000001</v>
          </cell>
          <cell r="UK209">
            <v>0.77323632949999999</v>
          </cell>
          <cell r="UL209">
            <v>0.17027601352504729</v>
          </cell>
          <cell r="UM209">
            <v>0.13166359969999991</v>
          </cell>
          <cell r="UO209">
            <v>0</v>
          </cell>
          <cell r="UP209">
            <v>0</v>
          </cell>
          <cell r="UQ209">
            <v>2.2934858760000001</v>
          </cell>
          <cell r="UR209">
            <v>0</v>
          </cell>
          <cell r="US209">
            <v>0</v>
          </cell>
          <cell r="UU209">
            <v>0</v>
          </cell>
          <cell r="UV209">
            <v>0</v>
          </cell>
          <cell r="UW209">
            <v>3.8952405360000011</v>
          </cell>
          <cell r="UX209">
            <v>0</v>
          </cell>
          <cell r="UY209">
            <v>0</v>
          </cell>
          <cell r="VA209">
            <v>0</v>
          </cell>
          <cell r="VB209">
            <v>0</v>
          </cell>
          <cell r="VC209">
            <v>1.8695447299999999</v>
          </cell>
          <cell r="VD209">
            <v>0</v>
          </cell>
          <cell r="VE209">
            <v>0</v>
          </cell>
          <cell r="VG209">
            <v>0</v>
          </cell>
          <cell r="VH209">
            <v>0</v>
          </cell>
          <cell r="VI209">
            <v>0.11478609999999997</v>
          </cell>
          <cell r="VJ209">
            <v>0</v>
          </cell>
          <cell r="VK209">
            <v>0</v>
          </cell>
          <cell r="VM209">
            <v>0</v>
          </cell>
          <cell r="VN209">
            <v>0</v>
          </cell>
          <cell r="VO209">
            <v>3.507042883</v>
          </cell>
          <cell r="VP209">
            <v>0</v>
          </cell>
          <cell r="VQ209">
            <v>0</v>
          </cell>
          <cell r="VS209">
            <v>0</v>
          </cell>
          <cell r="VT209">
            <v>0</v>
          </cell>
          <cell r="VU209">
            <v>41.745038225999991</v>
          </cell>
          <cell r="VV209">
            <v>0</v>
          </cell>
          <cell r="VW209">
            <v>0</v>
          </cell>
          <cell r="VY209">
            <v>1.7741454029999999</v>
          </cell>
          <cell r="VZ209">
            <v>1.5571029052000001</v>
          </cell>
          <cell r="WA209">
            <v>4.7937006674999987</v>
          </cell>
          <cell r="WB209">
            <v>4.5276606291145716E-2</v>
          </cell>
          <cell r="WC209">
            <v>0.21704249779999985</v>
          </cell>
          <cell r="WE209">
            <v>0.69591581400000013</v>
          </cell>
          <cell r="WF209">
            <v>0.61078029720000016</v>
          </cell>
          <cell r="WG209">
            <v>1.4630550394999993</v>
          </cell>
          <cell r="WH209">
            <v>5.8190235159639066E-2</v>
          </cell>
          <cell r="WI209">
            <v>8.5135516799999977E-2</v>
          </cell>
          <cell r="WK209">
            <v>0.89504022399999994</v>
          </cell>
          <cell r="WL209">
            <v>0.83103390640000019</v>
          </cell>
          <cell r="WM209">
            <v>2.5816296999999997</v>
          </cell>
          <cell r="WN209">
            <v>2.4792989327632759E-2</v>
          </cell>
          <cell r="WO209">
            <v>6.4006317599999751E-2</v>
          </cell>
          <cell r="WQ209">
            <v>3.9512259999999993E-2</v>
          </cell>
          <cell r="WR209">
            <v>2.3706562E-2</v>
          </cell>
          <cell r="WS209">
            <v>0.36792319999999995</v>
          </cell>
          <cell r="WT209">
            <v>4.2959231709226262E-2</v>
          </cell>
          <cell r="WU209">
            <v>1.5805697999999993E-2</v>
          </cell>
          <cell r="WW209">
            <v>2.4932387600000029E-2</v>
          </cell>
          <cell r="WX209">
            <v>1.477816320000001E-2</v>
          </cell>
          <cell r="WY209">
            <v>0.23426820000000004</v>
          </cell>
          <cell r="WZ209">
            <v>4.3344441968649679E-2</v>
          </cell>
          <cell r="XA209">
            <v>1.0154224400000019E-2</v>
          </cell>
          <cell r="XC209">
            <v>7.5539692800000016E-2</v>
          </cell>
          <cell r="XD209">
            <v>6.9139699200000002E-2</v>
          </cell>
          <cell r="XE209">
            <v>0.1748604</v>
          </cell>
          <cell r="XF209">
            <v>3.6600588812561417E-2</v>
          </cell>
          <cell r="XG209">
            <v>6.3999936000000146E-3</v>
          </cell>
          <cell r="XI209">
            <v>0.18636661809999994</v>
          </cell>
          <cell r="XJ209">
            <v>0.16770830929999994</v>
          </cell>
          <cell r="XK209">
            <v>0.5035197050000001</v>
          </cell>
          <cell r="XL209">
            <v>3.7055766864178614E-2</v>
          </cell>
          <cell r="XM209">
            <v>1.8658308799999995E-2</v>
          </cell>
          <cell r="XO209">
            <v>8.2866633620000005</v>
          </cell>
          <cell r="XP209">
            <v>6.1311021054999992</v>
          </cell>
          <cell r="XQ209">
            <v>8.2866633620000005</v>
          </cell>
          <cell r="XR209">
            <v>0.26012414917018578</v>
          </cell>
          <cell r="XS209">
            <v>2.1555612565000013</v>
          </cell>
          <cell r="XU209">
            <v>0.86084959200000011</v>
          </cell>
          <cell r="XV209">
            <v>0.95328573799999983</v>
          </cell>
          <cell r="XW209">
            <v>0.86084959200000011</v>
          </cell>
          <cell r="XX209">
            <v>0</v>
          </cell>
          <cell r="XY209">
            <v>0</v>
          </cell>
          <cell r="YA209">
            <v>2.7860975999999993E-3</v>
          </cell>
          <cell r="YB209">
            <v>6.1775999999999964E-4</v>
          </cell>
          <cell r="YC209">
            <v>4.3177863999999996E-2</v>
          </cell>
          <cell r="YD209">
            <v>5.0218732450498238E-2</v>
          </cell>
          <cell r="YE209">
            <v>2.1683375999999996E-3</v>
          </cell>
          <cell r="YG209">
            <v>0.922673148</v>
          </cell>
          <cell r="YH209">
            <v>0.39782321999999998</v>
          </cell>
          <cell r="YI209">
            <v>1.8452535639999992</v>
          </cell>
          <cell r="YJ209">
            <v>0.28443241527320001</v>
          </cell>
          <cell r="YK209">
            <v>0.52484992800000008</v>
          </cell>
          <cell r="YM209">
            <v>2.5098504000000004</v>
          </cell>
          <cell r="YN209">
            <v>1.5192313999999998</v>
          </cell>
          <cell r="YO209">
            <v>2.5098504000000004</v>
          </cell>
          <cell r="YP209">
            <v>0.39469244860171765</v>
          </cell>
          <cell r="YQ209">
            <v>0.99061900000000058</v>
          </cell>
          <cell r="YS209">
            <v>2.5098504000000004</v>
          </cell>
          <cell r="YT209">
            <v>2.3794389999999996</v>
          </cell>
          <cell r="YU209">
            <v>2.5098504000000004</v>
          </cell>
          <cell r="YV209">
            <v>5.1959829956399278E-2</v>
          </cell>
          <cell r="YW209">
            <v>0.13041140000000073</v>
          </cell>
          <cell r="YY209">
            <v>2.5098504000000004</v>
          </cell>
          <cell r="YZ209">
            <v>1.8749363999999997</v>
          </cell>
          <cell r="ZA209">
            <v>2.5098504000000004</v>
          </cell>
          <cell r="ZB209">
            <v>0.25296886220788323</v>
          </cell>
          <cell r="ZC209">
            <v>0.63491400000000064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4">
          <cell r="B4">
            <v>2015</v>
          </cell>
        </row>
      </sheetData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 Summary"/>
      <sheetName val="Comparison Graphs"/>
      <sheetName val="Baseline - E - SAR"/>
      <sheetName val="Baseline - C - SAR"/>
      <sheetName val="Baseline - E - AR4"/>
      <sheetName val="Baseline - C - AR4"/>
      <sheetName val="facility % by country and tech"/>
      <sheetName val="QC"/>
      <sheetName val="Conversions"/>
      <sheetName val="country lis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>
        <row r="31">
          <cell r="C31">
            <v>11700</v>
          </cell>
          <cell r="D31">
            <v>14800</v>
          </cell>
        </row>
        <row r="32">
          <cell r="C32">
            <v>650</v>
          </cell>
          <cell r="D32">
            <v>675</v>
          </cell>
        </row>
        <row r="33">
          <cell r="C33">
            <v>2800</v>
          </cell>
          <cell r="D33">
            <v>3500</v>
          </cell>
        </row>
        <row r="34">
          <cell r="C34">
            <v>1300</v>
          </cell>
          <cell r="D34">
            <v>1430</v>
          </cell>
        </row>
        <row r="35">
          <cell r="C35">
            <v>3800</v>
          </cell>
          <cell r="D35">
            <v>4470</v>
          </cell>
        </row>
        <row r="36">
          <cell r="C36">
            <v>140</v>
          </cell>
          <cell r="D36">
            <v>124</v>
          </cell>
        </row>
        <row r="37">
          <cell r="C37">
            <v>2900</v>
          </cell>
          <cell r="D37">
            <v>3220</v>
          </cell>
        </row>
        <row r="38">
          <cell r="C38">
            <v>6300</v>
          </cell>
          <cell r="D38">
            <v>9810</v>
          </cell>
        </row>
        <row r="39">
          <cell r="C39">
            <v>950</v>
          </cell>
          <cell r="D39">
            <v>1030</v>
          </cell>
        </row>
        <row r="40">
          <cell r="C40">
            <v>3.3</v>
          </cell>
          <cell r="D40">
            <v>3.3</v>
          </cell>
        </row>
        <row r="41">
          <cell r="C41">
            <v>4</v>
          </cell>
          <cell r="D41">
            <v>4</v>
          </cell>
        </row>
      </sheetData>
      <sheetData sheetId="9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ina"/>
      <sheetName val="India"/>
      <sheetName val="South Asia"/>
      <sheetName val="Latin America &amp; Caribbean "/>
      <sheetName val="West Asia"/>
      <sheetName val="Southeast Asia"/>
      <sheetName val="Africa"/>
      <sheetName val="Europe &amp; Central Asia"/>
      <sheetName val="Pacific Island Countries"/>
      <sheetName val="A5 HFC Cap 2013"/>
      <sheetName val="A5 HFC BAU"/>
      <sheetName val="GHG Summary - Consumption"/>
      <sheetName val="Constant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5">
          <cell r="A5" t="str">
            <v>Country</v>
          </cell>
          <cell r="B5">
            <v>1990</v>
          </cell>
          <cell r="C5">
            <v>1995</v>
          </cell>
          <cell r="D5">
            <v>2000</v>
          </cell>
          <cell r="E5">
            <v>2005</v>
          </cell>
          <cell r="F5">
            <v>2010</v>
          </cell>
          <cell r="G5">
            <v>2015</v>
          </cell>
          <cell r="H5">
            <v>2020</v>
          </cell>
          <cell r="I5">
            <v>2025</v>
          </cell>
          <cell r="J5">
            <v>2030</v>
          </cell>
          <cell r="K5">
            <v>2035</v>
          </cell>
          <cell r="L5">
            <v>2040</v>
          </cell>
          <cell r="M5">
            <v>2045</v>
          </cell>
          <cell r="N5">
            <v>2050</v>
          </cell>
        </row>
        <row r="6">
          <cell r="A6" t="str">
            <v>Afghanistan</v>
          </cell>
          <cell r="B6">
            <v>0</v>
          </cell>
          <cell r="C6">
            <v>2.0412480087894581E-2</v>
          </cell>
          <cell r="D6">
            <v>8.6091029877254727E-2</v>
          </cell>
          <cell r="E6">
            <v>0.17299387331500576</v>
          </cell>
          <cell r="F6">
            <v>0.41168441706724779</v>
          </cell>
          <cell r="G6">
            <v>0.57989493131850045</v>
          </cell>
          <cell r="H6">
            <v>0.78875274078007052</v>
          </cell>
          <cell r="I6">
            <v>1.045879578280702</v>
          </cell>
          <cell r="J6">
            <v>1.3178256990394719</v>
          </cell>
          <cell r="K6">
            <v>1.5544110175762629</v>
          </cell>
          <cell r="L6">
            <v>1.8208954081616959</v>
          </cell>
          <cell r="M6">
            <v>2.1060813497077273</v>
          </cell>
          <cell r="N6">
            <v>2.4277648126417715</v>
          </cell>
        </row>
        <row r="7">
          <cell r="A7" t="str">
            <v>Albania</v>
          </cell>
          <cell r="B7">
            <v>0</v>
          </cell>
          <cell r="C7">
            <v>3.0432733750573727E-3</v>
          </cell>
          <cell r="D7">
            <v>1.0611201255512152E-2</v>
          </cell>
          <cell r="E7">
            <v>1.9767472756007522E-2</v>
          </cell>
          <cell r="F7">
            <v>5.3871478160939387E-2</v>
          </cell>
          <cell r="G7">
            <v>8.9064256562024158E-2</v>
          </cell>
          <cell r="H7">
            <v>0.1445008317327422</v>
          </cell>
          <cell r="I7">
            <v>0.23005631624509362</v>
          </cell>
          <cell r="J7">
            <v>0.3324567071149227</v>
          </cell>
          <cell r="K7">
            <v>0.38079470278818034</v>
          </cell>
          <cell r="L7">
            <v>0.43671662985753223</v>
          </cell>
          <cell r="M7">
            <v>0.49077672636912262</v>
          </cell>
          <cell r="N7">
            <v>0.54972992539707044</v>
          </cell>
        </row>
        <row r="8">
          <cell r="A8" t="str">
            <v>Algeria</v>
          </cell>
          <cell r="B8">
            <v>0</v>
          </cell>
          <cell r="C8">
            <v>0.17664057108861445</v>
          </cell>
          <cell r="D8">
            <v>0.68951122599103609</v>
          </cell>
          <cell r="E8">
            <v>1.3056058159894477</v>
          </cell>
          <cell r="F8">
            <v>3.9615441991814078</v>
          </cell>
          <cell r="G8">
            <v>6.0032134213736068</v>
          </cell>
          <cell r="H8">
            <v>7.1397784762574314</v>
          </cell>
          <cell r="I8">
            <v>8.3164609302255421</v>
          </cell>
          <cell r="J8">
            <v>9.4419622922830708</v>
          </cell>
          <cell r="K8">
            <v>10.993044460604661</v>
          </cell>
          <cell r="L8">
            <v>12.70983698508695</v>
          </cell>
          <cell r="M8">
            <v>14.609426488578489</v>
          </cell>
          <cell r="N8">
            <v>16.755740333371858</v>
          </cell>
        </row>
        <row r="9">
          <cell r="A9" t="str">
            <v>Angola</v>
          </cell>
          <cell r="B9">
            <v>0</v>
          </cell>
          <cell r="C9">
            <v>9.3119079429661421E-3</v>
          </cell>
          <cell r="D9">
            <v>3.4792308313148515E-2</v>
          </cell>
          <cell r="E9">
            <v>6.3456925119215454E-2</v>
          </cell>
          <cell r="F9">
            <v>0.14512819934105411</v>
          </cell>
          <cell r="G9">
            <v>0.20437446326428929</v>
          </cell>
          <cell r="H9">
            <v>0.28650785546416263</v>
          </cell>
          <cell r="I9">
            <v>0.39642207877111674</v>
          </cell>
          <cell r="J9">
            <v>0.50973932228588315</v>
          </cell>
          <cell r="K9">
            <v>0.59864813700035657</v>
          </cell>
          <cell r="L9">
            <v>0.7015497583780943</v>
          </cell>
          <cell r="M9">
            <v>0.807676444817652</v>
          </cell>
          <cell r="N9">
            <v>0.92669243654950584</v>
          </cell>
        </row>
        <row r="10">
          <cell r="A10" t="str">
            <v>Antigua and Barbuda</v>
          </cell>
          <cell r="B10">
            <v>0</v>
          </cell>
          <cell r="C10">
            <v>4.1499473686145066E-2</v>
          </cell>
          <cell r="D10">
            <v>0.17771050489587914</v>
          </cell>
          <cell r="E10">
            <v>0.36555395758617493</v>
          </cell>
          <cell r="F10">
            <v>0.88605265889114637</v>
          </cell>
          <cell r="G10">
            <v>1.2419087377110551</v>
          </cell>
          <cell r="H10">
            <v>1.7077086221008204</v>
          </cell>
          <cell r="I10">
            <v>2.2647941686547521</v>
          </cell>
          <cell r="J10">
            <v>2.8550987596502697</v>
          </cell>
          <cell r="K10">
            <v>3.3075719741297473</v>
          </cell>
          <cell r="L10">
            <v>3.7925554561575563</v>
          </cell>
          <cell r="M10">
            <v>4.3036102108163199</v>
          </cell>
          <cell r="N10">
            <v>4.8662421484458376</v>
          </cell>
        </row>
        <row r="11">
          <cell r="A11" t="str">
            <v>Argentina</v>
          </cell>
          <cell r="B11">
            <v>0</v>
          </cell>
          <cell r="C11">
            <v>0.25499771021914736</v>
          </cell>
          <cell r="D11">
            <v>1.1516687291952443</v>
          </cell>
          <cell r="E11">
            <v>2.3223450368402583</v>
          </cell>
          <cell r="F11">
            <v>5.6976644181623044</v>
          </cell>
          <cell r="G11">
            <v>8.379199913219411</v>
          </cell>
          <cell r="H11">
            <v>11.346287492389006</v>
          </cell>
          <cell r="I11">
            <v>15.022663798135179</v>
          </cell>
          <cell r="J11">
            <v>19.03920389802246</v>
          </cell>
          <cell r="K11">
            <v>21.927398838872929</v>
          </cell>
          <cell r="L11">
            <v>25.060412410573562</v>
          </cell>
          <cell r="M11">
            <v>28.354296470399689</v>
          </cell>
          <cell r="N11">
            <v>31.980821243830395</v>
          </cell>
        </row>
        <row r="12">
          <cell r="A12" t="str">
            <v>Armenia</v>
          </cell>
          <cell r="B12">
            <v>0</v>
          </cell>
          <cell r="C12">
            <v>0.17949255996686581</v>
          </cell>
          <cell r="D12">
            <v>0.62706384772588941</v>
          </cell>
          <cell r="E12">
            <v>1.1696739275200443</v>
          </cell>
          <cell r="F12">
            <v>3.187985058657858</v>
          </cell>
          <cell r="G12">
            <v>4.7597931806265299</v>
          </cell>
          <cell r="H12">
            <v>6.3689139343336834</v>
          </cell>
          <cell r="I12">
            <v>8.1835769918989545</v>
          </cell>
          <cell r="J12">
            <v>10.065971572277506</v>
          </cell>
          <cell r="K12">
            <v>11.519822341913279</v>
          </cell>
          <cell r="L12">
            <v>13.043185461360201</v>
          </cell>
          <cell r="M12">
            <v>14.655208560713323</v>
          </cell>
          <cell r="N12">
            <v>16.414556190680713</v>
          </cell>
        </row>
        <row r="13">
          <cell r="A13" t="str">
            <v>Australia</v>
          </cell>
          <cell r="B13">
            <v>0</v>
          </cell>
          <cell r="C13">
            <v>3.2106831919700975</v>
          </cell>
          <cell r="D13">
            <v>7.8646260876920611</v>
          </cell>
          <cell r="E13">
            <v>10.658216768101575</v>
          </cell>
          <cell r="F13">
            <v>15.769354575952965</v>
          </cell>
          <cell r="G13">
            <v>19.858691536054582</v>
          </cell>
          <cell r="H13">
            <v>22.61171858232855</v>
          </cell>
          <cell r="I13">
            <v>24.772677857414134</v>
          </cell>
          <cell r="J13">
            <v>27.325953622026599</v>
          </cell>
          <cell r="K13">
            <v>29.018567232594922</v>
          </cell>
          <cell r="L13">
            <v>30.60929850973552</v>
          </cell>
          <cell r="M13">
            <v>32.063832019528704</v>
          </cell>
          <cell r="N13">
            <v>33.661731067839071</v>
          </cell>
        </row>
        <row r="14">
          <cell r="A14" t="str">
            <v>Austria</v>
          </cell>
          <cell r="B14">
            <v>0</v>
          </cell>
          <cell r="C14">
            <v>0.6624970355277745</v>
          </cell>
          <cell r="D14">
            <v>1.2581174134267201</v>
          </cell>
          <cell r="E14">
            <v>2.115348953093489</v>
          </cell>
          <cell r="F14">
            <v>3.1030259391294814</v>
          </cell>
          <cell r="G14">
            <v>3.9682170024286787</v>
          </cell>
          <cell r="H14">
            <v>4.8377679147468022</v>
          </cell>
          <cell r="I14">
            <v>5.354206620338247</v>
          </cell>
          <cell r="J14">
            <v>6.0809991712624321</v>
          </cell>
          <cell r="K14">
            <v>6.2972148031532766</v>
          </cell>
          <cell r="L14">
            <v>6.502925038194272</v>
          </cell>
          <cell r="M14">
            <v>6.6837270123629082</v>
          </cell>
          <cell r="N14">
            <v>6.9023834251290461</v>
          </cell>
        </row>
        <row r="15">
          <cell r="A15" t="str">
            <v>Azerbaijan</v>
          </cell>
          <cell r="B15">
            <v>0</v>
          </cell>
          <cell r="C15">
            <v>4.3385181940624747E-2</v>
          </cell>
          <cell r="D15">
            <v>0.18897704301197946</v>
          </cell>
          <cell r="E15">
            <v>0.44279343464928972</v>
          </cell>
          <cell r="F15">
            <v>1.0089103213412742</v>
          </cell>
          <cell r="G15">
            <v>1.5878868241940503</v>
          </cell>
          <cell r="H15">
            <v>2.1051282572215051</v>
          </cell>
          <cell r="I15">
            <v>2.5505613841539221</v>
          </cell>
          <cell r="J15">
            <v>2.9196084989435693</v>
          </cell>
          <cell r="K15">
            <v>3.2161505897183846</v>
          </cell>
          <cell r="L15">
            <v>3.5549646532133123</v>
          </cell>
          <cell r="M15">
            <v>3.9114512994143689</v>
          </cell>
          <cell r="N15">
            <v>4.2940838769235006</v>
          </cell>
        </row>
        <row r="16">
          <cell r="A16" t="str">
            <v>Bahamas</v>
          </cell>
          <cell r="B16">
            <v>0</v>
          </cell>
          <cell r="C16">
            <v>5.5052874787511604E-3</v>
          </cell>
          <cell r="D16">
            <v>2.4002125977259644E-2</v>
          </cell>
          <cell r="E16">
            <v>4.9450492459788838E-2</v>
          </cell>
          <cell r="F16">
            <v>0.12429416914983717</v>
          </cell>
          <cell r="G16">
            <v>0.17973132236895839</v>
          </cell>
          <cell r="H16">
            <v>0.24575246230149767</v>
          </cell>
          <cell r="I16">
            <v>0.32606680351901002</v>
          </cell>
          <cell r="J16">
            <v>0.41251885673081046</v>
          </cell>
          <cell r="K16">
            <v>0.47686016466906717</v>
          </cell>
          <cell r="L16">
            <v>0.54632510050310767</v>
          </cell>
          <cell r="M16">
            <v>0.61948865991934521</v>
          </cell>
          <cell r="N16">
            <v>0.70012008968191297</v>
          </cell>
        </row>
        <row r="17">
          <cell r="A17" t="str">
            <v>Bahrain</v>
          </cell>
          <cell r="B17">
            <v>0</v>
          </cell>
          <cell r="C17">
            <v>1.0878194582745433E-2</v>
          </cell>
          <cell r="D17">
            <v>4.5078451778720843E-2</v>
          </cell>
          <cell r="E17">
            <v>8.5336821649037525E-2</v>
          </cell>
          <cell r="F17">
            <v>0.17443535202389254</v>
          </cell>
          <cell r="G17">
            <v>0.25956902947256366</v>
          </cell>
          <cell r="H17">
            <v>0.42199646948218117</v>
          </cell>
          <cell r="I17">
            <v>0.66745082860961558</v>
          </cell>
          <cell r="J17">
            <v>0.93411047020877613</v>
          </cell>
          <cell r="K17">
            <v>1.0707050620555165</v>
          </cell>
          <cell r="L17">
            <v>1.2311987797366921</v>
          </cell>
          <cell r="M17">
            <v>1.3824460084995276</v>
          </cell>
          <cell r="N17">
            <v>1.5467762609942712</v>
          </cell>
        </row>
        <row r="18">
          <cell r="A18" t="str">
            <v>Bangladesh</v>
          </cell>
          <cell r="B18">
            <v>0</v>
          </cell>
          <cell r="C18">
            <v>1.1797595977749493E-2</v>
          </cell>
          <cell r="D18">
            <v>5.5188497315943032E-2</v>
          </cell>
          <cell r="E18">
            <v>0.12097976838170307</v>
          </cell>
          <cell r="F18">
            <v>0.49922708940736904</v>
          </cell>
          <cell r="G18">
            <v>0.87096911965796986</v>
          </cell>
          <cell r="H18">
            <v>1.0950061874621253</v>
          </cell>
          <cell r="I18">
            <v>1.3697970705802094</v>
          </cell>
          <cell r="J18">
            <v>1.6769366821838623</v>
          </cell>
          <cell r="K18">
            <v>1.9551607041623167</v>
          </cell>
          <cell r="L18">
            <v>2.2742018924488012</v>
          </cell>
          <cell r="M18">
            <v>2.6250920468510617</v>
          </cell>
          <cell r="N18">
            <v>3.0248296809245936</v>
          </cell>
        </row>
        <row r="19">
          <cell r="A19" t="str">
            <v>Barbados</v>
          </cell>
          <cell r="B19">
            <v>0</v>
          </cell>
          <cell r="C19">
            <v>3.7142337677310068E-3</v>
          </cell>
          <cell r="D19">
            <v>1.7790330431974755E-2</v>
          </cell>
          <cell r="E19">
            <v>3.5670276885764088E-2</v>
          </cell>
          <cell r="F19">
            <v>7.9103008923449361E-2</v>
          </cell>
          <cell r="G19">
            <v>0.11821796726872878</v>
          </cell>
          <cell r="H19">
            <v>0.18080641829346378</v>
          </cell>
          <cell r="I19">
            <v>0.2742626052076852</v>
          </cell>
          <cell r="J19">
            <v>0.38432284662801675</v>
          </cell>
          <cell r="K19">
            <v>0.44346714531727177</v>
          </cell>
          <cell r="L19">
            <v>0.51109474307268399</v>
          </cell>
          <cell r="M19">
            <v>0.57826512114375017</v>
          </cell>
          <cell r="N19">
            <v>0.65199556357182931</v>
          </cell>
        </row>
        <row r="20">
          <cell r="A20" t="str">
            <v>Belarus</v>
          </cell>
          <cell r="B20">
            <v>0</v>
          </cell>
          <cell r="C20">
            <v>5.1627374832338632E-2</v>
          </cell>
          <cell r="D20">
            <v>0.14215823680997394</v>
          </cell>
          <cell r="E20">
            <v>0.25980880748676799</v>
          </cell>
          <cell r="F20">
            <v>0.64323876492031662</v>
          </cell>
          <cell r="G20">
            <v>0.95123857974592518</v>
          </cell>
          <cell r="H20">
            <v>1.2607881294484173</v>
          </cell>
          <cell r="I20">
            <v>1.5981536899162534</v>
          </cell>
          <cell r="J20">
            <v>1.9456584353553947</v>
          </cell>
          <cell r="K20">
            <v>2.2075121777403579</v>
          </cell>
          <cell r="L20">
            <v>2.4853994669802377</v>
          </cell>
          <cell r="M20">
            <v>2.7804649986047218</v>
          </cell>
          <cell r="N20">
            <v>3.1022322024022069</v>
          </cell>
        </row>
        <row r="21">
          <cell r="A21" t="str">
            <v>Belgium</v>
          </cell>
          <cell r="B21">
            <v>0</v>
          </cell>
          <cell r="C21">
            <v>0.98956010959416529</v>
          </cell>
          <cell r="D21">
            <v>1.9155738548047294</v>
          </cell>
          <cell r="E21">
            <v>3.4109990106973296</v>
          </cell>
          <cell r="F21">
            <v>4.907342816157314</v>
          </cell>
          <cell r="G21">
            <v>6.2585861764350001</v>
          </cell>
          <cell r="H21">
            <v>7.6602568808327032</v>
          </cell>
          <cell r="I21">
            <v>8.500263670765019</v>
          </cell>
          <cell r="J21">
            <v>9.6900727927201835</v>
          </cell>
          <cell r="K21">
            <v>10.03866795173464</v>
          </cell>
          <cell r="L21">
            <v>10.369633870402817</v>
          </cell>
          <cell r="M21">
            <v>10.663960073704896</v>
          </cell>
          <cell r="N21">
            <v>11.015823884616092</v>
          </cell>
        </row>
        <row r="22">
          <cell r="A22" t="str">
            <v>Belize</v>
          </cell>
          <cell r="B22">
            <v>0</v>
          </cell>
          <cell r="C22">
            <v>5.4580280257369197E-3</v>
          </cell>
          <cell r="D22">
            <v>3.7456614821669468E-2</v>
          </cell>
          <cell r="E22">
            <v>7.0267773112649479E-2</v>
          </cell>
          <cell r="F22">
            <v>0.1158068821452333</v>
          </cell>
          <cell r="G22">
            <v>0.16027138123653828</v>
          </cell>
          <cell r="H22">
            <v>0.1920656721372086</v>
          </cell>
          <cell r="I22">
            <v>0.22903846971638173</v>
          </cell>
          <cell r="J22">
            <v>0.26845550136298124</v>
          </cell>
          <cell r="K22">
            <v>0.29745458109186812</v>
          </cell>
          <cell r="L22">
            <v>0.32648499372039919</v>
          </cell>
          <cell r="M22">
            <v>0.3574267142908566</v>
          </cell>
          <cell r="N22">
            <v>0.38981751095791495</v>
          </cell>
        </row>
        <row r="23">
          <cell r="A23" t="str">
            <v>Benin</v>
          </cell>
          <cell r="B23">
            <v>0</v>
          </cell>
          <cell r="C23">
            <v>4.2766215080272925E-3</v>
          </cell>
          <cell r="D23">
            <v>1.5921776200927766E-2</v>
          </cell>
          <cell r="E23">
            <v>2.88825616453783E-2</v>
          </cell>
          <cell r="F23">
            <v>6.287391802016884E-2</v>
          </cell>
          <cell r="G23">
            <v>9.0885467528468988E-2</v>
          </cell>
          <cell r="H23">
            <v>0.14067412849457667</v>
          </cell>
          <cell r="I23">
            <v>0.21277273880932787</v>
          </cell>
          <cell r="J23">
            <v>0.28926251611334142</v>
          </cell>
          <cell r="K23">
            <v>0.34005739534954305</v>
          </cell>
          <cell r="L23">
            <v>0.4002525516886834</v>
          </cell>
          <cell r="M23">
            <v>0.46085738041991409</v>
          </cell>
          <cell r="N23">
            <v>0.52875663856479216</v>
          </cell>
        </row>
        <row r="24">
          <cell r="A24" t="str">
            <v>Bhutan</v>
          </cell>
          <cell r="B24">
            <v>0</v>
          </cell>
          <cell r="C24">
            <v>2.1925851277816451E-5</v>
          </cell>
          <cell r="D24">
            <v>1.4386039939711477E-4</v>
          </cell>
          <cell r="E24">
            <v>2.6566956879770366E-4</v>
          </cell>
          <cell r="F24">
            <v>4.3483436958364845E-4</v>
          </cell>
          <cell r="G24">
            <v>1.024158130810543E-3</v>
          </cell>
          <cell r="H24">
            <v>2.4982136048757662E-3</v>
          </cell>
          <cell r="I24">
            <v>5.1752447785359638E-3</v>
          </cell>
          <cell r="J24">
            <v>8.4304150990797324E-3</v>
          </cell>
          <cell r="K24">
            <v>9.9123371516602003E-3</v>
          </cell>
          <cell r="L24">
            <v>1.1782390087124768E-2</v>
          </cell>
          <cell r="M24">
            <v>1.3580608672552903E-2</v>
          </cell>
          <cell r="N24">
            <v>1.5600779091172867E-2</v>
          </cell>
        </row>
        <row r="25">
          <cell r="A25" t="str">
            <v>Bolivia</v>
          </cell>
          <cell r="B25">
            <v>0</v>
          </cell>
          <cell r="C25">
            <v>2.6403550332978784E-3</v>
          </cell>
          <cell r="D25">
            <v>1.1324557682554543E-2</v>
          </cell>
          <cell r="E25">
            <v>2.3274241788612312E-2</v>
          </cell>
          <cell r="F25">
            <v>5.6302050409362675E-2</v>
          </cell>
          <cell r="G25">
            <v>8.0303433781801076E-2</v>
          </cell>
          <cell r="H25">
            <v>0.11439204049601746</v>
          </cell>
          <cell r="I25">
            <v>0.15857665739585652</v>
          </cell>
          <cell r="J25">
            <v>0.20740059117611337</v>
          </cell>
          <cell r="K25">
            <v>0.24025452256170607</v>
          </cell>
          <cell r="L25">
            <v>0.27628678358049946</v>
          </cell>
          <cell r="M25">
            <v>0.31350128051656934</v>
          </cell>
          <cell r="N25">
            <v>0.35446908491881607</v>
          </cell>
        </row>
        <row r="26">
          <cell r="A26" t="str">
            <v>Bosnia and Herzegovina</v>
          </cell>
          <cell r="B26">
            <v>0</v>
          </cell>
          <cell r="C26">
            <v>1.7814573964234245E-2</v>
          </cell>
          <cell r="D26">
            <v>6.6856979633185321E-2</v>
          </cell>
          <cell r="E26">
            <v>0.13164456253476417</v>
          </cell>
          <cell r="F26">
            <v>0.37028085316327208</v>
          </cell>
          <cell r="G26">
            <v>0.54708435931166088</v>
          </cell>
          <cell r="H26">
            <v>0.74595597879537079</v>
          </cell>
          <cell r="I26">
            <v>0.98019437358529682</v>
          </cell>
          <cell r="J26">
            <v>1.2282028141783845</v>
          </cell>
          <cell r="K26">
            <v>1.4604216527957015</v>
          </cell>
          <cell r="L26">
            <v>1.7198234853085117</v>
          </cell>
          <cell r="M26">
            <v>2.0076582555221956</v>
          </cell>
          <cell r="N26">
            <v>2.3362760004787857</v>
          </cell>
        </row>
        <row r="27">
          <cell r="A27" t="str">
            <v>Botswana</v>
          </cell>
          <cell r="B27">
            <v>0</v>
          </cell>
          <cell r="C27">
            <v>6.1351626338693914E-4</v>
          </cell>
          <cell r="D27">
            <v>2.889584988402413E-3</v>
          </cell>
          <cell r="E27">
            <v>5.2289225809153224E-3</v>
          </cell>
          <cell r="F27">
            <v>1.0087466352694969E-2</v>
          </cell>
          <cell r="G27">
            <v>1.4106416484996385E-2</v>
          </cell>
          <cell r="H27">
            <v>1.8976609776833041E-2</v>
          </cell>
          <cell r="I27">
            <v>2.5802215485005612E-2</v>
          </cell>
          <cell r="J27">
            <v>3.3039054454774425E-2</v>
          </cell>
          <cell r="K27">
            <v>3.835658828948494E-2</v>
          </cell>
          <cell r="L27">
            <v>4.4460948204831659E-2</v>
          </cell>
          <cell r="M27">
            <v>5.0676698528174038E-2</v>
          </cell>
          <cell r="N27">
            <v>5.7583688476848152E-2</v>
          </cell>
        </row>
        <row r="28">
          <cell r="A28" t="str">
            <v>Brazil</v>
          </cell>
          <cell r="B28">
            <v>0</v>
          </cell>
          <cell r="C28">
            <v>0.92150230988105164</v>
          </cell>
          <cell r="D28">
            <v>4.0049328347464836</v>
          </cell>
          <cell r="E28">
            <v>7.7908042496342915</v>
          </cell>
          <cell r="F28">
            <v>17.455986607107576</v>
          </cell>
          <cell r="G28">
            <v>24.682723508141219</v>
          </cell>
          <cell r="H28">
            <v>34.473563431694522</v>
          </cell>
          <cell r="I28">
            <v>47.32128909457726</v>
          </cell>
          <cell r="J28">
            <v>61.258025022805519</v>
          </cell>
          <cell r="K28">
            <v>68.777507451437856</v>
          </cell>
          <cell r="L28">
            <v>76.793925560258145</v>
          </cell>
          <cell r="M28">
            <v>84.54307570607493</v>
          </cell>
          <cell r="N28">
            <v>92.74971483289255</v>
          </cell>
        </row>
        <row r="29">
          <cell r="A29" t="str">
            <v>Brunei Darussalam</v>
          </cell>
          <cell r="B29">
            <v>0</v>
          </cell>
          <cell r="C29">
            <v>6.2316417488433445E-3</v>
          </cell>
          <cell r="D29">
            <v>2.7436594950307067E-2</v>
          </cell>
          <cell r="E29">
            <v>5.4588102785797857E-2</v>
          </cell>
          <cell r="F29">
            <v>0.12540672505258721</v>
          </cell>
          <cell r="G29">
            <v>0.18345211850325494</v>
          </cell>
          <cell r="H29">
            <v>0.26760381928683413</v>
          </cell>
          <cell r="I29">
            <v>0.38585562941664175</v>
          </cell>
          <cell r="J29">
            <v>0.51815677736979349</v>
          </cell>
          <cell r="K29">
            <v>0.61038459025052649</v>
          </cell>
          <cell r="L29">
            <v>0.7176120930707196</v>
          </cell>
          <cell r="M29">
            <v>0.82890955862312754</v>
          </cell>
          <cell r="N29">
            <v>0.95427693101031452</v>
          </cell>
        </row>
        <row r="30">
          <cell r="A30" t="str">
            <v>Bulgaria</v>
          </cell>
          <cell r="B30">
            <v>0</v>
          </cell>
          <cell r="C30">
            <v>0.11019998035799905</v>
          </cell>
          <cell r="D30">
            <v>0.29789149452610014</v>
          </cell>
          <cell r="E30">
            <v>0.49804607331802464</v>
          </cell>
          <cell r="F30">
            <v>1.2313694436322535</v>
          </cell>
          <cell r="G30">
            <v>1.7757603790477345</v>
          </cell>
          <cell r="H30">
            <v>2.3634218376350118</v>
          </cell>
          <cell r="I30">
            <v>3.0199363182837646</v>
          </cell>
          <cell r="J30">
            <v>3.6882066368297997</v>
          </cell>
          <cell r="K30">
            <v>4.3741370540475284</v>
          </cell>
          <cell r="L30">
            <v>5.131541608104075</v>
          </cell>
          <cell r="M30">
            <v>5.9754291325589985</v>
          </cell>
          <cell r="N30">
            <v>6.9367463290662732</v>
          </cell>
        </row>
        <row r="31">
          <cell r="A31" t="str">
            <v>Burkina Faso</v>
          </cell>
          <cell r="B31">
            <v>0</v>
          </cell>
          <cell r="C31">
            <v>2.7274802699027365E-3</v>
          </cell>
          <cell r="D31">
            <v>1.0379222043646472E-2</v>
          </cell>
          <cell r="E31">
            <v>1.881877963608641E-2</v>
          </cell>
          <cell r="F31">
            <v>4.0352659283000504E-2</v>
          </cell>
          <cell r="G31">
            <v>6.3199291841569291E-2</v>
          </cell>
          <cell r="H31">
            <v>0.10911420429869256</v>
          </cell>
          <cell r="I31">
            <v>0.1799671905127119</v>
          </cell>
          <cell r="J31">
            <v>0.25695271058055441</v>
          </cell>
          <cell r="K31">
            <v>0.30191262437559357</v>
          </cell>
          <cell r="L31">
            <v>0.35637237315846265</v>
          </cell>
          <cell r="M31">
            <v>0.41015085584208388</v>
          </cell>
          <cell r="N31">
            <v>0.47037969109772854</v>
          </cell>
        </row>
        <row r="32">
          <cell r="A32" t="str">
            <v>Burundi</v>
          </cell>
          <cell r="B32">
            <v>0</v>
          </cell>
          <cell r="C32">
            <v>3.2398807318514029E-3</v>
          </cell>
          <cell r="D32">
            <v>1.2101884018793066E-2</v>
          </cell>
          <cell r="E32">
            <v>2.2069200963272327E-2</v>
          </cell>
          <cell r="F32">
            <v>5.0468277124840692E-2</v>
          </cell>
          <cell r="G32">
            <v>6.9447001422941426E-2</v>
          </cell>
          <cell r="H32">
            <v>9.3248301125975749E-2</v>
          </cell>
          <cell r="I32">
            <v>0.1231732186711003</v>
          </cell>
          <cell r="J32">
            <v>0.15319971032344368</v>
          </cell>
          <cell r="K32">
            <v>0.1798898778254624</v>
          </cell>
          <cell r="L32">
            <v>0.21026773764541223</v>
          </cell>
          <cell r="M32">
            <v>0.24206847832970768</v>
          </cell>
          <cell r="N32">
            <v>0.27773678053135548</v>
          </cell>
        </row>
        <row r="33">
          <cell r="A33" t="str">
            <v>Cambodia</v>
          </cell>
          <cell r="B33">
            <v>0</v>
          </cell>
          <cell r="C33">
            <v>8.7306446543589707E-3</v>
          </cell>
          <cell r="D33">
            <v>3.6719062972746706E-2</v>
          </cell>
          <cell r="E33">
            <v>7.3801047115722912E-2</v>
          </cell>
          <cell r="F33">
            <v>0.17591366475947842</v>
          </cell>
          <cell r="G33">
            <v>0.25197755733177141</v>
          </cell>
          <cell r="H33">
            <v>0.35437091951647148</v>
          </cell>
          <cell r="I33">
            <v>0.4884734178724659</v>
          </cell>
          <cell r="J33">
            <v>0.63420133742294393</v>
          </cell>
          <cell r="K33">
            <v>0.74825526376206064</v>
          </cell>
          <cell r="L33">
            <v>0.87872930763992085</v>
          </cell>
          <cell r="M33">
            <v>1.0164759853646974</v>
          </cell>
          <cell r="N33">
            <v>1.1718421713617568</v>
          </cell>
        </row>
        <row r="34">
          <cell r="A34" t="str">
            <v>Cameroon</v>
          </cell>
          <cell r="B34">
            <v>0</v>
          </cell>
          <cell r="C34">
            <v>2.9967030754786878E-3</v>
          </cell>
          <cell r="D34">
            <v>1.0990828732127518E-2</v>
          </cell>
          <cell r="E34">
            <v>1.9204793049044308E-2</v>
          </cell>
          <cell r="F34">
            <v>3.9222477267798345E-2</v>
          </cell>
          <cell r="G34">
            <v>5.7010735736690604E-2</v>
          </cell>
          <cell r="H34">
            <v>8.846340321085093E-2</v>
          </cell>
          <cell r="I34">
            <v>0.1349276181536482</v>
          </cell>
          <cell r="J34">
            <v>0.18471105318696238</v>
          </cell>
          <cell r="K34">
            <v>0.21664665518360857</v>
          </cell>
          <cell r="L34">
            <v>0.2546234572692937</v>
          </cell>
          <cell r="M34">
            <v>0.29266552654851746</v>
          </cell>
          <cell r="N34">
            <v>0.33523484022861866</v>
          </cell>
        </row>
        <row r="35">
          <cell r="A35" t="str">
            <v>Canada</v>
          </cell>
          <cell r="B35">
            <v>0</v>
          </cell>
          <cell r="C35">
            <v>6.8019192955621648</v>
          </cell>
          <cell r="D35">
            <v>14.047703815774275</v>
          </cell>
          <cell r="E35">
            <v>19.471882354787788</v>
          </cell>
          <cell r="F35">
            <v>30.989680091948284</v>
          </cell>
          <cell r="G35">
            <v>39.599101638486694</v>
          </cell>
          <cell r="H35">
            <v>49.184124251470358</v>
          </cell>
          <cell r="I35">
            <v>53.609394029029765</v>
          </cell>
          <cell r="J35">
            <v>60.256561937630714</v>
          </cell>
          <cell r="K35">
            <v>62.593234539024536</v>
          </cell>
          <cell r="L35">
            <v>64.775404972020524</v>
          </cell>
          <cell r="M35">
            <v>66.57367257004924</v>
          </cell>
          <cell r="N35">
            <v>68.892406972886604</v>
          </cell>
        </row>
        <row r="36">
          <cell r="A36" t="str">
            <v>Cape Verde</v>
          </cell>
          <cell r="B36">
            <v>0</v>
          </cell>
          <cell r="C36">
            <v>1.6872309473881715E-4</v>
          </cell>
          <cell r="D36">
            <v>6.3040420584652178E-4</v>
          </cell>
          <cell r="E36">
            <v>1.1497803515992451E-3</v>
          </cell>
          <cell r="F36">
            <v>2.6295877361191861E-3</v>
          </cell>
          <cell r="G36">
            <v>3.7561333127248291E-3</v>
          </cell>
          <cell r="H36">
            <v>5.3998984550675238E-3</v>
          </cell>
          <cell r="I36">
            <v>7.6626497628008057E-3</v>
          </cell>
          <cell r="J36">
            <v>1.002243348588926E-2</v>
          </cell>
          <cell r="K36">
            <v>1.1771551847895249E-2</v>
          </cell>
          <cell r="L36">
            <v>1.3812723021009461E-2</v>
          </cell>
          <cell r="M36">
            <v>1.5902478915765329E-2</v>
          </cell>
          <cell r="N36">
            <v>1.8245868187073626E-2</v>
          </cell>
        </row>
        <row r="37">
          <cell r="A37" t="str">
            <v>Central African Republic</v>
          </cell>
          <cell r="B37">
            <v>0</v>
          </cell>
          <cell r="C37">
            <v>2.0728837353626095E-3</v>
          </cell>
          <cell r="D37">
            <v>7.7449659575429819E-3</v>
          </cell>
          <cell r="E37">
            <v>1.4125872891076436E-2</v>
          </cell>
          <cell r="F37">
            <v>3.2306363615178565E-2</v>
          </cell>
          <cell r="G37">
            <v>4.4915243031006476E-2</v>
          </cell>
          <cell r="H37">
            <v>6.149880562535872E-2</v>
          </cell>
          <cell r="I37">
            <v>8.3003326840991737E-2</v>
          </cell>
          <cell r="J37">
            <v>0.10487892297065599</v>
          </cell>
          <cell r="K37">
            <v>0.12316095378342529</v>
          </cell>
          <cell r="L37">
            <v>0.1441370646304129</v>
          </cell>
          <cell r="M37">
            <v>0.16593871181555767</v>
          </cell>
          <cell r="N37">
            <v>0.19039009097232426</v>
          </cell>
        </row>
        <row r="38">
          <cell r="A38" t="str">
            <v>Chad</v>
          </cell>
          <cell r="B38">
            <v>0</v>
          </cell>
          <cell r="C38">
            <v>1.9366627728609378E-3</v>
          </cell>
          <cell r="D38">
            <v>7.2353891280352448E-3</v>
          </cell>
          <cell r="E38">
            <v>1.3195892593757766E-2</v>
          </cell>
          <cell r="F38">
            <v>3.0178601785208689E-2</v>
          </cell>
          <cell r="G38">
            <v>4.0096762962859696E-2</v>
          </cell>
          <cell r="H38">
            <v>5.0133534783022085E-2</v>
          </cell>
          <cell r="I38">
            <v>6.0713699906274635E-2</v>
          </cell>
          <cell r="J38">
            <v>7.0400473105630121E-2</v>
          </cell>
          <cell r="K38">
            <v>8.2634251856892535E-2</v>
          </cell>
          <cell r="L38">
            <v>9.6034391504596375E-2</v>
          </cell>
          <cell r="M38">
            <v>0.11055103140715997</v>
          </cell>
          <cell r="N38">
            <v>0.12683853046642413</v>
          </cell>
        </row>
        <row r="39">
          <cell r="A39" t="str">
            <v>Chile</v>
          </cell>
          <cell r="B39">
            <v>0</v>
          </cell>
          <cell r="C39">
            <v>8.3006835273597646E-2</v>
          </cell>
          <cell r="D39">
            <v>0.47420737356834186</v>
          </cell>
          <cell r="E39">
            <v>0.91801747117120147</v>
          </cell>
          <cell r="F39">
            <v>1.7860649932616723</v>
          </cell>
          <cell r="G39">
            <v>2.5847672220213522</v>
          </cell>
          <cell r="H39">
            <v>3.5295512776513784</v>
          </cell>
          <cell r="I39">
            <v>4.8420744908976117</v>
          </cell>
          <cell r="J39">
            <v>6.3496349173741624</v>
          </cell>
          <cell r="K39">
            <v>7.2386596060528747</v>
          </cell>
          <cell r="L39">
            <v>8.2212114519250878</v>
          </cell>
          <cell r="M39">
            <v>9.2184105881180312</v>
          </cell>
          <cell r="N39">
            <v>10.302683510451615</v>
          </cell>
        </row>
        <row r="40">
          <cell r="A40" t="str">
            <v>China</v>
          </cell>
          <cell r="B40">
            <v>0</v>
          </cell>
          <cell r="C40">
            <v>3.1036310654990937</v>
          </cell>
          <cell r="D40">
            <v>17.141274307098694</v>
          </cell>
          <cell r="E40">
            <v>39.003301252480711</v>
          </cell>
          <cell r="F40">
            <v>116.46959173822613</v>
          </cell>
          <cell r="G40">
            <v>193.17560101519067</v>
          </cell>
          <cell r="H40">
            <v>300.12646118096035</v>
          </cell>
          <cell r="I40">
            <v>455.30057386271659</v>
          </cell>
          <cell r="J40">
            <v>638.7353827638301</v>
          </cell>
          <cell r="K40">
            <v>818.59198590517383</v>
          </cell>
          <cell r="L40">
            <v>1046.3460300675652</v>
          </cell>
          <cell r="M40">
            <v>1316.3562336492882</v>
          </cell>
          <cell r="N40">
            <v>1650.9495720019347</v>
          </cell>
        </row>
        <row r="41">
          <cell r="A41" t="str">
            <v>Colombia</v>
          </cell>
          <cell r="B41">
            <v>0</v>
          </cell>
          <cell r="C41">
            <v>0.14377193331487401</v>
          </cell>
          <cell r="D41">
            <v>0.63032940597441112</v>
          </cell>
          <cell r="E41">
            <v>1.2873027486973971</v>
          </cell>
          <cell r="F41">
            <v>3.0555186578654063</v>
          </cell>
          <cell r="G41">
            <v>4.3187457260968642</v>
          </cell>
          <cell r="H41">
            <v>6.0173598229534955</v>
          </cell>
          <cell r="I41">
            <v>8.1425180938901782</v>
          </cell>
          <cell r="J41">
            <v>10.450398302589111</v>
          </cell>
          <cell r="K41">
            <v>12.091164575205664</v>
          </cell>
          <cell r="L41">
            <v>13.870291411820929</v>
          </cell>
          <cell r="M41">
            <v>15.724531543632585</v>
          </cell>
          <cell r="N41">
            <v>17.764014553645747</v>
          </cell>
        </row>
        <row r="42">
          <cell r="A42" t="str">
            <v>Comoros</v>
          </cell>
          <cell r="B42">
            <v>0</v>
          </cell>
          <cell r="C42">
            <v>5.624103157960571E-5</v>
          </cell>
          <cell r="D42">
            <v>2.1013473528217391E-4</v>
          </cell>
          <cell r="E42">
            <v>3.8326011719974824E-4</v>
          </cell>
          <cell r="F42">
            <v>8.7652924537306195E-4</v>
          </cell>
          <cell r="G42">
            <v>1.4436169637369425E-3</v>
          </cell>
          <cell r="H42">
            <v>2.5532912129846378E-3</v>
          </cell>
          <cell r="I42">
            <v>4.2867630701319799E-3</v>
          </cell>
          <cell r="J42">
            <v>6.1802960284494069E-3</v>
          </cell>
          <cell r="K42">
            <v>7.2622235589654017E-3</v>
          </cell>
          <cell r="L42">
            <v>8.5805682824236732E-3</v>
          </cell>
          <cell r="M42">
            <v>9.8795419507420983E-3</v>
          </cell>
          <cell r="N42">
            <v>1.1335601113070358E-2</v>
          </cell>
        </row>
        <row r="43">
          <cell r="A43" t="str">
            <v>Congo</v>
          </cell>
          <cell r="B43">
            <v>0</v>
          </cell>
          <cell r="C43">
            <v>7.3697598480925873E-4</v>
          </cell>
          <cell r="D43">
            <v>3.1488879412561077E-3</v>
          </cell>
          <cell r="E43">
            <v>5.6572560142400287E-3</v>
          </cell>
          <cell r="F43">
            <v>1.1435860855972525E-2</v>
          </cell>
          <cell r="G43">
            <v>1.6171472115496952E-2</v>
          </cell>
          <cell r="H43">
            <v>2.2457909716741286E-2</v>
          </cell>
          <cell r="I43">
            <v>3.129880694824571E-2</v>
          </cell>
          <cell r="J43">
            <v>4.0651799801109209E-2</v>
          </cell>
          <cell r="K43">
            <v>4.7403290595694737E-2</v>
          </cell>
          <cell r="L43">
            <v>5.5231707692758557E-2</v>
          </cell>
          <cell r="M43">
            <v>6.3199456423394904E-2</v>
          </cell>
          <cell r="N43">
            <v>7.2086753927579836E-2</v>
          </cell>
        </row>
        <row r="44">
          <cell r="A44" t="str">
            <v>Cook Islands</v>
          </cell>
          <cell r="B44">
            <v>0</v>
          </cell>
          <cell r="C44">
            <v>2.2872411619836986E-4</v>
          </cell>
          <cell r="D44">
            <v>1.0270200303191086E-3</v>
          </cell>
          <cell r="E44">
            <v>2.0353706847749116E-3</v>
          </cell>
          <cell r="F44">
            <v>4.6043424868478285E-3</v>
          </cell>
          <cell r="G44">
            <v>6.7484912626235589E-3</v>
          </cell>
          <cell r="H44">
            <v>9.8660370077050218E-3</v>
          </cell>
          <cell r="I44">
            <v>1.42907764561631E-2</v>
          </cell>
          <cell r="J44">
            <v>1.926181219083084E-2</v>
          </cell>
          <cell r="K44">
            <v>2.2674299150261635E-2</v>
          </cell>
          <cell r="L44">
            <v>2.6648278533569682E-2</v>
          </cell>
          <cell r="M44">
            <v>3.0762498013844237E-2</v>
          </cell>
          <cell r="N44">
            <v>3.5394421588943389E-2</v>
          </cell>
        </row>
        <row r="45">
          <cell r="A45" t="str">
            <v>Costa Rica</v>
          </cell>
          <cell r="B45">
            <v>0</v>
          </cell>
          <cell r="C45">
            <v>3.7518168770090676E-2</v>
          </cell>
          <cell r="D45">
            <v>0.16088223524696477</v>
          </cell>
          <cell r="E45">
            <v>0.33055948027194548</v>
          </cell>
          <cell r="F45">
            <v>0.79941285338255008</v>
          </cell>
          <cell r="G45">
            <v>1.1306916279376553</v>
          </cell>
          <cell r="H45">
            <v>1.583580980639401</v>
          </cell>
          <cell r="I45">
            <v>2.1503846482251334</v>
          </cell>
          <cell r="J45">
            <v>2.7657631440686612</v>
          </cell>
          <cell r="K45">
            <v>3.2037509402405036</v>
          </cell>
          <cell r="L45">
            <v>3.679201120001053</v>
          </cell>
          <cell r="M45">
            <v>4.1746506504128389</v>
          </cell>
          <cell r="N45">
            <v>4.7200556686057764</v>
          </cell>
        </row>
        <row r="46">
          <cell r="A46" t="str">
            <v>Côte d'Ivoire</v>
          </cell>
          <cell r="B46">
            <v>0</v>
          </cell>
          <cell r="C46">
            <v>2.299932236743461E-2</v>
          </cell>
          <cell r="D46">
            <v>0.1219142074935928</v>
          </cell>
          <cell r="E46">
            <v>0.21986700876209597</v>
          </cell>
          <cell r="F46">
            <v>0.39011689569418245</v>
          </cell>
          <cell r="G46">
            <v>0.53011202169986871</v>
          </cell>
          <cell r="H46">
            <v>0.66138808974170105</v>
          </cell>
          <cell r="I46">
            <v>0.8398435530691577</v>
          </cell>
          <cell r="J46">
            <v>1.029107711260081</v>
          </cell>
          <cell r="K46">
            <v>1.1815374446274369</v>
          </cell>
          <cell r="L46">
            <v>1.3507392043329762</v>
          </cell>
          <cell r="M46">
            <v>1.524284633089813</v>
          </cell>
          <cell r="N46">
            <v>1.7151146476740595</v>
          </cell>
        </row>
        <row r="47">
          <cell r="A47" t="str">
            <v>Croatia</v>
          </cell>
          <cell r="B47">
            <v>0</v>
          </cell>
          <cell r="C47">
            <v>6.4245210783719614E-2</v>
          </cell>
          <cell r="D47">
            <v>0.26057597380757214</v>
          </cell>
          <cell r="E47">
            <v>0.50705361678620442</v>
          </cell>
          <cell r="F47">
            <v>1.2600342090897427</v>
          </cell>
          <cell r="G47">
            <v>1.8871794606069496</v>
          </cell>
          <cell r="H47">
            <v>2.4368842126995509</v>
          </cell>
          <cell r="I47">
            <v>3.0305931962824073</v>
          </cell>
          <cell r="J47">
            <v>3.6415276141111494</v>
          </cell>
          <cell r="K47">
            <v>4.2716361275415533</v>
          </cell>
          <cell r="L47">
            <v>4.9650059859162265</v>
          </cell>
          <cell r="M47">
            <v>5.7374224468748745</v>
          </cell>
          <cell r="N47">
            <v>6.6149226987031238</v>
          </cell>
        </row>
        <row r="48">
          <cell r="A48" t="str">
            <v>Cuba</v>
          </cell>
          <cell r="B48">
            <v>0</v>
          </cell>
          <cell r="C48">
            <v>9.9957535492350591E-2</v>
          </cell>
          <cell r="D48">
            <v>0.43469740254087502</v>
          </cell>
          <cell r="E48">
            <v>0.90965269277383254</v>
          </cell>
          <cell r="F48">
            <v>2.553287589997201</v>
          </cell>
          <cell r="G48">
            <v>3.8823171530112033</v>
          </cell>
          <cell r="H48">
            <v>5.1990911684728021</v>
          </cell>
          <cell r="I48">
            <v>6.7755744118162475</v>
          </cell>
          <cell r="J48">
            <v>8.4793683429678044</v>
          </cell>
          <cell r="K48">
            <v>9.78000454083808</v>
          </cell>
          <cell r="L48">
            <v>11.187708807472896</v>
          </cell>
          <cell r="M48">
            <v>12.686540684036915</v>
          </cell>
          <cell r="N48">
            <v>14.344150373165229</v>
          </cell>
        </row>
        <row r="49">
          <cell r="A49" t="str">
            <v>Cyprus</v>
          </cell>
          <cell r="B49">
            <v>0</v>
          </cell>
          <cell r="C49">
            <v>4.7832769665533396E-2</v>
          </cell>
          <cell r="D49">
            <v>0.13751575873068231</v>
          </cell>
          <cell r="E49">
            <v>0.24276518038133782</v>
          </cell>
          <cell r="F49">
            <v>0.63621767400360296</v>
          </cell>
          <cell r="G49">
            <v>0.92984703364141164</v>
          </cell>
          <cell r="H49">
            <v>1.2534381069466749</v>
          </cell>
          <cell r="I49">
            <v>1.6211456414557113</v>
          </cell>
          <cell r="J49">
            <v>2.0021031180142468</v>
          </cell>
          <cell r="K49">
            <v>2.3806134440651912</v>
          </cell>
          <cell r="L49">
            <v>2.7997574032078587</v>
          </cell>
          <cell r="M49">
            <v>3.2678492854648709</v>
          </cell>
          <cell r="N49">
            <v>3.8021109027903779</v>
          </cell>
        </row>
        <row r="50">
          <cell r="A50" t="str">
            <v>Czech Republic</v>
          </cell>
          <cell r="B50">
            <v>0</v>
          </cell>
          <cell r="C50">
            <v>0.14705721072095318</v>
          </cell>
          <cell r="D50">
            <v>0.4712036753008525</v>
          </cell>
          <cell r="E50">
            <v>0.85266527507615064</v>
          </cell>
          <cell r="F50">
            <v>2.1894768224413044</v>
          </cell>
          <cell r="G50">
            <v>3.1589264737503249</v>
          </cell>
          <cell r="H50">
            <v>4.1835356808316</v>
          </cell>
          <cell r="I50">
            <v>5.3260203300034261</v>
          </cell>
          <cell r="J50">
            <v>6.4918163691576583</v>
          </cell>
          <cell r="K50">
            <v>7.6884173811660048</v>
          </cell>
          <cell r="L50">
            <v>9.0102743304877642</v>
          </cell>
          <cell r="M50">
            <v>10.483831043101036</v>
          </cell>
          <cell r="N50">
            <v>12.162412937961186</v>
          </cell>
        </row>
        <row r="51">
          <cell r="A51" t="str">
            <v>Democratic People's Republic of Korea</v>
          </cell>
          <cell r="B51">
            <v>0</v>
          </cell>
          <cell r="C51">
            <v>9.3794216768057756E-2</v>
          </cell>
          <cell r="D51">
            <v>0.41101380306736968</v>
          </cell>
          <cell r="E51">
            <v>0.81531674938032928</v>
          </cell>
          <cell r="F51">
            <v>1.8679240947757276</v>
          </cell>
          <cell r="G51">
            <v>2.9394641782919204</v>
          </cell>
          <cell r="H51">
            <v>4.8407595995314301</v>
          </cell>
          <cell r="I51">
            <v>7.8037659204372511</v>
          </cell>
          <cell r="J51">
            <v>11.241589074843864</v>
          </cell>
          <cell r="K51">
            <v>13.253673685514549</v>
          </cell>
          <cell r="L51">
            <v>15.669563252151885</v>
          </cell>
          <cell r="M51">
            <v>18.108883984335559</v>
          </cell>
          <cell r="N51">
            <v>20.856814597670628</v>
          </cell>
        </row>
        <row r="52">
          <cell r="A52" t="str">
            <v>Democratic Republic of the Congo</v>
          </cell>
          <cell r="B52">
            <v>0</v>
          </cell>
          <cell r="C52">
            <v>1.1292638227491526E-3</v>
          </cell>
          <cell r="D52">
            <v>4.711127714285562E-3</v>
          </cell>
          <cell r="E52">
            <v>8.1108229244749551E-3</v>
          </cell>
          <cell r="F52">
            <v>1.4991231341660487E-2</v>
          </cell>
          <cell r="G52">
            <v>2.0991943312351168E-2</v>
          </cell>
          <cell r="H52">
            <v>2.852563269886824E-2</v>
          </cell>
          <cell r="I52">
            <v>3.9326015013272861E-2</v>
          </cell>
          <cell r="J52">
            <v>5.0901311039903981E-2</v>
          </cell>
          <cell r="K52">
            <v>5.9053835283431021E-2</v>
          </cell>
          <cell r="L52">
            <v>6.847872308385064E-2</v>
          </cell>
          <cell r="M52">
            <v>7.8032221704799024E-2</v>
          </cell>
          <cell r="N52">
            <v>8.8651072333783207E-2</v>
          </cell>
        </row>
        <row r="53">
          <cell r="A53" t="str">
            <v>Denmark</v>
          </cell>
          <cell r="B53">
            <v>0</v>
          </cell>
          <cell r="C53">
            <v>0.65179699055411588</v>
          </cell>
          <cell r="D53">
            <v>1.2617376768127071</v>
          </cell>
          <cell r="E53">
            <v>2.2467345524542095</v>
          </cell>
          <cell r="F53">
            <v>3.2323365181934136</v>
          </cell>
          <cell r="G53">
            <v>4.1223646702946857</v>
          </cell>
          <cell r="H53">
            <v>5.0456079760994994</v>
          </cell>
          <cell r="I53">
            <v>5.5988981627334882</v>
          </cell>
          <cell r="J53">
            <v>6.382593865000894</v>
          </cell>
          <cell r="K53">
            <v>6.612204247800725</v>
          </cell>
          <cell r="L53">
            <v>6.8302027176989943</v>
          </cell>
          <cell r="M53">
            <v>7.0240675791597029</v>
          </cell>
          <cell r="N53">
            <v>7.2558309362445783</v>
          </cell>
        </row>
        <row r="54">
          <cell r="A54" t="str">
            <v>Djibouti</v>
          </cell>
          <cell r="B54">
            <v>0</v>
          </cell>
          <cell r="C54">
            <v>1.7916785774645819E-3</v>
          </cell>
          <cell r="D54">
            <v>6.6942922811321134E-3</v>
          </cell>
          <cell r="E54">
            <v>1.2209572305077694E-2</v>
          </cell>
          <cell r="F54">
            <v>2.7923717388313271E-2</v>
          </cell>
          <cell r="G54">
            <v>4.0858104893994759E-2</v>
          </cell>
          <cell r="H54">
            <v>6.1162213071810703E-2</v>
          </cell>
          <cell r="I54">
            <v>9.0156528452105089E-2</v>
          </cell>
          <cell r="J54">
            <v>0.12082894312543327</v>
          </cell>
          <cell r="K54">
            <v>0.14193298954810352</v>
          </cell>
          <cell r="L54">
            <v>0.16684362326273311</v>
          </cell>
          <cell r="M54">
            <v>0.1920898102123825</v>
          </cell>
          <cell r="N54">
            <v>0.22039722874372841</v>
          </cell>
        </row>
        <row r="55">
          <cell r="A55" t="str">
            <v>Dominica</v>
          </cell>
          <cell r="B55">
            <v>0</v>
          </cell>
          <cell r="C55">
            <v>1.6956318315212854E-4</v>
          </cell>
          <cell r="D55">
            <v>7.2092266289832112E-4</v>
          </cell>
          <cell r="E55">
            <v>1.4856121596739367E-3</v>
          </cell>
          <cell r="F55">
            <v>3.6216134577345691E-3</v>
          </cell>
          <cell r="G55">
            <v>5.5620267764088264E-3</v>
          </cell>
          <cell r="H55">
            <v>9.0631162209682953E-3</v>
          </cell>
          <cell r="I55">
            <v>1.4443620465909985E-2</v>
          </cell>
          <cell r="J55">
            <v>2.0844838999200328E-2</v>
          </cell>
          <cell r="K55">
            <v>2.4157397365526464E-2</v>
          </cell>
          <cell r="L55">
            <v>2.7995768175139869E-2</v>
          </cell>
          <cell r="M55">
            <v>3.1776856760254518E-2</v>
          </cell>
          <cell r="N55">
            <v>3.5940581564450819E-2</v>
          </cell>
        </row>
        <row r="56">
          <cell r="A56" t="str">
            <v>Dominican Republic</v>
          </cell>
          <cell r="B56">
            <v>0</v>
          </cell>
          <cell r="C56">
            <v>2.9333305414822458E-2</v>
          </cell>
          <cell r="D56">
            <v>0.12797878943721741</v>
          </cell>
          <cell r="E56">
            <v>0.26208471106895631</v>
          </cell>
          <cell r="F56">
            <v>0.62660096622722217</v>
          </cell>
          <cell r="G56">
            <v>0.92108722706349899</v>
          </cell>
          <cell r="H56">
            <v>1.3846312438992916</v>
          </cell>
          <cell r="I56">
            <v>2.0434792095665824</v>
          </cell>
          <cell r="J56">
            <v>2.8031104796082369</v>
          </cell>
          <cell r="K56">
            <v>3.2452948419535845</v>
          </cell>
          <cell r="L56">
            <v>3.7440994343254381</v>
          </cell>
          <cell r="M56">
            <v>4.2466916485203869</v>
          </cell>
          <cell r="N56">
            <v>4.7997681335738154</v>
          </cell>
        </row>
        <row r="57">
          <cell r="A57" t="str">
            <v>Ecuador</v>
          </cell>
          <cell r="B57">
            <v>0</v>
          </cell>
          <cell r="C57">
            <v>3.8623323507245698E-2</v>
          </cell>
          <cell r="D57">
            <v>0.18905584392667793</v>
          </cell>
          <cell r="E57">
            <v>0.37877860375599615</v>
          </cell>
          <cell r="F57">
            <v>0.86333415302357608</v>
          </cell>
          <cell r="G57">
            <v>1.2635104971060336</v>
          </cell>
          <cell r="H57">
            <v>1.7484144454516601</v>
          </cell>
          <cell r="I57">
            <v>2.3886414769754745</v>
          </cell>
          <cell r="J57">
            <v>3.1072926053565677</v>
          </cell>
          <cell r="K57">
            <v>3.5728428782920303</v>
          </cell>
          <cell r="L57">
            <v>4.0847634036738834</v>
          </cell>
          <cell r="M57">
            <v>4.612764440398184</v>
          </cell>
          <cell r="N57">
            <v>5.1920906061854391</v>
          </cell>
        </row>
        <row r="58">
          <cell r="A58" t="str">
            <v>Egypt</v>
          </cell>
          <cell r="B58">
            <v>0</v>
          </cell>
          <cell r="C58">
            <v>0.18806405500786497</v>
          </cell>
          <cell r="D58">
            <v>0.84823069175846599</v>
          </cell>
          <cell r="E58">
            <v>1.5289236738518177</v>
          </cell>
          <cell r="F58">
            <v>2.9095856585888344</v>
          </cell>
          <cell r="G58">
            <v>3.798794511129755</v>
          </cell>
          <cell r="H58">
            <v>4.6974074605612586</v>
          </cell>
          <cell r="I58">
            <v>5.7498998958837761</v>
          </cell>
          <cell r="J58">
            <v>6.7813403279682838</v>
          </cell>
          <cell r="K58">
            <v>7.8578201504235405</v>
          </cell>
          <cell r="L58">
            <v>9.0288721986755576</v>
          </cell>
          <cell r="M58">
            <v>10.26713746082009</v>
          </cell>
          <cell r="N58">
            <v>11.638629156246973</v>
          </cell>
        </row>
        <row r="59">
          <cell r="A59" t="str">
            <v>El Salvador</v>
          </cell>
          <cell r="B59">
            <v>0</v>
          </cell>
          <cell r="C59">
            <v>4.641296596805921E-2</v>
          </cell>
          <cell r="D59">
            <v>0.19869550502614966</v>
          </cell>
          <cell r="E59">
            <v>0.40780530145321808</v>
          </cell>
          <cell r="F59">
            <v>0.98532128622234183</v>
          </cell>
          <cell r="G59">
            <v>1.3913482585649164</v>
          </cell>
          <cell r="H59">
            <v>1.9421852002000908</v>
          </cell>
          <cell r="I59">
            <v>2.626676370665884</v>
          </cell>
          <cell r="J59">
            <v>3.3671316557961544</v>
          </cell>
          <cell r="K59">
            <v>3.900211226571964</v>
          </cell>
          <cell r="L59">
            <v>4.4777068964942455</v>
          </cell>
          <cell r="M59">
            <v>5.0805872586075074</v>
          </cell>
          <cell r="N59">
            <v>5.7442528751778106</v>
          </cell>
        </row>
        <row r="60">
          <cell r="A60" t="str">
            <v>Equatorial Guinea</v>
          </cell>
          <cell r="B60">
            <v>0</v>
          </cell>
          <cell r="C60">
            <v>1.5193546360141948E-3</v>
          </cell>
          <cell r="D60">
            <v>6.0332532816642264E-3</v>
          </cell>
          <cell r="E60">
            <v>1.0975862671952876E-2</v>
          </cell>
          <cell r="F60">
            <v>2.3970159667608466E-2</v>
          </cell>
          <cell r="G60">
            <v>3.244339443760421E-2</v>
          </cell>
          <cell r="H60">
            <v>4.1832974324584014E-2</v>
          </cell>
          <cell r="I60">
            <v>5.3098420321749502E-2</v>
          </cell>
          <cell r="J60">
            <v>6.4197106151214114E-2</v>
          </cell>
          <cell r="K60">
            <v>7.5102298083696714E-2</v>
          </cell>
          <cell r="L60">
            <v>8.7298183964566636E-2</v>
          </cell>
          <cell r="M60">
            <v>0.100191172087943</v>
          </cell>
          <cell r="N60">
            <v>0.11461577373137943</v>
          </cell>
        </row>
        <row r="61">
          <cell r="A61" t="str">
            <v>Eritrea</v>
          </cell>
          <cell r="B61">
            <v>0</v>
          </cell>
          <cell r="C61">
            <v>2.9399080586343983E-4</v>
          </cell>
          <cell r="D61">
            <v>1.1200337718223667E-3</v>
          </cell>
          <cell r="E61">
            <v>2.0413111588573406E-3</v>
          </cell>
          <cell r="F61">
            <v>4.6009137941723796E-3</v>
          </cell>
          <cell r="G61">
            <v>8.0784721037743309E-3</v>
          </cell>
          <cell r="H61">
            <v>1.5352178470461995E-2</v>
          </cell>
          <cell r="I61">
            <v>2.7000457170013099E-2</v>
          </cell>
          <cell r="J61">
            <v>3.9831544306217999E-2</v>
          </cell>
          <cell r="K61">
            <v>4.6793206828565567E-2</v>
          </cell>
          <cell r="L61">
            <v>5.5355330088556885E-2</v>
          </cell>
          <cell r="M61">
            <v>6.3718038441960612E-2</v>
          </cell>
          <cell r="N61">
            <v>7.3088923587768626E-2</v>
          </cell>
        </row>
        <row r="62">
          <cell r="A62" t="str">
            <v>Estonia</v>
          </cell>
          <cell r="B62">
            <v>0</v>
          </cell>
          <cell r="C62">
            <v>5.5892661806616704E-3</v>
          </cell>
          <cell r="D62">
            <v>1.7039043165275054E-2</v>
          </cell>
          <cell r="E62">
            <v>3.2279812261773302E-2</v>
          </cell>
          <cell r="F62">
            <v>7.542830226188646E-2</v>
          </cell>
          <cell r="G62">
            <v>0.11448480377615183</v>
          </cell>
          <cell r="H62">
            <v>0.15111125745194626</v>
          </cell>
          <cell r="I62">
            <v>0.18653233655461512</v>
          </cell>
          <cell r="J62">
            <v>0.21898072850388459</v>
          </cell>
          <cell r="K62">
            <v>0.24537303277852948</v>
          </cell>
          <cell r="L62">
            <v>0.2740573468391333</v>
          </cell>
          <cell r="M62">
            <v>0.30428105570005798</v>
          </cell>
          <cell r="N62">
            <v>0.33696330129062729</v>
          </cell>
        </row>
        <row r="63">
          <cell r="A63" t="str">
            <v>Ethiopia</v>
          </cell>
          <cell r="B63">
            <v>0</v>
          </cell>
          <cell r="C63">
            <v>3.5841175223774412E-3</v>
          </cell>
          <cell r="D63">
            <v>1.4372153872869121E-2</v>
          </cell>
          <cell r="E63">
            <v>2.5993412276845092E-2</v>
          </cell>
          <cell r="F63">
            <v>5.3634461670623197E-2</v>
          </cell>
          <cell r="G63">
            <v>7.3072754492710515E-2</v>
          </cell>
          <cell r="H63">
            <v>0.10099302939439736</v>
          </cell>
          <cell r="I63">
            <v>0.138296397063221</v>
          </cell>
          <cell r="J63">
            <v>0.17670706433537572</v>
          </cell>
          <cell r="K63">
            <v>0.20693188230073786</v>
          </cell>
          <cell r="L63">
            <v>0.24162625534070112</v>
          </cell>
          <cell r="M63">
            <v>0.27730555620717762</v>
          </cell>
          <cell r="N63">
            <v>0.31716808007316971</v>
          </cell>
        </row>
        <row r="64">
          <cell r="A64" t="str">
            <v>Fiji</v>
          </cell>
          <cell r="B64">
            <v>0</v>
          </cell>
          <cell r="C64">
            <v>3.7729609399406445E-3</v>
          </cell>
          <cell r="D64">
            <v>1.6111073136757963E-2</v>
          </cell>
          <cell r="E64">
            <v>3.2276983675247117E-2</v>
          </cell>
          <cell r="F64">
            <v>7.6024906552667748E-2</v>
          </cell>
          <cell r="G64">
            <v>0.10928122614089295</v>
          </cell>
          <cell r="H64">
            <v>0.15457699121491214</v>
          </cell>
          <cell r="I64">
            <v>0.2148518104230128</v>
          </cell>
          <cell r="J64">
            <v>0.28081110134961551</v>
          </cell>
          <cell r="K64">
            <v>0.33111667062149652</v>
          </cell>
          <cell r="L64">
            <v>0.38884596353924566</v>
          </cell>
          <cell r="M64">
            <v>0.44956569445826577</v>
          </cell>
          <cell r="N64">
            <v>0.51802134909235775</v>
          </cell>
        </row>
        <row r="65">
          <cell r="A65" t="str">
            <v>Finland</v>
          </cell>
          <cell r="B65">
            <v>0</v>
          </cell>
          <cell r="C65">
            <v>0.28104750665680212</v>
          </cell>
          <cell r="D65">
            <v>0.55212765334399105</v>
          </cell>
          <cell r="E65">
            <v>1.0212895977398779</v>
          </cell>
          <cell r="F65">
            <v>1.4588334080008543</v>
          </cell>
          <cell r="G65">
            <v>1.8684383344235345</v>
          </cell>
          <cell r="H65">
            <v>2.2929548677372176</v>
          </cell>
          <cell r="I65">
            <v>2.534293878802206</v>
          </cell>
          <cell r="J65">
            <v>2.882847728811051</v>
          </cell>
          <cell r="K65">
            <v>2.986901285490835</v>
          </cell>
          <cell r="L65">
            <v>3.0846806269338023</v>
          </cell>
          <cell r="M65">
            <v>3.1721547174226967</v>
          </cell>
          <cell r="N65">
            <v>3.2759759829038568</v>
          </cell>
        </row>
        <row r="66">
          <cell r="A66" t="str">
            <v>France</v>
          </cell>
          <cell r="B66">
            <v>0</v>
          </cell>
          <cell r="C66">
            <v>6.0353069133105359</v>
          </cell>
          <cell r="D66">
            <v>11.670186338759789</v>
          </cell>
          <cell r="E66">
            <v>21.274396722731119</v>
          </cell>
          <cell r="F66">
            <v>30.655578157083216</v>
          </cell>
          <cell r="G66">
            <v>39.159007109791737</v>
          </cell>
          <cell r="H66">
            <v>48.013814907016553</v>
          </cell>
          <cell r="I66">
            <v>52.992725931144612</v>
          </cell>
          <cell r="J66">
            <v>60.4009990435829</v>
          </cell>
          <cell r="K66">
            <v>62.615209300667303</v>
          </cell>
          <cell r="L66">
            <v>64.705421836804561</v>
          </cell>
          <cell r="M66">
            <v>66.549455989127125</v>
          </cell>
          <cell r="N66">
            <v>68.718617070307175</v>
          </cell>
        </row>
        <row r="67">
          <cell r="A67" t="str">
            <v>Gabon</v>
          </cell>
          <cell r="B67">
            <v>0</v>
          </cell>
          <cell r="C67">
            <v>1.0043041353501021E-3</v>
          </cell>
          <cell r="D67">
            <v>3.7524059871816774E-3</v>
          </cell>
          <cell r="E67">
            <v>6.8439306642812175E-3</v>
          </cell>
          <cell r="F67">
            <v>1.5652307953090392E-2</v>
          </cell>
          <cell r="G67">
            <v>2.4670490451079548E-2</v>
          </cell>
          <cell r="H67">
            <v>4.1235962377230491E-2</v>
          </cell>
          <cell r="I67">
            <v>6.652532160342331E-2</v>
          </cell>
          <cell r="J67">
            <v>9.3933980923354282E-2</v>
          </cell>
          <cell r="K67">
            <v>0.11036769152559459</v>
          </cell>
          <cell r="L67">
            <v>0.13021854009263259</v>
          </cell>
          <cell r="M67">
            <v>0.14992925145721986</v>
          </cell>
          <cell r="N67">
            <v>0.17202535922570558</v>
          </cell>
        </row>
        <row r="68">
          <cell r="A68" t="str">
            <v>Gambia</v>
          </cell>
          <cell r="B68">
            <v>0</v>
          </cell>
          <cell r="C68">
            <v>5.6206309096070708E-4</v>
          </cell>
          <cell r="D68">
            <v>2.2079938466995973E-3</v>
          </cell>
          <cell r="E68">
            <v>4.0196424737764811E-3</v>
          </cell>
          <cell r="F68">
            <v>8.8548825812681843E-3</v>
          </cell>
          <cell r="G68">
            <v>1.2244209942736162E-2</v>
          </cell>
          <cell r="H68">
            <v>1.6495114792801243E-2</v>
          </cell>
          <cell r="I68">
            <v>2.199300665963309E-2</v>
          </cell>
          <cell r="J68">
            <v>2.759168259068118E-2</v>
          </cell>
          <cell r="K68">
            <v>3.2319852275092653E-2</v>
          </cell>
          <cell r="L68">
            <v>3.7717487062311997E-2</v>
          </cell>
          <cell r="M68">
            <v>4.3330062254795416E-2</v>
          </cell>
          <cell r="N68">
            <v>4.9613460831263133E-2</v>
          </cell>
        </row>
        <row r="69">
          <cell r="A69" t="str">
            <v>Georgia</v>
          </cell>
          <cell r="B69">
            <v>0</v>
          </cell>
          <cell r="C69">
            <v>7.2200043483170273E-2</v>
          </cell>
          <cell r="D69">
            <v>0.25087963000660152</v>
          </cell>
          <cell r="E69">
            <v>0.44902845782572942</v>
          </cell>
          <cell r="F69">
            <v>1.1627424535606232</v>
          </cell>
          <cell r="G69">
            <v>1.7150933781916222</v>
          </cell>
          <cell r="H69">
            <v>2.384002310047963</v>
          </cell>
          <cell r="I69">
            <v>3.1939182892463585</v>
          </cell>
          <cell r="J69">
            <v>4.0527035573673027</v>
          </cell>
          <cell r="K69">
            <v>4.6493244597578309</v>
          </cell>
          <cell r="L69">
            <v>5.28542405496143</v>
          </cell>
          <cell r="M69">
            <v>5.9405724578405907</v>
          </cell>
          <cell r="N69">
            <v>6.6534565774756897</v>
          </cell>
        </row>
        <row r="70">
          <cell r="A70" t="str">
            <v>Germany</v>
          </cell>
          <cell r="B70">
            <v>0</v>
          </cell>
          <cell r="C70">
            <v>8.2804976313540326</v>
          </cell>
          <cell r="D70">
            <v>16.02924836359815</v>
          </cell>
          <cell r="E70">
            <v>28.542752435942294</v>
          </cell>
          <cell r="F70">
            <v>41.063943636630675</v>
          </cell>
          <cell r="G70">
            <v>52.370955040668605</v>
          </cell>
          <cell r="H70">
            <v>64.099935256396535</v>
          </cell>
          <cell r="I70">
            <v>71.128992073580122</v>
          </cell>
          <cell r="J70">
            <v>81.085144833369228</v>
          </cell>
          <cell r="K70">
            <v>84.002139324693786</v>
          </cell>
          <cell r="L70">
            <v>86.77161485126355</v>
          </cell>
          <cell r="M70">
            <v>89.234494473894898</v>
          </cell>
          <cell r="N70">
            <v>92.178840577341106</v>
          </cell>
        </row>
        <row r="71">
          <cell r="A71" t="str">
            <v>Ghana</v>
          </cell>
          <cell r="B71">
            <v>0</v>
          </cell>
          <cell r="C71">
            <v>1.0042569994448833E-2</v>
          </cell>
          <cell r="D71">
            <v>3.743074291826156E-2</v>
          </cell>
          <cell r="E71">
            <v>6.7701976638141731E-2</v>
          </cell>
          <cell r="F71">
            <v>0.14645604016051644</v>
          </cell>
          <cell r="G71">
            <v>0.19706177771652664</v>
          </cell>
          <cell r="H71">
            <v>0.26983682223737465</v>
          </cell>
          <cell r="I71">
            <v>0.36278235513705259</v>
          </cell>
          <cell r="J71">
            <v>0.45631903007565627</v>
          </cell>
          <cell r="K71">
            <v>0.5362307986378132</v>
          </cell>
          <cell r="L71">
            <v>0.62736984300457166</v>
          </cell>
          <cell r="M71">
            <v>0.72213111511492956</v>
          </cell>
          <cell r="N71">
            <v>0.82827233774542153</v>
          </cell>
        </row>
        <row r="72">
          <cell r="A72" t="str">
            <v>Greece</v>
          </cell>
          <cell r="B72">
            <v>0</v>
          </cell>
          <cell r="C72">
            <v>0.41854353614977707</v>
          </cell>
          <cell r="D72">
            <v>0.80931775764027658</v>
          </cell>
          <cell r="E72">
            <v>1.4753617938049273</v>
          </cell>
          <cell r="F72">
            <v>2.1259389570204101</v>
          </cell>
          <cell r="G72">
            <v>2.715644712566283</v>
          </cell>
          <cell r="H72">
            <v>3.3297182999763018</v>
          </cell>
          <cell r="I72">
            <v>3.6750016560915912</v>
          </cell>
          <cell r="J72">
            <v>4.1887592610950488</v>
          </cell>
          <cell r="K72">
            <v>4.3423129086710057</v>
          </cell>
          <cell r="L72">
            <v>4.487267416991048</v>
          </cell>
          <cell r="M72">
            <v>4.6151496582722427</v>
          </cell>
          <cell r="N72">
            <v>4.7655791828078176</v>
          </cell>
        </row>
        <row r="73">
          <cell r="A73" t="str">
            <v>Grenada</v>
          </cell>
          <cell r="B73">
            <v>0</v>
          </cell>
          <cell r="C73">
            <v>4.0439246478841777E-4</v>
          </cell>
          <cell r="D73">
            <v>1.7193982710665978E-3</v>
          </cell>
          <cell r="E73">
            <v>3.5430104893919381E-3</v>
          </cell>
          <cell r="F73">
            <v>8.6363480200483955E-3</v>
          </cell>
          <cell r="G73">
            <v>1.3591291337760113E-2</v>
          </cell>
          <cell r="H73">
            <v>2.3013071836280853E-2</v>
          </cell>
          <cell r="I73">
            <v>3.7934171839937067E-2</v>
          </cell>
          <cell r="J73">
            <v>5.5887900523965861E-2</v>
          </cell>
          <cell r="K73">
            <v>6.4769199539366495E-2</v>
          </cell>
          <cell r="L73">
            <v>7.5169270836649565E-2</v>
          </cell>
          <cell r="M73">
            <v>8.5321549795555646E-2</v>
          </cell>
          <cell r="N73">
            <v>9.6501233708549905E-2</v>
          </cell>
        </row>
        <row r="74">
          <cell r="A74" t="str">
            <v>Guatemala</v>
          </cell>
          <cell r="B74">
            <v>0</v>
          </cell>
          <cell r="C74">
            <v>4.6768662039706248E-2</v>
          </cell>
          <cell r="D74">
            <v>0.19994286155344906</v>
          </cell>
          <cell r="E74">
            <v>0.41144483173613083</v>
          </cell>
          <cell r="F74">
            <v>0.99857721032808888</v>
          </cell>
          <cell r="G74">
            <v>1.3870817489512344</v>
          </cell>
          <cell r="H74">
            <v>1.8711797671293668</v>
          </cell>
          <cell r="I74">
            <v>2.4188827186956887</v>
          </cell>
          <cell r="J74">
            <v>2.9808324639348438</v>
          </cell>
          <cell r="K74">
            <v>3.4534381197255284</v>
          </cell>
          <cell r="L74">
            <v>3.9524958274456492</v>
          </cell>
          <cell r="M74">
            <v>4.4852632098277487</v>
          </cell>
          <cell r="N74">
            <v>5.071810166082618</v>
          </cell>
        </row>
        <row r="75">
          <cell r="A75" t="str">
            <v>Guinea</v>
          </cell>
          <cell r="B75">
            <v>0</v>
          </cell>
          <cell r="C75">
            <v>2.3975867299450906E-3</v>
          </cell>
          <cell r="D75">
            <v>9.9224599504012818E-3</v>
          </cell>
          <cell r="E75">
            <v>1.8030634155790214E-2</v>
          </cell>
          <cell r="F75">
            <v>3.8215615403736164E-2</v>
          </cell>
          <cell r="G75">
            <v>5.3184362168575895E-2</v>
          </cell>
          <cell r="H75">
            <v>7.2073397988966628E-2</v>
          </cell>
          <cell r="I75">
            <v>9.7288272805077097E-2</v>
          </cell>
          <cell r="J75">
            <v>0.12336649416392566</v>
          </cell>
          <cell r="K75">
            <v>0.14415649883876494</v>
          </cell>
          <cell r="L75">
            <v>0.16798844205148608</v>
          </cell>
          <cell r="M75">
            <v>0.19257521031331262</v>
          </cell>
          <cell r="N75">
            <v>0.22004681883483862</v>
          </cell>
        </row>
        <row r="76">
          <cell r="A76" t="str">
            <v>Guinea-Bissau</v>
          </cell>
          <cell r="B76">
            <v>0</v>
          </cell>
          <cell r="C76">
            <v>1.7675752782161792E-3</v>
          </cell>
          <cell r="D76">
            <v>6.6042345374397529E-3</v>
          </cell>
          <cell r="E76">
            <v>1.2045317969134946E-2</v>
          </cell>
          <cell r="F76">
            <v>2.7548061997439092E-2</v>
          </cell>
          <cell r="G76">
            <v>3.8925771730139502E-2</v>
          </cell>
          <cell r="H76">
            <v>5.4902287845934088E-2</v>
          </cell>
          <cell r="I76">
            <v>7.6439025541831074E-2</v>
          </cell>
          <cell r="J76">
            <v>9.8709491457334472E-2</v>
          </cell>
          <cell r="K76">
            <v>0.11592890784225904</v>
          </cell>
          <cell r="L76">
            <v>0.13589999268166797</v>
          </cell>
          <cell r="M76">
            <v>0.15645881352158225</v>
          </cell>
          <cell r="N76">
            <v>0.17951411934752698</v>
          </cell>
        </row>
        <row r="77">
          <cell r="A77" t="str">
            <v>Guyana</v>
          </cell>
          <cell r="B77">
            <v>0</v>
          </cell>
          <cell r="C77">
            <v>2.8779777039040421E-3</v>
          </cell>
          <cell r="D77">
            <v>1.0697376769432531E-2</v>
          </cell>
          <cell r="E77">
            <v>1.9406057177038569E-2</v>
          </cell>
          <cell r="F77">
            <v>4.2291760244434644E-2</v>
          </cell>
          <cell r="G77">
            <v>5.4748769631887802E-2</v>
          </cell>
          <cell r="H77">
            <v>6.9540828909103375E-2</v>
          </cell>
          <cell r="I77">
            <v>8.5425271750693574E-2</v>
          </cell>
          <cell r="J77">
            <v>0.10000157038201288</v>
          </cell>
          <cell r="K77">
            <v>0.11756586128465719</v>
          </cell>
          <cell r="L77">
            <v>0.13682353909302758</v>
          </cell>
          <cell r="M77">
            <v>0.15754522662841522</v>
          </cell>
          <cell r="N77">
            <v>0.18076154225714344</v>
          </cell>
        </row>
        <row r="78">
          <cell r="A78" t="str">
            <v>Haiti</v>
          </cell>
          <cell r="B78">
            <v>0</v>
          </cell>
          <cell r="C78">
            <v>1.6177156440836022E-2</v>
          </cell>
          <cell r="D78">
            <v>6.996912016770851E-2</v>
          </cell>
          <cell r="E78">
            <v>0.14452606517155292</v>
          </cell>
          <cell r="F78">
            <v>0.3660260091078133</v>
          </cell>
          <cell r="G78">
            <v>0.60315436522473109</v>
          </cell>
          <cell r="H78">
            <v>1.0398193957722826</v>
          </cell>
          <cell r="I78">
            <v>1.7473097566526004</v>
          </cell>
          <cell r="J78">
            <v>2.6073080189401256</v>
          </cell>
          <cell r="K78">
            <v>3.0186650373716022</v>
          </cell>
          <cell r="L78">
            <v>3.5047608180199079</v>
          </cell>
          <cell r="M78">
            <v>3.976853222873963</v>
          </cell>
          <cell r="N78">
            <v>4.496983476901514</v>
          </cell>
        </row>
        <row r="79">
          <cell r="A79" t="str">
            <v>Honduras</v>
          </cell>
          <cell r="B79">
            <v>0</v>
          </cell>
          <cell r="C79">
            <v>1.0420024427189988E-2</v>
          </cell>
          <cell r="D79">
            <v>4.4299739914888989E-2</v>
          </cell>
          <cell r="E79">
            <v>9.1291002928382409E-2</v>
          </cell>
          <cell r="F79">
            <v>0.22256203815944808</v>
          </cell>
          <cell r="G79">
            <v>0.30958717319793694</v>
          </cell>
          <cell r="H79">
            <v>0.41930755680271881</v>
          </cell>
          <cell r="I79">
            <v>0.54455531234325993</v>
          </cell>
          <cell r="J79">
            <v>0.67373444108854386</v>
          </cell>
          <cell r="K79">
            <v>0.78080231766520092</v>
          </cell>
          <cell r="L79">
            <v>0.89416173481214656</v>
          </cell>
          <cell r="M79">
            <v>1.0149268874056039</v>
          </cell>
          <cell r="N79">
            <v>1.1479129391314997</v>
          </cell>
        </row>
        <row r="80">
          <cell r="A80" t="str">
            <v>Hungary</v>
          </cell>
          <cell r="B80">
            <v>0</v>
          </cell>
          <cell r="C80">
            <v>0.19672516080177538</v>
          </cell>
          <cell r="D80">
            <v>0.78809237911682906</v>
          </cell>
          <cell r="E80">
            <v>1.5324597968963105</v>
          </cell>
          <cell r="F80">
            <v>3.0201333629397107</v>
          </cell>
          <cell r="G80">
            <v>4.2095288624837526</v>
          </cell>
          <cell r="H80">
            <v>5.2515553704693616</v>
          </cell>
          <cell r="I80">
            <v>6.2866822871152079</v>
          </cell>
          <cell r="J80">
            <v>7.3282795620265544</v>
          </cell>
          <cell r="K80">
            <v>8.4454513947709149</v>
          </cell>
          <cell r="L80">
            <v>9.6446734775680927</v>
          </cell>
          <cell r="M80">
            <v>10.961764739919074</v>
          </cell>
          <cell r="N80">
            <v>12.435938192685034</v>
          </cell>
        </row>
        <row r="81">
          <cell r="A81" t="str">
            <v>Iceland</v>
          </cell>
          <cell r="B81">
            <v>0</v>
          </cell>
          <cell r="C81">
            <v>3.3902835258519781E-2</v>
          </cell>
          <cell r="D81">
            <v>7.409998180914476E-2</v>
          </cell>
          <cell r="E81">
            <v>0.1510938591915286</v>
          </cell>
          <cell r="F81">
            <v>0.22101102225916003</v>
          </cell>
          <cell r="G81">
            <v>0.27776918301889336</v>
          </cell>
          <cell r="H81">
            <v>0.34223385678469387</v>
          </cell>
          <cell r="I81">
            <v>0.38098733212388536</v>
          </cell>
          <cell r="J81">
            <v>0.43630238037909785</v>
          </cell>
          <cell r="K81">
            <v>0.4522059454828129</v>
          </cell>
          <cell r="L81">
            <v>0.46728692337037686</v>
          </cell>
          <cell r="M81">
            <v>0.48068511044488893</v>
          </cell>
          <cell r="N81">
            <v>0.49672696836833208</v>
          </cell>
        </row>
        <row r="82">
          <cell r="A82" t="str">
            <v>India</v>
          </cell>
          <cell r="B82">
            <v>0</v>
          </cell>
          <cell r="C82">
            <v>0.28813472366503934</v>
          </cell>
          <cell r="D82">
            <v>1.390997733031986</v>
          </cell>
          <cell r="E82">
            <v>3.1735683290617396</v>
          </cell>
          <cell r="F82">
            <v>11.339539379080378</v>
          </cell>
          <cell r="G82">
            <v>21.619415317778863</v>
          </cell>
          <cell r="H82">
            <v>33.90144170307493</v>
          </cell>
          <cell r="I82">
            <v>50.679139541855726</v>
          </cell>
          <cell r="J82">
            <v>69.979221980570728</v>
          </cell>
          <cell r="K82">
            <v>87.033845449845913</v>
          </cell>
          <cell r="L82">
            <v>108.18280281420405</v>
          </cell>
          <cell r="M82">
            <v>132.37161452533485</v>
          </cell>
          <cell r="N82">
            <v>161.51489671910593</v>
          </cell>
        </row>
        <row r="83">
          <cell r="A83" t="str">
            <v>Indonesia</v>
          </cell>
          <cell r="B83">
            <v>0</v>
          </cell>
          <cell r="C83">
            <v>7.7629526757004616E-2</v>
          </cell>
          <cell r="D83">
            <v>0.34433682753052336</v>
          </cell>
          <cell r="E83">
            <v>0.68662553011618543</v>
          </cell>
          <cell r="F83">
            <v>1.8357141245808422</v>
          </cell>
          <cell r="G83">
            <v>2.8474309787826071</v>
          </cell>
          <cell r="H83">
            <v>3.8245002758528805</v>
          </cell>
          <cell r="I83">
            <v>5.1138056637292699</v>
          </cell>
          <cell r="J83">
            <v>6.5458562167712637</v>
          </cell>
          <cell r="K83">
            <v>7.6726566829697962</v>
          </cell>
          <cell r="L83">
            <v>8.967040472098736</v>
          </cell>
          <cell r="M83">
            <v>10.34485196508014</v>
          </cell>
          <cell r="N83">
            <v>11.902093065967872</v>
          </cell>
        </row>
        <row r="84">
          <cell r="A84" t="str">
            <v>Iran (Islamic Republic of)</v>
          </cell>
          <cell r="B84">
            <v>0</v>
          </cell>
          <cell r="C84">
            <v>0.18773556773542202</v>
          </cell>
          <cell r="D84">
            <v>0.95411978100286565</v>
          </cell>
          <cell r="E84">
            <v>1.7779659745050473</v>
          </cell>
          <cell r="F84">
            <v>3.2131476237166683</v>
          </cell>
          <cell r="G84">
            <v>4.2449049669898153</v>
          </cell>
          <cell r="H84">
            <v>5.3872787889345055</v>
          </cell>
          <cell r="I84">
            <v>6.8721620469718339</v>
          </cell>
          <cell r="J84">
            <v>8.4158676745180081</v>
          </cell>
          <cell r="K84">
            <v>9.5325729522975795</v>
          </cell>
          <cell r="L84">
            <v>10.733149721525812</v>
          </cell>
          <cell r="M84">
            <v>11.92022611072758</v>
          </cell>
          <cell r="N84">
            <v>13.190198880870982</v>
          </cell>
        </row>
        <row r="85">
          <cell r="A85" t="str">
            <v>Ireland</v>
          </cell>
          <cell r="B85">
            <v>0</v>
          </cell>
          <cell r="C85">
            <v>0.22971931115578845</v>
          </cell>
          <cell r="D85">
            <v>0.45333528698214115</v>
          </cell>
          <cell r="E85">
            <v>0.82635633666930497</v>
          </cell>
          <cell r="F85">
            <v>1.182295690669722</v>
          </cell>
          <cell r="G85">
            <v>1.5204069927247474</v>
          </cell>
          <cell r="H85">
            <v>1.8638032235112039</v>
          </cell>
          <cell r="I85">
            <v>2.0543115495114512</v>
          </cell>
          <cell r="J85">
            <v>2.3267266683481163</v>
          </cell>
          <cell r="K85">
            <v>2.4095505104642703</v>
          </cell>
          <cell r="L85">
            <v>2.4869103297867139</v>
          </cell>
          <cell r="M85">
            <v>2.5564036836426238</v>
          </cell>
          <cell r="N85">
            <v>2.6394363105917487</v>
          </cell>
        </row>
        <row r="86">
          <cell r="A86" t="str">
            <v>Israel</v>
          </cell>
          <cell r="B86">
            <v>0</v>
          </cell>
          <cell r="C86">
            <v>1.641876983134082</v>
          </cell>
          <cell r="D86">
            <v>4.3250538653288366</v>
          </cell>
          <cell r="E86">
            <v>6.7351245114874736</v>
          </cell>
          <cell r="F86">
            <v>12.538656268227248</v>
          </cell>
          <cell r="G86">
            <v>16.17789401861631</v>
          </cell>
          <cell r="H86">
            <v>19.763238814920729</v>
          </cell>
          <cell r="I86">
            <v>23.339158570600336</v>
          </cell>
          <cell r="J86">
            <v>26.558945225193053</v>
          </cell>
          <cell r="K86">
            <v>30.347014736684166</v>
          </cell>
          <cell r="L86">
            <v>34.266102761018736</v>
          </cell>
          <cell r="M86">
            <v>38.392189052391466</v>
          </cell>
          <cell r="N86">
            <v>42.868424921339347</v>
          </cell>
        </row>
        <row r="87">
          <cell r="A87" t="str">
            <v>Italy</v>
          </cell>
          <cell r="B87">
            <v>0</v>
          </cell>
          <cell r="C87">
            <v>5.522856142270701</v>
          </cell>
          <cell r="D87">
            <v>10.679284621021695</v>
          </cell>
          <cell r="E87">
            <v>19.468012861799878</v>
          </cell>
          <cell r="F87">
            <v>28.05264927725726</v>
          </cell>
          <cell r="G87">
            <v>35.834062136022411</v>
          </cell>
          <cell r="H87">
            <v>43.937018677250641</v>
          </cell>
          <cell r="I87">
            <v>48.493176255712804</v>
          </cell>
          <cell r="J87">
            <v>55.272421661180637</v>
          </cell>
          <cell r="K87">
            <v>57.298625944453718</v>
          </cell>
          <cell r="L87">
            <v>59.211361006592362</v>
          </cell>
          <cell r="M87">
            <v>60.89882040028958</v>
          </cell>
          <cell r="N87">
            <v>62.883800579897141</v>
          </cell>
        </row>
        <row r="88">
          <cell r="A88" t="str">
            <v>Jamaica</v>
          </cell>
          <cell r="B88">
            <v>0</v>
          </cell>
          <cell r="C88">
            <v>4.9310476295772308E-2</v>
          </cell>
          <cell r="D88">
            <v>0.21724458987119719</v>
          </cell>
          <cell r="E88">
            <v>0.4438109493378391</v>
          </cell>
          <cell r="F88">
            <v>1.0517108417036944</v>
          </cell>
          <cell r="G88">
            <v>1.5013901202237598</v>
          </cell>
          <cell r="H88">
            <v>2.1334662987041342</v>
          </cell>
          <cell r="I88">
            <v>2.9580844485552915</v>
          </cell>
          <cell r="J88">
            <v>3.872519816648897</v>
          </cell>
          <cell r="K88">
            <v>4.4805085769242625</v>
          </cell>
          <cell r="L88">
            <v>5.1479011027316544</v>
          </cell>
          <cell r="M88">
            <v>5.836042347481861</v>
          </cell>
          <cell r="N88">
            <v>6.592911294460448</v>
          </cell>
        </row>
        <row r="89">
          <cell r="A89" t="str">
            <v>Japan</v>
          </cell>
          <cell r="B89">
            <v>0</v>
          </cell>
          <cell r="C89">
            <v>26.304941273251046</v>
          </cell>
          <cell r="D89">
            <v>50.250139875306239</v>
          </cell>
          <cell r="E89">
            <v>80.248975219148861</v>
          </cell>
          <cell r="F89">
            <v>123.85908617854173</v>
          </cell>
          <cell r="G89">
            <v>153.04909209045354</v>
          </cell>
          <cell r="H89">
            <v>183.08755613792314</v>
          </cell>
          <cell r="I89">
            <v>196.85201467098983</v>
          </cell>
          <cell r="J89">
            <v>219.73374370186454</v>
          </cell>
          <cell r="K89">
            <v>219.64038009400355</v>
          </cell>
          <cell r="L89">
            <v>219.3466502123652</v>
          </cell>
          <cell r="M89">
            <v>218.2943691620292</v>
          </cell>
          <cell r="N89">
            <v>218.44509563393584</v>
          </cell>
        </row>
        <row r="90">
          <cell r="A90" t="str">
            <v>Jordan</v>
          </cell>
          <cell r="B90">
            <v>0</v>
          </cell>
          <cell r="C90">
            <v>4.2674573181709169E-2</v>
          </cell>
          <cell r="D90">
            <v>0.18937378059462115</v>
          </cell>
          <cell r="E90">
            <v>0.36449673636325364</v>
          </cell>
          <cell r="F90">
            <v>0.83470839034799738</v>
          </cell>
          <cell r="G90">
            <v>1.1583534113136704</v>
          </cell>
          <cell r="H90">
            <v>1.420274737649833</v>
          </cell>
          <cell r="I90">
            <v>1.7133407149517195</v>
          </cell>
          <cell r="J90">
            <v>2.0008687660818807</v>
          </cell>
          <cell r="K90">
            <v>2.2767965555713707</v>
          </cell>
          <cell r="L90">
            <v>2.570746309487788</v>
          </cell>
          <cell r="M90">
            <v>2.8762052585446907</v>
          </cell>
          <cell r="N90">
            <v>3.2083939715642855</v>
          </cell>
        </row>
        <row r="91">
          <cell r="A91" t="str">
            <v>Kazakhstan</v>
          </cell>
          <cell r="B91">
            <v>0</v>
          </cell>
          <cell r="C91">
            <v>0.10765034577153587</v>
          </cell>
          <cell r="D91">
            <v>0.38786119934718799</v>
          </cell>
          <cell r="E91">
            <v>0.75278159537815448</v>
          </cell>
          <cell r="F91">
            <v>1.9860804409261843</v>
          </cell>
          <cell r="G91">
            <v>2.9905660172790478</v>
          </cell>
          <cell r="H91">
            <v>3.9908896348949323</v>
          </cell>
          <cell r="I91">
            <v>5.0698337391921324</v>
          </cell>
          <cell r="J91">
            <v>6.156214794732958</v>
          </cell>
          <cell r="K91">
            <v>7.0041760668315876</v>
          </cell>
          <cell r="L91">
            <v>7.9010373858486256</v>
          </cell>
          <cell r="M91">
            <v>8.8502817476536606</v>
          </cell>
          <cell r="N91">
            <v>9.8841740322828873</v>
          </cell>
        </row>
        <row r="92">
          <cell r="A92" t="str">
            <v>Kenya</v>
          </cell>
          <cell r="B92">
            <v>0</v>
          </cell>
          <cell r="C92">
            <v>2.1519134658616081E-2</v>
          </cell>
          <cell r="D92">
            <v>8.1343579104646319E-2</v>
          </cell>
          <cell r="E92">
            <v>0.147099687008486</v>
          </cell>
          <cell r="F92">
            <v>0.31519323943742578</v>
          </cell>
          <cell r="G92">
            <v>0.41181026021852729</v>
          </cell>
          <cell r="H92">
            <v>0.53080986030753596</v>
          </cell>
          <cell r="I92">
            <v>0.6664770291476253</v>
          </cell>
          <cell r="J92">
            <v>0.7955604797178456</v>
          </cell>
          <cell r="K92">
            <v>0.93393791529047987</v>
          </cell>
          <cell r="L92">
            <v>1.0872174270180668</v>
          </cell>
          <cell r="M92">
            <v>1.2503743683715749</v>
          </cell>
          <cell r="N92">
            <v>1.4329951355926491</v>
          </cell>
        </row>
        <row r="93">
          <cell r="A93" t="str">
            <v>Kiribati</v>
          </cell>
          <cell r="B93">
            <v>0</v>
          </cell>
          <cell r="C93">
            <v>7.4047559393507784E-5</v>
          </cell>
          <cell r="D93">
            <v>3.1161178154398713E-4</v>
          </cell>
          <cell r="E93">
            <v>6.2649516276883934E-4</v>
          </cell>
          <cell r="F93">
            <v>1.4936274114457995E-3</v>
          </cell>
          <cell r="G93">
            <v>2.4986717969307792E-3</v>
          </cell>
          <cell r="H93">
            <v>4.4901052140014445E-3</v>
          </cell>
          <cell r="I93">
            <v>7.7075375014288355E-3</v>
          </cell>
          <cell r="J93">
            <v>1.1481882004151674E-2</v>
          </cell>
          <cell r="K93">
            <v>1.3555896088763481E-2</v>
          </cell>
          <cell r="L93">
            <v>1.6081256301535361E-2</v>
          </cell>
          <cell r="M93">
            <v>1.8604320826162073E-2</v>
          </cell>
          <cell r="N93">
            <v>2.1448535804876313E-2</v>
          </cell>
        </row>
        <row r="94">
          <cell r="A94" t="str">
            <v>Kuwait</v>
          </cell>
          <cell r="B94">
            <v>0</v>
          </cell>
          <cell r="C94">
            <v>0.16155734147906006</v>
          </cell>
          <cell r="D94">
            <v>0.68241482548054377</v>
          </cell>
          <cell r="E94">
            <v>1.3062673836215022</v>
          </cell>
          <cell r="F94">
            <v>2.8038895317905004</v>
          </cell>
          <cell r="G94">
            <v>3.9391177316089463</v>
          </cell>
          <cell r="H94">
            <v>5.5583762632631952</v>
          </cell>
          <cell r="I94">
            <v>7.7849176430664384</v>
          </cell>
          <cell r="J94">
            <v>10.129154775270418</v>
          </cell>
          <cell r="K94">
            <v>11.592742473504535</v>
          </cell>
          <cell r="L94">
            <v>13.249964135704621</v>
          </cell>
          <cell r="M94">
            <v>14.867490402239369</v>
          </cell>
          <cell r="N94">
            <v>16.625539991508038</v>
          </cell>
        </row>
        <row r="95">
          <cell r="A95" t="str">
            <v>Kyrgyzstan</v>
          </cell>
          <cell r="B95">
            <v>0</v>
          </cell>
          <cell r="C95">
            <v>9.1910428064392209E-3</v>
          </cell>
          <cell r="D95">
            <v>3.2132286164800648E-2</v>
          </cell>
          <cell r="E95">
            <v>5.9982122937129928E-2</v>
          </cell>
          <cell r="F95">
            <v>0.16339768420357756</v>
          </cell>
          <cell r="G95">
            <v>0.24420313256356924</v>
          </cell>
          <cell r="H95">
            <v>0.32735265368423733</v>
          </cell>
          <cell r="I95">
            <v>0.42160724988637932</v>
          </cell>
          <cell r="J95">
            <v>0.51966140182318488</v>
          </cell>
          <cell r="K95">
            <v>0.59466694170125645</v>
          </cell>
          <cell r="L95">
            <v>0.67339705563409047</v>
          </cell>
          <cell r="M95">
            <v>0.75658670068905332</v>
          </cell>
          <cell r="N95">
            <v>0.84737503746530185</v>
          </cell>
        </row>
        <row r="96">
          <cell r="A96" t="str">
            <v>Lao People's Democratic Republic</v>
          </cell>
          <cell r="B96">
            <v>0</v>
          </cell>
          <cell r="C96">
            <v>2.1288673325633488E-4</v>
          </cell>
          <cell r="D96">
            <v>8.9588387193896308E-4</v>
          </cell>
          <cell r="E96">
            <v>1.8011735929604133E-3</v>
          </cell>
          <cell r="F96">
            <v>4.2941788079066739E-3</v>
          </cell>
          <cell r="G96">
            <v>7.2394696413884182E-3</v>
          </cell>
          <cell r="H96">
            <v>1.3139124218631254E-2</v>
          </cell>
          <cell r="I96">
            <v>2.271214493130333E-2</v>
          </cell>
          <cell r="J96">
            <v>3.3957466483275266E-2</v>
          </cell>
          <cell r="K96">
            <v>4.0091989245958748E-2</v>
          </cell>
          <cell r="L96">
            <v>4.7572585536183015E-2</v>
          </cell>
          <cell r="M96">
            <v>5.5036633325657003E-2</v>
          </cell>
          <cell r="N96">
            <v>6.3450635554578555E-2</v>
          </cell>
        </row>
        <row r="97">
          <cell r="A97" t="str">
            <v>Latvia</v>
          </cell>
          <cell r="B97">
            <v>0</v>
          </cell>
          <cell r="C97">
            <v>0.12812557208079534</v>
          </cell>
          <cell r="D97">
            <v>0.35662153467984831</v>
          </cell>
          <cell r="E97">
            <v>0.59536133244874245</v>
          </cell>
          <cell r="F97">
            <v>1.5086708805020681</v>
          </cell>
          <cell r="G97">
            <v>2.2198911202901512</v>
          </cell>
          <cell r="H97">
            <v>2.9358390802951391</v>
          </cell>
          <cell r="I97">
            <v>3.729355110509919</v>
          </cell>
          <cell r="J97">
            <v>4.535519220352155</v>
          </cell>
          <cell r="K97">
            <v>5.1813936153506575</v>
          </cell>
          <cell r="L97">
            <v>5.8563067585227913</v>
          </cell>
          <cell r="M97">
            <v>6.5696520761857657</v>
          </cell>
          <cell r="N97">
            <v>7.3469232116422774</v>
          </cell>
        </row>
        <row r="98">
          <cell r="A98" t="str">
            <v>Lebanon</v>
          </cell>
          <cell r="B98">
            <v>0</v>
          </cell>
          <cell r="C98">
            <v>2.8714874822629452E-2</v>
          </cell>
          <cell r="D98">
            <v>0.1185852787109041</v>
          </cell>
          <cell r="E98">
            <v>0.23452634276431933</v>
          </cell>
          <cell r="F98">
            <v>0.63527970368156439</v>
          </cell>
          <cell r="G98">
            <v>0.95387440193676409</v>
          </cell>
          <cell r="H98">
            <v>1.2430342522845621</v>
          </cell>
          <cell r="I98">
            <v>1.6145471961688074</v>
          </cell>
          <cell r="J98">
            <v>2.0015811624590607</v>
          </cell>
          <cell r="K98">
            <v>2.2846223983435894</v>
          </cell>
          <cell r="L98">
            <v>2.6014187008325704</v>
          </cell>
          <cell r="M98">
            <v>2.921475706973498</v>
          </cell>
          <cell r="N98">
            <v>3.2717288784450265</v>
          </cell>
        </row>
        <row r="99">
          <cell r="A99" t="str">
            <v>Lesotho</v>
          </cell>
          <cell r="B99">
            <v>0</v>
          </cell>
          <cell r="C99">
            <v>6.0706141083262161E-4</v>
          </cell>
          <cell r="D99">
            <v>2.5156811814204864E-3</v>
          </cell>
          <cell r="E99">
            <v>4.5508823064273219E-3</v>
          </cell>
          <cell r="F99">
            <v>9.2013920525111405E-3</v>
          </cell>
          <cell r="G99">
            <v>1.237692462139707E-2</v>
          </cell>
          <cell r="H99">
            <v>1.6592739765466095E-2</v>
          </cell>
          <cell r="I99">
            <v>2.2072364435339425E-2</v>
          </cell>
          <cell r="J99">
            <v>2.7657536247367383E-2</v>
          </cell>
          <cell r="K99">
            <v>3.2320117245403866E-2</v>
          </cell>
          <cell r="L99">
            <v>3.7610640287746883E-2</v>
          </cell>
          <cell r="M99">
            <v>4.308640790915795E-2</v>
          </cell>
          <cell r="N99">
            <v>4.9194284222560336E-2</v>
          </cell>
        </row>
        <row r="100">
          <cell r="A100" t="str">
            <v>Liberia</v>
          </cell>
          <cell r="B100">
            <v>0</v>
          </cell>
          <cell r="C100">
            <v>4.3346265417118016E-3</v>
          </cell>
          <cell r="D100">
            <v>1.7597923862160452E-2</v>
          </cell>
          <cell r="E100">
            <v>3.199850880235721E-2</v>
          </cell>
          <cell r="F100">
            <v>6.8784070092814426E-2</v>
          </cell>
          <cell r="G100">
            <v>9.3749474442733113E-2</v>
          </cell>
          <cell r="H100">
            <v>0.12225677081505573</v>
          </cell>
          <cell r="I100">
            <v>0.15770903130003613</v>
          </cell>
          <cell r="J100">
            <v>0.1932636507405317</v>
          </cell>
          <cell r="K100">
            <v>0.22587232392570095</v>
          </cell>
          <cell r="L100">
            <v>0.2625847339091853</v>
          </cell>
          <cell r="M100">
            <v>0.30109568777481344</v>
          </cell>
          <cell r="N100">
            <v>0.34414361688425227</v>
          </cell>
        </row>
        <row r="101">
          <cell r="A101" t="str">
            <v>Libyan Arab Jamahiriya</v>
          </cell>
          <cell r="B101">
            <v>0</v>
          </cell>
          <cell r="C101">
            <v>3.1194353396951435E-2</v>
          </cell>
          <cell r="D101">
            <v>0.14906490606533035</v>
          </cell>
          <cell r="E101">
            <v>0.26962657046202565</v>
          </cell>
          <cell r="F101">
            <v>0.51478559331078522</v>
          </cell>
          <cell r="G101">
            <v>0.68199756397953892</v>
          </cell>
          <cell r="H101">
            <v>0.81758206866951211</v>
          </cell>
          <cell r="I101">
            <v>0.97121786474160499</v>
          </cell>
          <cell r="J101">
            <v>1.1214024520173815</v>
          </cell>
          <cell r="K101">
            <v>1.2920564238359886</v>
          </cell>
          <cell r="L101">
            <v>1.4749759694224165</v>
          </cell>
          <cell r="M101">
            <v>1.6701670723544551</v>
          </cell>
          <cell r="N101">
            <v>1.8857199801691857</v>
          </cell>
        </row>
        <row r="102">
          <cell r="A102" t="str">
            <v>Liechtenstein</v>
          </cell>
          <cell r="B102">
            <v>0</v>
          </cell>
          <cell r="C102">
            <v>2.3374130784941274E-3</v>
          </cell>
          <cell r="D102">
            <v>5.2599731312036888E-3</v>
          </cell>
          <cell r="E102">
            <v>1.1064733297343537E-2</v>
          </cell>
          <cell r="F102">
            <v>1.6400676960209651E-2</v>
          </cell>
          <cell r="G102">
            <v>2.0653845026479635E-2</v>
          </cell>
          <cell r="H102">
            <v>2.5430806350417515E-2</v>
          </cell>
          <cell r="I102">
            <v>2.8072302715444711E-2</v>
          </cell>
          <cell r="J102">
            <v>3.2063808746376571E-2</v>
          </cell>
          <cell r="K102">
            <v>3.3248893380369474E-2</v>
          </cell>
          <cell r="L102">
            <v>3.4363921498968004E-2</v>
          </cell>
          <cell r="M102">
            <v>3.5346275754465722E-2</v>
          </cell>
          <cell r="N102">
            <v>3.6498724769082141E-2</v>
          </cell>
        </row>
        <row r="103">
          <cell r="A103" t="str">
            <v>Lithuania</v>
          </cell>
          <cell r="B103">
            <v>0</v>
          </cell>
          <cell r="C103">
            <v>0.12231780036812467</v>
          </cell>
          <cell r="D103">
            <v>0.36850193900324224</v>
          </cell>
          <cell r="E103">
            <v>0.63664677457008301</v>
          </cell>
          <cell r="F103">
            <v>1.6475586852551876</v>
          </cell>
          <cell r="G103">
            <v>2.4253109159331503</v>
          </cell>
          <cell r="H103">
            <v>3.2034803257582496</v>
          </cell>
          <cell r="I103">
            <v>4.0670592119365114</v>
          </cell>
          <cell r="J103">
            <v>4.945887817883766</v>
          </cell>
          <cell r="K103">
            <v>5.6495539704354156</v>
          </cell>
          <cell r="L103">
            <v>6.3849143494141005</v>
          </cell>
          <cell r="M103">
            <v>7.1624288979173585</v>
          </cell>
          <cell r="N103">
            <v>8.0097804165782502</v>
          </cell>
        </row>
        <row r="104">
          <cell r="A104" t="str">
            <v>Luxembourg</v>
          </cell>
          <cell r="B104">
            <v>0</v>
          </cell>
          <cell r="C104">
            <v>5.2002393514387263E-2</v>
          </cell>
          <cell r="D104">
            <v>0.1005545585487919</v>
          </cell>
          <cell r="E104">
            <v>0.18330791889253015</v>
          </cell>
          <cell r="F104">
            <v>0.26413958090844669</v>
          </cell>
          <cell r="G104">
            <v>0.33740820916082881</v>
          </cell>
          <cell r="H104">
            <v>0.41370444499102421</v>
          </cell>
          <cell r="I104">
            <v>0.45660454834431108</v>
          </cell>
          <cell r="J104">
            <v>0.52043691663786507</v>
          </cell>
          <cell r="K104">
            <v>0.53951535535960604</v>
          </cell>
          <cell r="L104">
            <v>0.5575253847407452</v>
          </cell>
          <cell r="M104">
            <v>0.57341425187218464</v>
          </cell>
          <cell r="N104">
            <v>0.59210453055392664</v>
          </cell>
        </row>
        <row r="105">
          <cell r="A105" t="str">
            <v>Madagascar</v>
          </cell>
          <cell r="B105">
            <v>0</v>
          </cell>
          <cell r="C105">
            <v>4.9436990651732472E-3</v>
          </cell>
          <cell r="D105">
            <v>1.836734325103943E-2</v>
          </cell>
          <cell r="E105">
            <v>3.3324640251771266E-2</v>
          </cell>
          <cell r="F105">
            <v>7.2664416451148225E-2</v>
          </cell>
          <cell r="G105">
            <v>9.6241323213619875E-2</v>
          </cell>
          <cell r="H105">
            <v>0.12804637145875575</v>
          </cell>
          <cell r="I105">
            <v>0.16646235777331544</v>
          </cell>
          <cell r="J105">
            <v>0.20407495634596143</v>
          </cell>
          <cell r="K105">
            <v>0.23993024954993572</v>
          </cell>
          <cell r="L105">
            <v>0.28027602000144375</v>
          </cell>
          <cell r="M105">
            <v>0.32273605992346732</v>
          </cell>
          <cell r="N105">
            <v>0.37030923848144653</v>
          </cell>
        </row>
        <row r="106">
          <cell r="A106" t="str">
            <v>Malawi</v>
          </cell>
          <cell r="B106">
            <v>0</v>
          </cell>
          <cell r="C106">
            <v>5.7497178727750075E-4</v>
          </cell>
          <cell r="D106">
            <v>2.3865012047599135E-3</v>
          </cell>
          <cell r="E106">
            <v>4.307147169459174E-3</v>
          </cell>
          <cell r="F106">
            <v>8.6570595893531912E-3</v>
          </cell>
          <cell r="G106">
            <v>1.2252186282445916E-2</v>
          </cell>
          <cell r="H106">
            <v>1.7982039375242037E-2</v>
          </cell>
          <cell r="I106">
            <v>2.6230501935403376E-2</v>
          </cell>
          <cell r="J106">
            <v>3.4990532318231467E-2</v>
          </cell>
          <cell r="K106">
            <v>4.0940720935226875E-2</v>
          </cell>
          <cell r="L106">
            <v>4.7919688594787221E-2</v>
          </cell>
          <cell r="M106">
            <v>5.4957029064416352E-2</v>
          </cell>
          <cell r="N106">
            <v>6.281465687590497E-2</v>
          </cell>
        </row>
        <row r="107">
          <cell r="A107" t="str">
            <v>Malaysia</v>
          </cell>
          <cell r="B107">
            <v>0</v>
          </cell>
          <cell r="C107">
            <v>0.34852678761163103</v>
          </cell>
          <cell r="D107">
            <v>1.5500369994591785</v>
          </cell>
          <cell r="E107">
            <v>3.0716031019549828</v>
          </cell>
          <cell r="F107">
            <v>6.8831860845268569</v>
          </cell>
          <cell r="G107">
            <v>9.655940620104289</v>
          </cell>
          <cell r="H107">
            <v>13.253647720940403</v>
          </cell>
          <cell r="I107">
            <v>17.873838915756405</v>
          </cell>
          <cell r="J107">
            <v>22.853105609891106</v>
          </cell>
          <cell r="K107">
            <v>26.897628704134966</v>
          </cell>
          <cell r="L107">
            <v>31.477961958991109</v>
          </cell>
          <cell r="M107">
            <v>36.328788911794902</v>
          </cell>
          <cell r="N107">
            <v>41.78806874961883</v>
          </cell>
        </row>
        <row r="108">
          <cell r="A108" t="str">
            <v>Maldives</v>
          </cell>
          <cell r="B108">
            <v>0</v>
          </cell>
          <cell r="C108">
            <v>2.7154528608775493E-4</v>
          </cell>
          <cell r="D108">
            <v>1.2011687801203913E-3</v>
          </cell>
          <cell r="E108">
            <v>2.3742485570491488E-3</v>
          </cell>
          <cell r="F108">
            <v>5.1745976016772137E-3</v>
          </cell>
          <cell r="G108">
            <v>1.4479550430998755E-2</v>
          </cell>
          <cell r="H108">
            <v>4.015305699490837E-2</v>
          </cell>
          <cell r="I108">
            <v>8.6168142897812189E-2</v>
          </cell>
          <cell r="J108">
            <v>0.1418136056363167</v>
          </cell>
          <cell r="K108">
            <v>0.16747183277632172</v>
          </cell>
          <cell r="L108">
            <v>0.19990900094315953</v>
          </cell>
          <cell r="M108">
            <v>0.23123303913361379</v>
          </cell>
          <cell r="N108">
            <v>0.26651962552050851</v>
          </cell>
        </row>
        <row r="109">
          <cell r="A109" t="str">
            <v>Mali</v>
          </cell>
          <cell r="B109">
            <v>0</v>
          </cell>
          <cell r="C109">
            <v>2.2648267523183584E-3</v>
          </cell>
          <cell r="D109">
            <v>8.8266033190205831E-3</v>
          </cell>
          <cell r="E109">
            <v>1.5993222359129897E-2</v>
          </cell>
          <cell r="F109">
            <v>3.3730370682367332E-2</v>
          </cell>
          <cell r="G109">
            <v>4.7829727077063032E-2</v>
          </cell>
          <cell r="H109">
            <v>7.1261248789948758E-2</v>
          </cell>
          <cell r="I109">
            <v>0.10465695508866139</v>
          </cell>
          <cell r="J109">
            <v>0.13991077726343973</v>
          </cell>
          <cell r="K109">
            <v>0.16418110594554453</v>
          </cell>
          <cell r="L109">
            <v>0.19270175301742137</v>
          </cell>
          <cell r="M109">
            <v>0.22154333740496487</v>
          </cell>
          <cell r="N109">
            <v>0.25381487471914571</v>
          </cell>
        </row>
        <row r="110">
          <cell r="A110" t="str">
            <v>Malta</v>
          </cell>
          <cell r="B110">
            <v>0</v>
          </cell>
          <cell r="C110">
            <v>3.5869479679631583E-2</v>
          </cell>
          <cell r="D110">
            <v>0.11995746644526657</v>
          </cell>
          <cell r="E110">
            <v>0.21784138455448426</v>
          </cell>
          <cell r="F110">
            <v>0.56844751821006911</v>
          </cell>
          <cell r="G110">
            <v>0.81266187169602122</v>
          </cell>
          <cell r="H110">
            <v>1.1028235439893785</v>
          </cell>
          <cell r="I110">
            <v>1.4295497760083229</v>
          </cell>
          <cell r="J110">
            <v>1.760088168867886</v>
          </cell>
          <cell r="K110">
            <v>2.0980794700322503</v>
          </cell>
          <cell r="L110">
            <v>2.4705907479018996</v>
          </cell>
          <cell r="M110">
            <v>2.8848965430328191</v>
          </cell>
          <cell r="N110">
            <v>3.3568492417276423</v>
          </cell>
        </row>
        <row r="111">
          <cell r="A111" t="str">
            <v>Marshall Islands</v>
          </cell>
          <cell r="B111">
            <v>0</v>
          </cell>
          <cell r="C111">
            <v>1.1149114039111358E-4</v>
          </cell>
          <cell r="D111">
            <v>4.6839133398660624E-4</v>
          </cell>
          <cell r="E111">
            <v>9.4087880596024323E-4</v>
          </cell>
          <cell r="F111">
            <v>2.2418606466863538E-3</v>
          </cell>
          <cell r="G111">
            <v>3.5265430837898319E-3</v>
          </cell>
          <cell r="H111">
            <v>5.8168854775898678E-3</v>
          </cell>
          <cell r="I111">
            <v>9.3517945213018074E-3</v>
          </cell>
          <cell r="J111">
            <v>1.3437435328478095E-2</v>
          </cell>
          <cell r="K111">
            <v>1.5861957490420773E-2</v>
          </cell>
          <cell r="L111">
            <v>1.8769750482134182E-2</v>
          </cell>
          <cell r="M111">
            <v>2.1713968656330983E-2</v>
          </cell>
          <cell r="N111">
            <v>2.5033411533493016E-2</v>
          </cell>
        </row>
        <row r="112">
          <cell r="A112" t="str">
            <v>Mauritania</v>
          </cell>
          <cell r="B112">
            <v>0</v>
          </cell>
          <cell r="C112">
            <v>1.3899569233245409E-3</v>
          </cell>
          <cell r="D112">
            <v>5.1933298862594434E-3</v>
          </cell>
          <cell r="E112">
            <v>9.4720000393652068E-3</v>
          </cell>
          <cell r="F112">
            <v>2.1662794207077108E-2</v>
          </cell>
          <cell r="G112">
            <v>3.2599117933323735E-2</v>
          </cell>
          <cell r="H112">
            <v>5.0995758635800387E-2</v>
          </cell>
          <cell r="I112">
            <v>7.8099790264002128E-2</v>
          </cell>
          <cell r="J112">
            <v>0.10710702363457665</v>
          </cell>
          <cell r="K112">
            <v>0.12582824565906833</v>
          </cell>
          <cell r="L112">
            <v>0.14815735633921245</v>
          </cell>
          <cell r="M112">
            <v>0.17057932105158524</v>
          </cell>
          <cell r="N112">
            <v>0.19571770347943102</v>
          </cell>
        </row>
        <row r="113">
          <cell r="A113" t="str">
            <v>Mauritius</v>
          </cell>
          <cell r="B113">
            <v>0</v>
          </cell>
          <cell r="C113">
            <v>4.6587998365237929E-3</v>
          </cell>
          <cell r="D113">
            <v>1.8672587542475427E-2</v>
          </cell>
          <cell r="E113">
            <v>3.5872991466693545E-2</v>
          </cell>
          <cell r="F113">
            <v>0.11835674185935838</v>
          </cell>
          <cell r="G113">
            <v>0.19952500639568971</v>
          </cell>
          <cell r="H113">
            <v>0.27425708339175003</v>
          </cell>
          <cell r="I113">
            <v>0.3814352139566391</v>
          </cell>
          <cell r="J113">
            <v>0.49726639489053537</v>
          </cell>
          <cell r="K113">
            <v>0.58061368426451321</v>
          </cell>
          <cell r="L113">
            <v>0.67945440374210919</v>
          </cell>
          <cell r="M113">
            <v>0.78132881899210216</v>
          </cell>
          <cell r="N113">
            <v>0.89610891967934581</v>
          </cell>
        </row>
        <row r="114">
          <cell r="A114" t="str">
            <v>Mexico</v>
          </cell>
          <cell r="B114">
            <v>0</v>
          </cell>
          <cell r="C114">
            <v>0.92753854300325278</v>
          </cell>
          <cell r="D114">
            <v>4.3589034205732391</v>
          </cell>
          <cell r="E114">
            <v>8.4686784986628201</v>
          </cell>
          <cell r="F114">
            <v>19.743718462169713</v>
          </cell>
          <cell r="G114">
            <v>29.792835088254627</v>
          </cell>
          <cell r="H114">
            <v>40.503366134468941</v>
          </cell>
          <cell r="I114">
            <v>54.085129690176387</v>
          </cell>
          <cell r="J114">
            <v>68.674808394673491</v>
          </cell>
          <cell r="K114">
            <v>77.7522158729479</v>
          </cell>
          <cell r="L114">
            <v>87.523787244236317</v>
          </cell>
          <cell r="M114">
            <v>97.476316764180183</v>
          </cell>
          <cell r="N114">
            <v>108.23113283302393</v>
          </cell>
        </row>
        <row r="115">
          <cell r="A115" t="str">
            <v>Micronesia (Federated States of)</v>
          </cell>
          <cell r="B115">
            <v>0</v>
          </cell>
          <cell r="C115">
            <v>1.203272840144501E-4</v>
          </cell>
          <cell r="D115">
            <v>5.0636914500897911E-4</v>
          </cell>
          <cell r="E115">
            <v>1.0180546394993638E-3</v>
          </cell>
          <cell r="F115">
            <v>2.4271445435994242E-3</v>
          </cell>
          <cell r="G115">
            <v>4.6740121473492291E-3</v>
          </cell>
          <cell r="H115">
            <v>9.8272099849004424E-3</v>
          </cell>
          <cell r="I115">
            <v>1.8607469201471601E-2</v>
          </cell>
          <cell r="J115">
            <v>2.9075671191477751E-2</v>
          </cell>
          <cell r="K115">
            <v>3.4334999042642013E-2</v>
          </cell>
          <cell r="L115">
            <v>4.0860751851952468E-2</v>
          </cell>
          <cell r="M115">
            <v>4.7273341797364955E-2</v>
          </cell>
          <cell r="N115">
            <v>5.4500916954074816E-2</v>
          </cell>
        </row>
        <row r="116">
          <cell r="A116" t="str">
            <v>Monaco</v>
          </cell>
          <cell r="B116">
            <v>0</v>
          </cell>
          <cell r="C116">
            <v>1.3946375544830771E-2</v>
          </cell>
          <cell r="D116">
            <v>2.808289759224615E-2</v>
          </cell>
          <cell r="E116">
            <v>5.3187502524753086E-2</v>
          </cell>
          <cell r="F116">
            <v>7.4368678590353815E-2</v>
          </cell>
          <cell r="G116">
            <v>9.2521030935590762E-2</v>
          </cell>
          <cell r="H116">
            <v>0.11430135327741917</v>
          </cell>
          <cell r="I116">
            <v>0.12869831121387482</v>
          </cell>
          <cell r="J116">
            <v>0.14878485589444893</v>
          </cell>
          <cell r="K116">
            <v>0.15430023338232327</v>
          </cell>
          <cell r="L116">
            <v>0.15961158933898567</v>
          </cell>
          <cell r="M116">
            <v>0.16433099143718632</v>
          </cell>
          <cell r="N116">
            <v>0.16999392897015211</v>
          </cell>
        </row>
        <row r="117">
          <cell r="A117" t="str">
            <v>Mongolia</v>
          </cell>
          <cell r="B117">
            <v>0</v>
          </cell>
          <cell r="C117">
            <v>6.6089582358433007E-4</v>
          </cell>
          <cell r="D117">
            <v>2.7660006572445871E-3</v>
          </cell>
          <cell r="E117">
            <v>5.5308865710473427E-3</v>
          </cell>
          <cell r="F117">
            <v>1.2567366128579109E-2</v>
          </cell>
          <cell r="G117">
            <v>1.8105997347058214E-2</v>
          </cell>
          <cell r="H117">
            <v>2.736199536458701E-2</v>
          </cell>
          <cell r="I117">
            <v>4.0488797471858115E-2</v>
          </cell>
          <cell r="J117">
            <v>5.5162708829191373E-2</v>
          </cell>
          <cell r="K117">
            <v>6.5164772068780782E-2</v>
          </cell>
          <cell r="L117">
            <v>7.6842879493860011E-2</v>
          </cell>
          <cell r="M117">
            <v>8.8908091190199379E-2</v>
          </cell>
          <cell r="N117">
            <v>0.1025026552132718</v>
          </cell>
        </row>
        <row r="118">
          <cell r="A118" t="str">
            <v>Montenegro</v>
          </cell>
          <cell r="B118">
            <v>0</v>
          </cell>
          <cell r="C118">
            <v>4.0312350856058499E-2</v>
          </cell>
          <cell r="D118">
            <v>0.15721834765070733</v>
          </cell>
          <cell r="E118">
            <v>0.32579654382154094</v>
          </cell>
          <cell r="F118">
            <v>0.65308020426986979</v>
          </cell>
          <cell r="G118">
            <v>0.84229151836710137</v>
          </cell>
          <cell r="H118">
            <v>1.0362734881795252</v>
          </cell>
          <cell r="I118">
            <v>1.1303894518898268</v>
          </cell>
          <cell r="J118">
            <v>1.2643484407136483</v>
          </cell>
          <cell r="K118">
            <v>1.3086733186904504</v>
          </cell>
          <cell r="L118">
            <v>1.3508466020157655</v>
          </cell>
          <cell r="M118">
            <v>1.3836909582816408</v>
          </cell>
          <cell r="N118">
            <v>1.4267533260073666</v>
          </cell>
        </row>
        <row r="119">
          <cell r="A119" t="str">
            <v>Morocco</v>
          </cell>
          <cell r="B119">
            <v>0</v>
          </cell>
          <cell r="C119">
            <v>1.8795256883558362E-2</v>
          </cell>
          <cell r="D119">
            <v>7.5468833039697703E-2</v>
          </cell>
          <cell r="E119">
            <v>0.14470179818719375</v>
          </cell>
          <cell r="F119">
            <v>0.30822970388863635</v>
          </cell>
          <cell r="G119">
            <v>0.43113115643861138</v>
          </cell>
          <cell r="H119">
            <v>0.63776239098622756</v>
          </cell>
          <cell r="I119">
            <v>0.92733563909738792</v>
          </cell>
          <cell r="J119">
            <v>1.2331154897698313</v>
          </cell>
          <cell r="K119">
            <v>1.4147980510671776</v>
          </cell>
          <cell r="L119">
            <v>1.6226062034036719</v>
          </cell>
          <cell r="M119">
            <v>1.8236222021519011</v>
          </cell>
          <cell r="N119">
            <v>2.0423056376777757</v>
          </cell>
        </row>
        <row r="120">
          <cell r="A120" t="str">
            <v>Mozambique</v>
          </cell>
          <cell r="B120">
            <v>0</v>
          </cell>
          <cell r="C120">
            <v>2.3014455877984237E-3</v>
          </cell>
          <cell r="D120">
            <v>1.0719131634468927E-2</v>
          </cell>
          <cell r="E120">
            <v>1.9336023943131643E-2</v>
          </cell>
          <cell r="F120">
            <v>3.6146732062749293E-2</v>
          </cell>
          <cell r="G120">
            <v>5.2179467366659578E-2</v>
          </cell>
          <cell r="H120">
            <v>7.7549505860259535E-2</v>
          </cell>
          <cell r="I120">
            <v>0.11569331895976637</v>
          </cell>
          <cell r="J120">
            <v>0.15697887987336367</v>
          </cell>
          <cell r="K120">
            <v>0.18291988825935895</v>
          </cell>
          <cell r="L120">
            <v>0.21356423728457957</v>
          </cell>
          <cell r="M120">
            <v>0.2440678103361219</v>
          </cell>
          <cell r="N120">
            <v>0.2780172313772844</v>
          </cell>
        </row>
        <row r="121">
          <cell r="A121" t="str">
            <v>Myanmar</v>
          </cell>
          <cell r="B121">
            <v>0</v>
          </cell>
          <cell r="C121">
            <v>6.0288802314008142E-4</v>
          </cell>
          <cell r="D121">
            <v>4.3168092531755574E-3</v>
          </cell>
          <cell r="E121">
            <v>7.8530865920081027E-3</v>
          </cell>
          <cell r="F121">
            <v>1.1692051119904713E-2</v>
          </cell>
          <cell r="G121">
            <v>1.6154218214687016E-2</v>
          </cell>
          <cell r="H121">
            <v>2.037208114595367E-2</v>
          </cell>
          <cell r="I121">
            <v>2.7367988906796686E-2</v>
          </cell>
          <cell r="J121">
            <v>3.581897129182595E-2</v>
          </cell>
          <cell r="K121">
            <v>4.0728516322837638E-2</v>
          </cell>
          <cell r="L121">
            <v>4.6281583022622461E-2</v>
          </cell>
          <cell r="M121">
            <v>5.1763804103000743E-2</v>
          </cell>
          <cell r="N121">
            <v>5.7728452266859576E-2</v>
          </cell>
        </row>
        <row r="122">
          <cell r="A122" t="str">
            <v>Namibia</v>
          </cell>
          <cell r="B122">
            <v>0</v>
          </cell>
          <cell r="C122">
            <v>2.1854788957312949E-3</v>
          </cell>
          <cell r="D122">
            <v>8.6547042382642651E-3</v>
          </cell>
          <cell r="E122">
            <v>1.5674999809249961E-2</v>
          </cell>
          <cell r="F122">
            <v>3.2695630351685746E-2</v>
          </cell>
          <cell r="G122">
            <v>4.335066999023944E-2</v>
          </cell>
          <cell r="H122">
            <v>5.7039756930981921E-2</v>
          </cell>
          <cell r="I122">
            <v>7.3830706826493619E-2</v>
          </cell>
          <cell r="J122">
            <v>9.0456852324859852E-2</v>
          </cell>
          <cell r="K122">
            <v>0.10594537760962654</v>
          </cell>
          <cell r="L122">
            <v>0.12332656945547545</v>
          </cell>
          <cell r="M122">
            <v>0.14155341728728732</v>
          </cell>
          <cell r="N122">
            <v>0.16191907643044354</v>
          </cell>
        </row>
        <row r="123">
          <cell r="A123" t="str">
            <v>Nauru</v>
          </cell>
          <cell r="B123">
            <v>0</v>
          </cell>
          <cell r="C123">
            <v>5.5535669545130821E-5</v>
          </cell>
          <cell r="D123">
            <v>2.3370883615799027E-4</v>
          </cell>
          <cell r="E123">
            <v>4.698713720766294E-4</v>
          </cell>
          <cell r="F123">
            <v>1.1202205585843495E-3</v>
          </cell>
          <cell r="G123">
            <v>1.5392744964235127E-3</v>
          </cell>
          <cell r="H123">
            <v>1.9871485402384861E-3</v>
          </cell>
          <cell r="I123">
            <v>2.4628054378990358E-3</v>
          </cell>
          <cell r="J123">
            <v>2.9290771750785072E-3</v>
          </cell>
          <cell r="K123">
            <v>3.4541941219900446E-3</v>
          </cell>
          <cell r="L123">
            <v>4.0271002105383312E-3</v>
          </cell>
          <cell r="M123">
            <v>4.6579749169752297E-3</v>
          </cell>
          <cell r="N123">
            <v>5.3698311603022422E-3</v>
          </cell>
        </row>
        <row r="124">
          <cell r="A124" t="str">
            <v>Nepal</v>
          </cell>
          <cell r="B124">
            <v>0</v>
          </cell>
          <cell r="C124">
            <v>2.9551728813358483E-3</v>
          </cell>
          <cell r="D124">
            <v>1.2557251563342866E-2</v>
          </cell>
          <cell r="E124">
            <v>2.5026470203968684E-2</v>
          </cell>
          <cell r="F124">
            <v>5.6214537132562692E-2</v>
          </cell>
          <cell r="G124">
            <v>8.0772638050708861E-2</v>
          </cell>
          <cell r="H124">
            <v>0.12124299633364874</v>
          </cell>
          <cell r="I124">
            <v>0.17854161650272998</v>
          </cell>
          <cell r="J124">
            <v>0.24256906389593147</v>
          </cell>
          <cell r="K124">
            <v>0.28638271956784306</v>
          </cell>
          <cell r="L124">
            <v>0.33746470691239622</v>
          </cell>
          <cell r="M124">
            <v>0.39025794422537258</v>
          </cell>
          <cell r="N124">
            <v>0.44971960297903063</v>
          </cell>
        </row>
        <row r="125">
          <cell r="A125" t="str">
            <v>Netherlands</v>
          </cell>
          <cell r="B125">
            <v>0</v>
          </cell>
          <cell r="C125">
            <v>1.4323377708768608</v>
          </cell>
          <cell r="D125">
            <v>2.7726954214699067</v>
          </cell>
          <cell r="E125">
            <v>4.9372470374226118</v>
          </cell>
          <cell r="F125">
            <v>7.1031283517542345</v>
          </cell>
          <cell r="G125">
            <v>9.0589841747684137</v>
          </cell>
          <cell r="H125">
            <v>11.087831005572642</v>
          </cell>
          <cell r="I125">
            <v>12.303697976510387</v>
          </cell>
          <cell r="J125">
            <v>14.025885975993441</v>
          </cell>
          <cell r="K125">
            <v>14.530459683199577</v>
          </cell>
          <cell r="L125">
            <v>15.009515964455501</v>
          </cell>
          <cell r="M125">
            <v>15.435538127092236</v>
          </cell>
          <cell r="N125">
            <v>15.944843041150948</v>
          </cell>
        </row>
        <row r="126">
          <cell r="A126" t="str">
            <v>New Zealand</v>
          </cell>
          <cell r="B126">
            <v>0</v>
          </cell>
          <cell r="C126">
            <v>0.41466379902277073</v>
          </cell>
          <cell r="D126">
            <v>1.1754301510010789</v>
          </cell>
          <cell r="E126">
            <v>1.6295457132827191</v>
          </cell>
          <cell r="F126">
            <v>2.3209086519643822</v>
          </cell>
          <cell r="G126">
            <v>2.8887820508049065</v>
          </cell>
          <cell r="H126">
            <v>3.1558471405807955</v>
          </cell>
          <cell r="I126">
            <v>3.4656672107823865</v>
          </cell>
          <cell r="J126">
            <v>3.7914527180497721</v>
          </cell>
          <cell r="K126">
            <v>4.0176842071391823</v>
          </cell>
          <cell r="L126">
            <v>4.2206255864613329</v>
          </cell>
          <cell r="M126">
            <v>4.4018191124682371</v>
          </cell>
          <cell r="N126">
            <v>4.5884964632001255</v>
          </cell>
        </row>
        <row r="127">
          <cell r="A127" t="str">
            <v>Nicaragua</v>
          </cell>
          <cell r="B127">
            <v>0</v>
          </cell>
          <cell r="C127">
            <v>1.0276812274155944E-2</v>
          </cell>
          <cell r="D127">
            <v>4.3692090130628143E-2</v>
          </cell>
          <cell r="E127">
            <v>9.0040068626139558E-2</v>
          </cell>
          <cell r="F127">
            <v>0.21951430910631217</v>
          </cell>
          <cell r="G127">
            <v>0.31068620804010838</v>
          </cell>
          <cell r="H127">
            <v>0.43637031289751832</v>
          </cell>
          <cell r="I127">
            <v>0.59392841601941537</v>
          </cell>
          <cell r="J127">
            <v>0.76510245693726819</v>
          </cell>
          <cell r="K127">
            <v>0.88669045338033992</v>
          </cell>
          <cell r="L127">
            <v>1.0187939988504451</v>
          </cell>
          <cell r="M127">
            <v>1.1563919815723698</v>
          </cell>
          <cell r="N127">
            <v>1.3079142408255557</v>
          </cell>
        </row>
        <row r="128">
          <cell r="A128" t="str">
            <v>Niger</v>
          </cell>
          <cell r="B128">
            <v>0</v>
          </cell>
          <cell r="C128">
            <v>1.5468122867343397E-3</v>
          </cell>
          <cell r="D128">
            <v>5.7613364508781366E-3</v>
          </cell>
          <cell r="E128">
            <v>1.0452288313303724E-2</v>
          </cell>
          <cell r="F128">
            <v>2.2751126035840646E-2</v>
          </cell>
          <cell r="G128">
            <v>3.4029298734277943E-2</v>
          </cell>
          <cell r="H128">
            <v>5.5392065878082798E-2</v>
          </cell>
          <cell r="I128">
            <v>8.7316052099343677E-2</v>
          </cell>
          <cell r="J128">
            <v>0.12159053353598834</v>
          </cell>
          <cell r="K128">
            <v>0.14294265622339611</v>
          </cell>
          <cell r="L128">
            <v>0.16852475670807893</v>
          </cell>
          <cell r="M128">
            <v>0.19404285514561723</v>
          </cell>
          <cell r="N128">
            <v>0.22263238701705035</v>
          </cell>
        </row>
        <row r="129">
          <cell r="A129" t="str">
            <v>Nigeria</v>
          </cell>
          <cell r="B129">
            <v>0</v>
          </cell>
          <cell r="C129">
            <v>2.0489467790307553E-2</v>
          </cell>
          <cell r="D129">
            <v>7.646796165266255E-2</v>
          </cell>
          <cell r="E129">
            <v>0.13762821080368509</v>
          </cell>
          <cell r="F129">
            <v>0.29466359805364539</v>
          </cell>
          <cell r="G129">
            <v>0.44137835692244143</v>
          </cell>
          <cell r="H129">
            <v>0.71861036970578662</v>
          </cell>
          <cell r="I129">
            <v>1.134654662867876</v>
          </cell>
          <cell r="J129">
            <v>1.582240344859728</v>
          </cell>
          <cell r="K129">
            <v>1.8590557696733316</v>
          </cell>
          <cell r="L129">
            <v>2.1909291699828013</v>
          </cell>
          <cell r="M129">
            <v>2.5215874619774672</v>
          </cell>
          <cell r="N129">
            <v>2.8919271963871029</v>
          </cell>
        </row>
        <row r="130">
          <cell r="A130" t="str">
            <v>Niue</v>
          </cell>
          <cell r="B130">
            <v>0</v>
          </cell>
          <cell r="C130">
            <v>9.255944924188473E-6</v>
          </cell>
          <cell r="D130">
            <v>3.8951472692998391E-5</v>
          </cell>
          <cell r="E130">
            <v>7.8311895346104917E-5</v>
          </cell>
          <cell r="F130">
            <v>1.8670342643072494E-4</v>
          </cell>
          <cell r="G130">
            <v>8.6839871279092956E-2</v>
          </cell>
          <cell r="H130">
            <v>0.35740251386463157</v>
          </cell>
          <cell r="I130">
            <v>0.85862706958029289</v>
          </cell>
          <cell r="J130">
            <v>1.4703186590476305</v>
          </cell>
          <cell r="K130">
            <v>1.7369346606856884</v>
          </cell>
          <cell r="L130">
            <v>2.0787583180737013</v>
          </cell>
          <cell r="M130">
            <v>2.4051517242373444</v>
          </cell>
          <cell r="N130">
            <v>2.7729145912078743</v>
          </cell>
        </row>
        <row r="131">
          <cell r="A131" t="str">
            <v>Norway</v>
          </cell>
          <cell r="B131">
            <v>0</v>
          </cell>
          <cell r="C131">
            <v>0.34367370884925902</v>
          </cell>
          <cell r="D131">
            <v>0.73370896590125689</v>
          </cell>
          <cell r="E131">
            <v>1.4711055327331666</v>
          </cell>
          <cell r="F131">
            <v>2.1121795415959932</v>
          </cell>
          <cell r="G131">
            <v>2.6551191403247913</v>
          </cell>
          <cell r="H131">
            <v>3.2764296885873025</v>
          </cell>
          <cell r="I131">
            <v>3.6477445002471285</v>
          </cell>
          <cell r="J131">
            <v>4.1796443081648809</v>
          </cell>
          <cell r="K131">
            <v>4.3327445744777764</v>
          </cell>
          <cell r="L131">
            <v>4.4776789592046429</v>
          </cell>
          <cell r="M131">
            <v>4.6067820433996616</v>
          </cell>
          <cell r="N131">
            <v>4.7609199151592794</v>
          </cell>
        </row>
        <row r="132">
          <cell r="A132" t="str">
            <v>Oman</v>
          </cell>
          <cell r="B132">
            <v>0</v>
          </cell>
          <cell r="C132">
            <v>3.3000226154357881E-2</v>
          </cell>
          <cell r="D132">
            <v>0.15985600755976306</v>
          </cell>
          <cell r="E132">
            <v>0.30082375131533301</v>
          </cell>
          <cell r="F132">
            <v>0.58508034014707044</v>
          </cell>
          <cell r="G132">
            <v>0.76475133920477745</v>
          </cell>
          <cell r="H132">
            <v>0.91177469011264212</v>
          </cell>
          <cell r="I132">
            <v>1.0666954563681792</v>
          </cell>
          <cell r="J132">
            <v>1.2138252231687006</v>
          </cell>
          <cell r="K132">
            <v>1.3741528604683375</v>
          </cell>
          <cell r="L132">
            <v>1.5381650901504322</v>
          </cell>
          <cell r="M132">
            <v>1.7091337921110006</v>
          </cell>
          <cell r="N132">
            <v>1.8925672843281163</v>
          </cell>
        </row>
        <row r="133">
          <cell r="A133" t="str">
            <v>Pakistan</v>
          </cell>
          <cell r="B133">
            <v>0</v>
          </cell>
          <cell r="C133">
            <v>7.818696269133521E-2</v>
          </cell>
          <cell r="D133">
            <v>0.3435110685649263</v>
          </cell>
          <cell r="E133">
            <v>0.67905132075129371</v>
          </cell>
          <cell r="F133">
            <v>1.4845736616932834</v>
          </cell>
          <cell r="G133">
            <v>2.0293160996439781</v>
          </cell>
          <cell r="H133">
            <v>2.7593704751888062</v>
          </cell>
          <cell r="I133">
            <v>3.6643518507882291</v>
          </cell>
          <cell r="J133">
            <v>4.6207226681213038</v>
          </cell>
          <cell r="K133">
            <v>5.4435967638294214</v>
          </cell>
          <cell r="L133">
            <v>6.3663094102123985</v>
          </cell>
          <cell r="M133">
            <v>7.3490643109706761</v>
          </cell>
          <cell r="N133">
            <v>8.4543877233601368</v>
          </cell>
        </row>
        <row r="134">
          <cell r="A134" t="str">
            <v>Palau</v>
          </cell>
          <cell r="B134">
            <v>0</v>
          </cell>
          <cell r="C134">
            <v>1.5735106371120406E-4</v>
          </cell>
          <cell r="D134">
            <v>6.6217503578097278E-4</v>
          </cell>
          <cell r="E134">
            <v>1.3313022208837838E-3</v>
          </cell>
          <cell r="F134">
            <v>3.1739582493223238E-3</v>
          </cell>
          <cell r="G134">
            <v>0.35381872047051877</v>
          </cell>
          <cell r="H134">
            <v>1.4467995607514939</v>
          </cell>
          <cell r="I134">
            <v>3.4708109351928984</v>
          </cell>
          <cell r="J134">
            <v>5.9406560904648558</v>
          </cell>
          <cell r="K134">
            <v>7.0178748574898364</v>
          </cell>
          <cell r="L134">
            <v>8.398741181563361</v>
          </cell>
          <cell r="M134">
            <v>9.7174549891608599</v>
          </cell>
          <cell r="N134">
            <v>11.20331432548347</v>
          </cell>
        </row>
        <row r="135">
          <cell r="A135" t="str">
            <v>Panama</v>
          </cell>
          <cell r="B135">
            <v>0</v>
          </cell>
          <cell r="C135">
            <v>2.4799761536692291E-2</v>
          </cell>
          <cell r="D135">
            <v>0.11321516130403213</v>
          </cell>
          <cell r="E135">
            <v>0.22953447730215198</v>
          </cell>
          <cell r="F135">
            <v>0.52930453135138722</v>
          </cell>
          <cell r="G135">
            <v>0.75894022615722756</v>
          </cell>
          <cell r="H135">
            <v>1.0817035901993151</v>
          </cell>
          <cell r="I135">
            <v>1.5115140240082714</v>
          </cell>
          <cell r="J135">
            <v>1.9930596744524718</v>
          </cell>
          <cell r="K135">
            <v>2.3023342691946498</v>
          </cell>
          <cell r="L135">
            <v>2.6434652226319053</v>
          </cell>
          <cell r="M135">
            <v>2.9933117902109618</v>
          </cell>
          <cell r="N135">
            <v>3.3776430652844263</v>
          </cell>
        </row>
        <row r="136">
          <cell r="A136" t="str">
            <v>Papua New Guinea</v>
          </cell>
          <cell r="B136">
            <v>0</v>
          </cell>
          <cell r="C136">
            <v>4.9276953951525385E-3</v>
          </cell>
          <cell r="D136">
            <v>2.2495305274097092E-2</v>
          </cell>
          <cell r="E136">
            <v>4.4410766238454968E-2</v>
          </cell>
          <cell r="F136">
            <v>9.9065261446583425E-2</v>
          </cell>
          <cell r="G136">
            <v>0.140357373816243</v>
          </cell>
          <cell r="H136">
            <v>0.19207716884532786</v>
          </cell>
          <cell r="I136">
            <v>0.25944336786101468</v>
          </cell>
          <cell r="J136">
            <v>0.33266746303584266</v>
          </cell>
          <cell r="K136">
            <v>0.39093523310044098</v>
          </cell>
          <cell r="L136">
            <v>0.45707502909267922</v>
          </cell>
          <cell r="M136">
            <v>0.52696061929803839</v>
          </cell>
          <cell r="N136">
            <v>0.60557642946893919</v>
          </cell>
        </row>
        <row r="137">
          <cell r="A137" t="str">
            <v>Paraguay</v>
          </cell>
          <cell r="B137">
            <v>0</v>
          </cell>
          <cell r="C137">
            <v>2.0312926357635971E-2</v>
          </cell>
          <cell r="D137">
            <v>8.6344176244421075E-2</v>
          </cell>
          <cell r="E137">
            <v>0.17791911487907547</v>
          </cell>
          <cell r="F137">
            <v>0.43373276823785156</v>
          </cell>
          <cell r="G137">
            <v>0.62147657659792055</v>
          </cell>
          <cell r="H137">
            <v>0.8946876533643523</v>
          </cell>
          <cell r="I137">
            <v>1.254467670583097</v>
          </cell>
          <cell r="J137">
            <v>1.6550266779824685</v>
          </cell>
          <cell r="K137">
            <v>1.918036765360511</v>
          </cell>
          <cell r="L137">
            <v>2.2079649270842236</v>
          </cell>
          <cell r="M137">
            <v>2.5061714321263437</v>
          </cell>
          <cell r="N137">
            <v>2.8345554161907942</v>
          </cell>
        </row>
        <row r="138">
          <cell r="A138" t="str">
            <v>Peru</v>
          </cell>
          <cell r="B138">
            <v>0</v>
          </cell>
          <cell r="C138">
            <v>6.9319504116265321E-2</v>
          </cell>
          <cell r="D138">
            <v>0.31646289181707793</v>
          </cell>
          <cell r="E138">
            <v>0.64099487067146799</v>
          </cell>
          <cell r="F138">
            <v>1.4758674145886457</v>
          </cell>
          <cell r="G138">
            <v>2.1041447425693405</v>
          </cell>
          <cell r="H138">
            <v>2.9643051641345193</v>
          </cell>
          <cell r="I138">
            <v>4.0860113537647189</v>
          </cell>
          <cell r="J138">
            <v>5.330369549294276</v>
          </cell>
          <cell r="K138">
            <v>6.1561812504123363</v>
          </cell>
          <cell r="L138">
            <v>7.0611369975038079</v>
          </cell>
          <cell r="M138">
            <v>7.9943674052988722</v>
          </cell>
          <cell r="N138">
            <v>9.0194317767776475</v>
          </cell>
        </row>
        <row r="139">
          <cell r="A139" t="str">
            <v>Philippines</v>
          </cell>
          <cell r="B139">
            <v>0</v>
          </cell>
          <cell r="C139">
            <v>0.32295773410595613</v>
          </cell>
          <cell r="D139">
            <v>1.3587078977484757</v>
          </cell>
          <cell r="E139">
            <v>2.7072966394710134</v>
          </cell>
          <cell r="F139">
            <v>6.105670287181642</v>
          </cell>
          <cell r="G139">
            <v>8.3540764338251705</v>
          </cell>
          <cell r="H139">
            <v>11.454493985241479</v>
          </cell>
          <cell r="I139">
            <v>15.264566885919738</v>
          </cell>
          <cell r="J139">
            <v>19.268388538717037</v>
          </cell>
          <cell r="K139">
            <v>22.751283391971956</v>
          </cell>
          <cell r="L139">
            <v>26.662395320969946</v>
          </cell>
          <cell r="M139">
            <v>30.836718753073342</v>
          </cell>
          <cell r="N139">
            <v>35.538791081020477</v>
          </cell>
        </row>
        <row r="140">
          <cell r="A140" t="str">
            <v>Poland</v>
          </cell>
          <cell r="B140">
            <v>0</v>
          </cell>
          <cell r="C140">
            <v>0.66598847078776646</v>
          </cell>
          <cell r="D140">
            <v>2.1960655648590914</v>
          </cell>
          <cell r="E140">
            <v>3.9745954674283959</v>
          </cell>
          <cell r="F140">
            <v>6.9181447432112488</v>
          </cell>
          <cell r="G140">
            <v>9.4983280176385563</v>
          </cell>
          <cell r="H140">
            <v>11.640713643201693</v>
          </cell>
          <cell r="I140">
            <v>13.640475908857727</v>
          </cell>
          <cell r="J140">
            <v>15.62680387338097</v>
          </cell>
          <cell r="K140">
            <v>17.812993268471217</v>
          </cell>
          <cell r="L140">
            <v>20.116977863327229</v>
          </cell>
          <cell r="M140">
            <v>22.621154916084436</v>
          </cell>
          <cell r="N140">
            <v>25.392110773701269</v>
          </cell>
        </row>
        <row r="141">
          <cell r="A141" t="str">
            <v>Portugal</v>
          </cell>
          <cell r="B141">
            <v>0</v>
          </cell>
          <cell r="C141">
            <v>0.34079238468166406</v>
          </cell>
          <cell r="D141">
            <v>0.65897404874208265</v>
          </cell>
          <cell r="E141">
            <v>1.2012897597326002</v>
          </cell>
          <cell r="F141">
            <v>1.7310118166330239</v>
          </cell>
          <cell r="G141">
            <v>2.2111703027530045</v>
          </cell>
          <cell r="H141">
            <v>2.7111699064945767</v>
          </cell>
          <cell r="I141">
            <v>2.9923113605088343</v>
          </cell>
          <cell r="J141">
            <v>3.4106302789374645</v>
          </cell>
          <cell r="K141">
            <v>3.5356588822110107</v>
          </cell>
          <cell r="L141">
            <v>3.6536857737864374</v>
          </cell>
          <cell r="M141">
            <v>3.7578118447934421</v>
          </cell>
          <cell r="N141">
            <v>3.8802966808145678</v>
          </cell>
        </row>
        <row r="142">
          <cell r="A142" t="str">
            <v>Qatar</v>
          </cell>
          <cell r="B142">
            <v>0</v>
          </cell>
          <cell r="C142">
            <v>7.4781295065507016E-3</v>
          </cell>
          <cell r="D142">
            <v>3.0195027794714238E-2</v>
          </cell>
          <cell r="E142">
            <v>5.8185643555077486E-2</v>
          </cell>
          <cell r="F142">
            <v>0.12915054960262889</v>
          </cell>
          <cell r="G142">
            <v>0.19184223873984671</v>
          </cell>
          <cell r="H142">
            <v>0.29852300959876032</v>
          </cell>
          <cell r="I142">
            <v>0.45542002279200716</v>
          </cell>
          <cell r="J142">
            <v>0.62444072675452444</v>
          </cell>
          <cell r="K142">
            <v>0.71603591102897046</v>
          </cell>
          <cell r="L142">
            <v>0.82283023812172762</v>
          </cell>
          <cell r="M142">
            <v>0.92471978431061974</v>
          </cell>
          <cell r="N142">
            <v>1.0356459263583817</v>
          </cell>
        </row>
        <row r="143">
          <cell r="A143" t="str">
            <v>Republic of Korea</v>
          </cell>
          <cell r="B143">
            <v>0</v>
          </cell>
          <cell r="C143">
            <v>2.1424454604204528</v>
          </cell>
          <cell r="D143">
            <v>10.121103579249532</v>
          </cell>
          <cell r="E143">
            <v>21.328168531306105</v>
          </cell>
          <cell r="F143">
            <v>50.283428407335684</v>
          </cell>
          <cell r="G143">
            <v>70.88859254935565</v>
          </cell>
          <cell r="H143">
            <v>95.679193727728503</v>
          </cell>
          <cell r="I143">
            <v>124.17129014069232</v>
          </cell>
          <cell r="J143">
            <v>151.23027636688448</v>
          </cell>
          <cell r="K143">
            <v>169.35330327065697</v>
          </cell>
          <cell r="L143">
            <v>188.13163267776832</v>
          </cell>
          <cell r="M143">
            <v>206.35858528161614</v>
          </cell>
          <cell r="N143">
            <v>225.54467500752156</v>
          </cell>
        </row>
        <row r="144">
          <cell r="A144" t="str">
            <v>Republic of Moldova</v>
          </cell>
          <cell r="B144">
            <v>0</v>
          </cell>
          <cell r="C144">
            <v>2.2604581385483616E-2</v>
          </cell>
          <cell r="D144">
            <v>8.4773024826874349E-2</v>
          </cell>
          <cell r="E144">
            <v>0.16731064931275497</v>
          </cell>
          <cell r="F144">
            <v>0.47177715173197043</v>
          </cell>
          <cell r="G144">
            <v>0.696848737012148</v>
          </cell>
          <cell r="H144">
            <v>0.94941477218477133</v>
          </cell>
          <cell r="I144">
            <v>1.2456610437204838</v>
          </cell>
          <cell r="J144">
            <v>1.5585998466309197</v>
          </cell>
          <cell r="K144">
            <v>1.8533945154592426</v>
          </cell>
          <cell r="L144">
            <v>2.1824587828724016</v>
          </cell>
          <cell r="M144">
            <v>2.547840505853487</v>
          </cell>
          <cell r="N144">
            <v>2.9650072175794397</v>
          </cell>
        </row>
        <row r="145">
          <cell r="A145" t="str">
            <v>Romania</v>
          </cell>
          <cell r="B145">
            <v>0</v>
          </cell>
          <cell r="C145">
            <v>0.18104056467226315</v>
          </cell>
          <cell r="D145">
            <v>0.36752818977403573</v>
          </cell>
          <cell r="E145">
            <v>0.50033565541797265</v>
          </cell>
          <cell r="F145">
            <v>1.075415154932841</v>
          </cell>
          <cell r="G145">
            <v>1.5409272573118065</v>
          </cell>
          <cell r="H145">
            <v>2.0765536574661159</v>
          </cell>
          <cell r="I145">
            <v>2.677963693524041</v>
          </cell>
          <cell r="J145">
            <v>3.2880476626051656</v>
          </cell>
          <cell r="K145">
            <v>3.9122408320900437</v>
          </cell>
          <cell r="L145">
            <v>4.6011015106939475</v>
          </cell>
          <cell r="M145">
            <v>5.3680454666748929</v>
          </cell>
          <cell r="N145">
            <v>6.2419714973816607</v>
          </cell>
        </row>
        <row r="146">
          <cell r="A146" t="str">
            <v>Russian Federation</v>
          </cell>
          <cell r="B146">
            <v>0</v>
          </cell>
          <cell r="C146">
            <v>8.4429898251219964</v>
          </cell>
          <cell r="D146">
            <v>17.750742748479464</v>
          </cell>
          <cell r="E146">
            <v>25.251014162569462</v>
          </cell>
          <cell r="F146">
            <v>56.167044594642412</v>
          </cell>
          <cell r="G146">
            <v>82.507439039595738</v>
          </cell>
          <cell r="H146">
            <v>109.81870049752227</v>
          </cell>
          <cell r="I146">
            <v>139.57722425923936</v>
          </cell>
          <cell r="J146">
            <v>169.35534528528061</v>
          </cell>
          <cell r="K146">
            <v>193.27438394021237</v>
          </cell>
          <cell r="L146">
            <v>218.33907994986748</v>
          </cell>
          <cell r="M146">
            <v>244.78449371124975</v>
          </cell>
          <cell r="N146">
            <v>273.56077487929446</v>
          </cell>
        </row>
        <row r="147">
          <cell r="A147" t="str">
            <v>Rwanda</v>
          </cell>
          <cell r="B147">
            <v>0</v>
          </cell>
          <cell r="C147">
            <v>2.5870874526618629E-3</v>
          </cell>
          <cell r="D147">
            <v>9.666197822980005E-3</v>
          </cell>
          <cell r="E147">
            <v>1.7629965391188423E-2</v>
          </cell>
          <cell r="F147">
            <v>4.0320345287160865E-2</v>
          </cell>
          <cell r="G147">
            <v>5.347523481596439E-2</v>
          </cell>
          <cell r="H147">
            <v>6.6601954159849569E-2</v>
          </cell>
          <cell r="I147">
            <v>8.024421365518053E-2</v>
          </cell>
          <cell r="J147">
            <v>9.2628388820846147E-2</v>
          </cell>
          <cell r="K147">
            <v>0.10872211005988695</v>
          </cell>
          <cell r="L147">
            <v>0.12630404990060393</v>
          </cell>
          <cell r="M147">
            <v>0.14539562366376477</v>
          </cell>
          <cell r="N147">
            <v>0.16681661027814382</v>
          </cell>
        </row>
        <row r="148">
          <cell r="A148" t="str">
            <v>Saint Kitts and Nevis</v>
          </cell>
          <cell r="B148">
            <v>0</v>
          </cell>
          <cell r="C148">
            <v>1.1971614158716453E-3</v>
          </cell>
          <cell r="D148">
            <v>7.8054834222889306E-3</v>
          </cell>
          <cell r="E148">
            <v>1.4772155560761726E-2</v>
          </cell>
          <cell r="F148">
            <v>2.600190534248174E-2</v>
          </cell>
          <cell r="G148">
            <v>3.697072715060043E-2</v>
          </cell>
          <cell r="H148">
            <v>4.6298240251268392E-2</v>
          </cell>
          <cell r="I148">
            <v>5.8201296394640452E-2</v>
          </cell>
          <cell r="J148">
            <v>7.1475572955483055E-2</v>
          </cell>
          <cell r="K148">
            <v>8.0144904794388863E-2</v>
          </cell>
          <cell r="L148">
            <v>8.92981061478339E-2</v>
          </cell>
          <cell r="M148">
            <v>9.8829728859734234E-2</v>
          </cell>
          <cell r="N148">
            <v>0.10901828135049976</v>
          </cell>
        </row>
        <row r="149">
          <cell r="A149" t="str">
            <v>Saint Lucia</v>
          </cell>
          <cell r="B149">
            <v>0</v>
          </cell>
          <cell r="C149">
            <v>1.1467236098509043E-3</v>
          </cell>
          <cell r="D149">
            <v>5.8540177199714813E-3</v>
          </cell>
          <cell r="E149">
            <v>1.1587919692879018E-2</v>
          </cell>
          <cell r="F149">
            <v>2.4437278166330064E-2</v>
          </cell>
          <cell r="G149">
            <v>3.545958917438996E-2</v>
          </cell>
          <cell r="H149">
            <v>5.0752475352402938E-2</v>
          </cell>
          <cell r="I149">
            <v>7.227587710626629E-2</v>
          </cell>
          <cell r="J149">
            <v>9.7037067248921804E-2</v>
          </cell>
          <cell r="K149">
            <v>0.11151923356412551</v>
          </cell>
          <cell r="L149">
            <v>0.12769929552017439</v>
          </cell>
          <cell r="M149">
            <v>0.14404266048584161</v>
          </cell>
          <cell r="N149">
            <v>0.16192433695672695</v>
          </cell>
        </row>
        <row r="150">
          <cell r="A150" t="str">
            <v>Saint Vincent and the Grenadines</v>
          </cell>
          <cell r="B150">
            <v>0</v>
          </cell>
          <cell r="C150">
            <v>2.3674203925327507E-4</v>
          </cell>
          <cell r="D150">
            <v>1.0117968714318901E-3</v>
          </cell>
          <cell r="E150">
            <v>2.0956169561883709E-3</v>
          </cell>
          <cell r="F150">
            <v>5.3579102182516759E-3</v>
          </cell>
          <cell r="G150">
            <v>8.1947350258751023E-3</v>
          </cell>
          <cell r="H150">
            <v>1.2522756524167195E-2</v>
          </cell>
          <cell r="I150">
            <v>1.8840959026076631E-2</v>
          </cell>
          <cell r="J150">
            <v>2.6229092506236194E-2</v>
          </cell>
          <cell r="K150">
            <v>3.0364662721910175E-2</v>
          </cell>
          <cell r="L150">
            <v>3.5082605155979933E-2</v>
          </cell>
          <cell r="M150">
            <v>3.9813350723163637E-2</v>
          </cell>
          <cell r="N150">
            <v>4.50281661014999E-2</v>
          </cell>
        </row>
        <row r="151">
          <cell r="A151" t="str">
            <v>Samoa</v>
          </cell>
          <cell r="B151">
            <v>0</v>
          </cell>
          <cell r="C151">
            <v>4.0726157666429278E-4</v>
          </cell>
          <cell r="D151">
            <v>1.7138647984919293E-3</v>
          </cell>
          <cell r="E151">
            <v>3.4457233952286158E-3</v>
          </cell>
          <cell r="F151">
            <v>8.2149507629518965E-3</v>
          </cell>
          <cell r="G151">
            <v>1.1734318775471863E-2</v>
          </cell>
          <cell r="H151">
            <v>1.6412996455432365E-2</v>
          </cell>
          <cell r="I151">
            <v>2.248437012882305E-2</v>
          </cell>
          <cell r="J151">
            <v>2.905634505462272E-2</v>
          </cell>
          <cell r="K151">
            <v>3.428106082070375E-2</v>
          </cell>
          <cell r="L151">
            <v>4.0243857564765347E-2</v>
          </cell>
          <cell r="M151">
            <v>4.6552170328013447E-2</v>
          </cell>
          <cell r="N151">
            <v>5.3667522766689769E-2</v>
          </cell>
        </row>
        <row r="152">
          <cell r="A152" t="str">
            <v>Sao Tome and Principe</v>
          </cell>
          <cell r="B152">
            <v>0</v>
          </cell>
          <cell r="C152">
            <v>1.2051649624201223E-4</v>
          </cell>
          <cell r="D152">
            <v>4.5028871846180131E-4</v>
          </cell>
          <cell r="E152">
            <v>8.2127167971374627E-4</v>
          </cell>
          <cell r="F152">
            <v>1.8782769543708468E-3</v>
          </cell>
          <cell r="G152">
            <v>2.7650548774443059E-3</v>
          </cell>
          <cell r="H152">
            <v>4.1799239227462859E-3</v>
          </cell>
          <cell r="I152">
            <v>6.2158411802284499E-3</v>
          </cell>
          <cell r="J152">
            <v>8.3758031469864658E-3</v>
          </cell>
          <cell r="K152">
            <v>9.8389825812110268E-3</v>
          </cell>
          <cell r="L152">
            <v>1.1570370990186979E-2</v>
          </cell>
          <cell r="M152">
            <v>1.3321220216469656E-2</v>
          </cell>
          <cell r="N152">
            <v>1.5284325155357936E-2</v>
          </cell>
        </row>
        <row r="153">
          <cell r="A153" t="str">
            <v>Saudi Arabia</v>
          </cell>
          <cell r="B153">
            <v>0</v>
          </cell>
          <cell r="C153">
            <v>0.36080448903820195</v>
          </cell>
          <cell r="D153">
            <v>1.6086858504858663</v>
          </cell>
          <cell r="E153">
            <v>3.0559934087796106</v>
          </cell>
          <cell r="F153">
            <v>6.3016326412343986</v>
          </cell>
          <cell r="G153">
            <v>8.4324817638822687</v>
          </cell>
          <cell r="H153">
            <v>10.741890366726512</v>
          </cell>
          <cell r="I153">
            <v>13.525379591641412</v>
          </cell>
          <cell r="J153">
            <v>16.312936654087956</v>
          </cell>
          <cell r="K153">
            <v>18.597491655862463</v>
          </cell>
          <cell r="L153">
            <v>21.05850421833523</v>
          </cell>
          <cell r="M153">
            <v>23.550783618469033</v>
          </cell>
          <cell r="N153">
            <v>26.248987725433718</v>
          </cell>
        </row>
        <row r="154">
          <cell r="A154" t="str">
            <v>Senegal</v>
          </cell>
          <cell r="B154">
            <v>0</v>
          </cell>
          <cell r="C154">
            <v>8.6267296798908429E-3</v>
          </cell>
          <cell r="D154">
            <v>3.0376559322264934E-2</v>
          </cell>
          <cell r="E154">
            <v>5.365916285023388E-2</v>
          </cell>
          <cell r="F154">
            <v>0.120095386789213</v>
          </cell>
          <cell r="G154">
            <v>0.1590584169539713</v>
          </cell>
          <cell r="H154">
            <v>0.19859154948465704</v>
          </cell>
          <cell r="I154">
            <v>0.24035494246662367</v>
          </cell>
          <cell r="J154">
            <v>0.27875099787190399</v>
          </cell>
          <cell r="K154">
            <v>0.32705841673782687</v>
          </cell>
          <cell r="L154">
            <v>0.38002337248223522</v>
          </cell>
          <cell r="M154">
            <v>0.43743680933510221</v>
          </cell>
          <cell r="N154">
            <v>0.50187634832826733</v>
          </cell>
        </row>
        <row r="155">
          <cell r="A155" t="str">
            <v>Serbia</v>
          </cell>
          <cell r="B155">
            <v>0</v>
          </cell>
          <cell r="C155">
            <v>0.14255223156310212</v>
          </cell>
          <cell r="D155">
            <v>0.54053315327213214</v>
          </cell>
          <cell r="E155">
            <v>1.0641809523517827</v>
          </cell>
          <cell r="F155">
            <v>2.9744463967348169</v>
          </cell>
          <cell r="G155">
            <v>4.390083608345785</v>
          </cell>
          <cell r="H155">
            <v>5.9729030497433371</v>
          </cell>
          <cell r="I155">
            <v>7.8334356315385048</v>
          </cell>
          <cell r="J155">
            <v>9.8013182523059843</v>
          </cell>
          <cell r="K155">
            <v>11.650899911784105</v>
          </cell>
          <cell r="L155">
            <v>13.715107050471033</v>
          </cell>
          <cell r="M155">
            <v>16.006329259325877</v>
          </cell>
          <cell r="N155">
            <v>18.621700060887012</v>
          </cell>
        </row>
        <row r="156">
          <cell r="A156" t="str">
            <v>Seychelles</v>
          </cell>
          <cell r="B156">
            <v>0</v>
          </cell>
          <cell r="C156">
            <v>1.0433188846462724E-4</v>
          </cell>
          <cell r="D156">
            <v>4.257990539595136E-4</v>
          </cell>
          <cell r="E156">
            <v>7.7411588967824603E-4</v>
          </cell>
          <cell r="F156">
            <v>1.6577034029672544E-3</v>
          </cell>
          <cell r="G156">
            <v>2.4703322721210414E-3</v>
          </cell>
          <cell r="H156">
            <v>3.7739668781393483E-3</v>
          </cell>
          <cell r="I156">
            <v>5.7055495689356103E-3</v>
          </cell>
          <cell r="J156">
            <v>7.7811066020265175E-3</v>
          </cell>
          <cell r="K156">
            <v>9.1141568261304418E-3</v>
          </cell>
          <cell r="L156">
            <v>1.0698830827619988E-2</v>
          </cell>
          <cell r="M156">
            <v>1.2287210814443863E-2</v>
          </cell>
          <cell r="N156">
            <v>1.4064207581155825E-2</v>
          </cell>
        </row>
        <row r="157">
          <cell r="A157" t="str">
            <v>Sierra Leone</v>
          </cell>
          <cell r="B157">
            <v>0</v>
          </cell>
          <cell r="C157">
            <v>6.6795774051131599E-3</v>
          </cell>
          <cell r="D157">
            <v>2.63156321858352E-2</v>
          </cell>
          <cell r="E157">
            <v>4.7900958297367263E-2</v>
          </cell>
          <cell r="F157">
            <v>0.10528793377914401</v>
          </cell>
          <cell r="G157">
            <v>0.14219460390991021</v>
          </cell>
          <cell r="H157">
            <v>0.18271858194566418</v>
          </cell>
          <cell r="I157">
            <v>0.23070600370594585</v>
          </cell>
          <cell r="J157">
            <v>0.27766057776726305</v>
          </cell>
          <cell r="K157">
            <v>0.32496575877327616</v>
          </cell>
          <cell r="L157">
            <v>0.37775327999083014</v>
          </cell>
          <cell r="M157">
            <v>0.43370968397205617</v>
          </cell>
          <cell r="N157">
            <v>0.49633606889555881</v>
          </cell>
        </row>
        <row r="158">
          <cell r="A158" t="str">
            <v>Singapore</v>
          </cell>
          <cell r="B158">
            <v>0</v>
          </cell>
          <cell r="C158">
            <v>8.3156436730409872E-2</v>
          </cell>
          <cell r="D158">
            <v>0.38830886287580629</v>
          </cell>
          <cell r="E158">
            <v>0.74227622673711913</v>
          </cell>
          <cell r="F158">
            <v>1.5453777801047621</v>
          </cell>
          <cell r="G158">
            <v>2.4769257604842951</v>
          </cell>
          <cell r="H158">
            <v>4.1759928767297323</v>
          </cell>
          <cell r="I158">
            <v>6.9239053541187543</v>
          </cell>
          <cell r="J158">
            <v>10.155273525524732</v>
          </cell>
          <cell r="K158">
            <v>11.941985018282045</v>
          </cell>
          <cell r="L158">
            <v>14.104709293487142</v>
          </cell>
          <cell r="M158">
            <v>16.265052128282083</v>
          </cell>
          <cell r="N158">
            <v>18.69438955343055</v>
          </cell>
        </row>
        <row r="159">
          <cell r="A159" t="str">
            <v>Slovakia</v>
          </cell>
          <cell r="B159">
            <v>0</v>
          </cell>
          <cell r="C159">
            <v>6.3559612150362418E-2</v>
          </cell>
          <cell r="D159">
            <v>0.19195048877243909</v>
          </cell>
          <cell r="E159">
            <v>0.33911451322540553</v>
          </cell>
          <cell r="F159">
            <v>0.84932573187352844</v>
          </cell>
          <cell r="G159">
            <v>1.2239095295634712</v>
          </cell>
          <cell r="H159">
            <v>1.6203935576342283</v>
          </cell>
          <cell r="I159">
            <v>2.0612029950830624</v>
          </cell>
          <cell r="J159">
            <v>2.510166884465816</v>
          </cell>
          <cell r="K159">
            <v>2.9717999358850267</v>
          </cell>
          <cell r="L159">
            <v>3.4811665162956476</v>
          </cell>
          <cell r="M159">
            <v>4.0485587937483736</v>
          </cell>
          <cell r="N159">
            <v>4.6945387418684117</v>
          </cell>
        </row>
        <row r="160">
          <cell r="A160" t="str">
            <v>Slovenia</v>
          </cell>
          <cell r="B160">
            <v>0</v>
          </cell>
          <cell r="C160">
            <v>6.3891856468647285E-2</v>
          </cell>
          <cell r="D160">
            <v>0.20045713235014298</v>
          </cell>
          <cell r="E160">
            <v>0.36002340475158745</v>
          </cell>
          <cell r="F160">
            <v>0.93941843304880113</v>
          </cell>
          <cell r="G160">
            <v>1.3581166858111768</v>
          </cell>
          <cell r="H160">
            <v>1.8047440267277401</v>
          </cell>
          <cell r="I160">
            <v>2.3049346418706258</v>
          </cell>
          <cell r="J160">
            <v>2.8154189563066794</v>
          </cell>
          <cell r="K160">
            <v>3.3386699597591036</v>
          </cell>
          <cell r="L160">
            <v>3.9172431174160183</v>
          </cell>
          <cell r="M160">
            <v>4.562503429839265</v>
          </cell>
          <cell r="N160">
            <v>5.2979720757462498</v>
          </cell>
        </row>
        <row r="161">
          <cell r="A161" t="str">
            <v>Solomon Islands</v>
          </cell>
          <cell r="B161">
            <v>0</v>
          </cell>
          <cell r="C161">
            <v>1.4809511878701557E-4</v>
          </cell>
          <cell r="D161">
            <v>6.2322356308797426E-4</v>
          </cell>
          <cell r="E161">
            <v>1.2529903255376787E-3</v>
          </cell>
          <cell r="F161">
            <v>2.987254822891599E-3</v>
          </cell>
          <cell r="G161">
            <v>6.3362609989598417E-3</v>
          </cell>
          <cell r="H161">
            <v>1.4501931909053278E-2</v>
          </cell>
          <cell r="I161">
            <v>2.8686465755548032E-2</v>
          </cell>
          <cell r="J161">
            <v>4.5693101320444345E-2</v>
          </cell>
          <cell r="K161">
            <v>5.3962703955857214E-2</v>
          </cell>
          <cell r="L161">
            <v>6.4297880665523457E-2</v>
          </cell>
          <cell r="M161">
            <v>7.4389704462909448E-2</v>
          </cell>
          <cell r="N161">
            <v>8.5763354383172605E-2</v>
          </cell>
        </row>
        <row r="162">
          <cell r="A162" t="str">
            <v>Somalia</v>
          </cell>
          <cell r="B162">
            <v>0</v>
          </cell>
          <cell r="C162">
            <v>1.8355840124574519E-2</v>
          </cell>
          <cell r="D162">
            <v>7.3462433765596163E-2</v>
          </cell>
          <cell r="E162">
            <v>0.13364892169597414</v>
          </cell>
          <cell r="F162">
            <v>0.29037401268898971</v>
          </cell>
          <cell r="G162">
            <v>0.38454386320295314</v>
          </cell>
          <cell r="H162">
            <v>0.47293728102344451</v>
          </cell>
          <cell r="I162">
            <v>0.56577069432586791</v>
          </cell>
          <cell r="J162">
            <v>0.65113225307579847</v>
          </cell>
          <cell r="K162">
            <v>0.76062082190005875</v>
          </cell>
          <cell r="L162">
            <v>0.87948526108745451</v>
          </cell>
          <cell r="M162">
            <v>1.0082554228726599</v>
          </cell>
          <cell r="N162">
            <v>1.1522211243910712</v>
          </cell>
        </row>
        <row r="163">
          <cell r="A163" t="str">
            <v>South Africa</v>
          </cell>
          <cell r="B163">
            <v>0</v>
          </cell>
          <cell r="C163">
            <v>0.94171232864081234</v>
          </cell>
          <cell r="D163">
            <v>3.7501237172850734</v>
          </cell>
          <cell r="E163">
            <v>6.7809831897268582</v>
          </cell>
          <cell r="F163">
            <v>14.590095011406328</v>
          </cell>
          <cell r="G163">
            <v>19.46227707690721</v>
          </cell>
          <cell r="H163">
            <v>24.313952380389413</v>
          </cell>
          <cell r="I163">
            <v>29.733340792471164</v>
          </cell>
          <cell r="J163">
            <v>34.894617981539575</v>
          </cell>
          <cell r="K163">
            <v>40.754331829659058</v>
          </cell>
          <cell r="L163">
            <v>47.190440404081109</v>
          </cell>
          <cell r="M163">
            <v>54.089827066431923</v>
          </cell>
          <cell r="N163">
            <v>61.801783480357038</v>
          </cell>
        </row>
        <row r="164">
          <cell r="A164" t="str">
            <v>Spain</v>
          </cell>
          <cell r="B164">
            <v>0</v>
          </cell>
          <cell r="C164">
            <v>2.4981343991183311</v>
          </cell>
          <cell r="D164">
            <v>4.8305238417419636</v>
          </cell>
          <cell r="E164">
            <v>8.8058988609731941</v>
          </cell>
          <cell r="F164">
            <v>12.688957731407708</v>
          </cell>
          <cell r="G164">
            <v>16.208697271143503</v>
          </cell>
          <cell r="H164">
            <v>19.873879551607651</v>
          </cell>
          <cell r="I164">
            <v>21.93475053599661</v>
          </cell>
          <cell r="J164">
            <v>25.001183141011222</v>
          </cell>
          <cell r="K164">
            <v>25.917689109896422</v>
          </cell>
          <cell r="L164">
            <v>26.782869938807838</v>
          </cell>
          <cell r="M164">
            <v>27.546152604500669</v>
          </cell>
          <cell r="N164">
            <v>28.444011817289596</v>
          </cell>
        </row>
        <row r="165">
          <cell r="A165" t="str">
            <v>Sri Lanka</v>
          </cell>
          <cell r="B165">
            <v>0</v>
          </cell>
          <cell r="C165">
            <v>2.3457908668944909E-2</v>
          </cell>
          <cell r="D165">
            <v>0.10033166979693342</v>
          </cell>
          <cell r="E165">
            <v>0.20032190097008482</v>
          </cell>
          <cell r="F165">
            <v>0.45964605942173126</v>
          </cell>
          <cell r="G165">
            <v>0.62939052446757759</v>
          </cell>
          <cell r="H165">
            <v>0.83287141596941305</v>
          </cell>
          <cell r="I165">
            <v>1.0667603580874432</v>
          </cell>
          <cell r="J165">
            <v>1.3053910723751929</v>
          </cell>
          <cell r="K165">
            <v>1.5391538337959298</v>
          </cell>
          <cell r="L165">
            <v>1.7976656480767419</v>
          </cell>
          <cell r="M165">
            <v>2.0777241501408961</v>
          </cell>
          <cell r="N165">
            <v>2.393266564679736</v>
          </cell>
        </row>
        <row r="166">
          <cell r="A166" t="str">
            <v>Sudan</v>
          </cell>
          <cell r="B166">
            <v>0</v>
          </cell>
          <cell r="C166">
            <v>4.3091553558043685E-2</v>
          </cell>
          <cell r="D166">
            <v>0.16482139247734673</v>
          </cell>
          <cell r="E166">
            <v>0.30383532050682932</v>
          </cell>
          <cell r="F166">
            <v>0.75663859913229481</v>
          </cell>
          <cell r="G166">
            <v>1.0752450456438745</v>
          </cell>
          <cell r="H166">
            <v>1.3685497409258147</v>
          </cell>
          <cell r="I166">
            <v>1.715418500074616</v>
          </cell>
          <cell r="J166">
            <v>2.0577929041724614</v>
          </cell>
          <cell r="K166">
            <v>2.4084621745336845</v>
          </cell>
          <cell r="L166">
            <v>2.8026951778523594</v>
          </cell>
          <cell r="M166">
            <v>3.2235052346217135</v>
          </cell>
          <cell r="N166">
            <v>3.6964005969273663</v>
          </cell>
        </row>
        <row r="167">
          <cell r="A167" t="str">
            <v>Suriname</v>
          </cell>
          <cell r="B167">
            <v>0</v>
          </cell>
          <cell r="C167">
            <v>3.1736010677063217E-3</v>
          </cell>
          <cell r="D167">
            <v>1.1857602919494099E-2</v>
          </cell>
          <cell r="E167">
            <v>2.1626820899128645E-2</v>
          </cell>
          <cell r="F167">
            <v>4.946129313176563E-2</v>
          </cell>
          <cell r="G167">
            <v>7.2429966720376049E-2</v>
          </cell>
          <cell r="H167">
            <v>0.10856467984306128</v>
          </cell>
          <cell r="I167">
            <v>0.16021872478095245</v>
          </cell>
          <cell r="J167">
            <v>0.21488384647100428</v>
          </cell>
          <cell r="K167">
            <v>0.25241646208588975</v>
          </cell>
          <cell r="L167">
            <v>0.29673378152408281</v>
          </cell>
          <cell r="M167">
            <v>0.34163470107606031</v>
          </cell>
          <cell r="N167">
            <v>0.39197993898966738</v>
          </cell>
        </row>
        <row r="168">
          <cell r="A168" t="str">
            <v>Swaziland</v>
          </cell>
          <cell r="B168">
            <v>0</v>
          </cell>
          <cell r="C168">
            <v>1.0548465870978704E-3</v>
          </cell>
          <cell r="D168">
            <v>4.1287322574737337E-3</v>
          </cell>
          <cell r="E168">
            <v>7.4801185564194461E-3</v>
          </cell>
          <cell r="F168">
            <v>1.5728947414061639E-2</v>
          </cell>
          <cell r="G168">
            <v>2.1022807929768985E-2</v>
          </cell>
          <cell r="H168">
            <v>2.8168543764387995E-2</v>
          </cell>
          <cell r="I168">
            <v>3.7170337370770828E-2</v>
          </cell>
          <cell r="J168">
            <v>4.619008952306275E-2</v>
          </cell>
          <cell r="K168">
            <v>5.4147036878322459E-2</v>
          </cell>
          <cell r="L168">
            <v>6.3150874962828826E-2</v>
          </cell>
          <cell r="M168">
            <v>7.2538994013742558E-2</v>
          </cell>
          <cell r="N168">
            <v>8.3035663986685035E-2</v>
          </cell>
        </row>
        <row r="169">
          <cell r="A169" t="str">
            <v>Sweden</v>
          </cell>
          <cell r="B169">
            <v>0</v>
          </cell>
          <cell r="C169">
            <v>0.65477653957218507</v>
          </cell>
          <cell r="D169">
            <v>1.2876441684905584</v>
          </cell>
          <cell r="E169">
            <v>2.4804172616078652</v>
          </cell>
          <cell r="F169">
            <v>3.4717849837369656</v>
          </cell>
          <cell r="G169">
            <v>4.3674374084992413</v>
          </cell>
          <cell r="H169">
            <v>5.3747978297056207</v>
          </cell>
          <cell r="I169">
            <v>6.0542882532500961</v>
          </cell>
          <cell r="J169">
            <v>6.99842184741249</v>
          </cell>
          <cell r="K169">
            <v>7.256079540927713</v>
          </cell>
          <cell r="L169">
            <v>7.5044637309955</v>
          </cell>
          <cell r="M169">
            <v>7.7281894352031157</v>
          </cell>
          <cell r="N169">
            <v>7.9930608700977395</v>
          </cell>
        </row>
        <row r="170">
          <cell r="A170" t="str">
            <v>Switzerland</v>
          </cell>
          <cell r="B170">
            <v>0</v>
          </cell>
          <cell r="C170">
            <v>0.23000281663283653</v>
          </cell>
          <cell r="D170">
            <v>0.62328319207460936</v>
          </cell>
          <cell r="E170">
            <v>1.4250006248769505</v>
          </cell>
          <cell r="F170">
            <v>2.3065495689153939</v>
          </cell>
          <cell r="G170">
            <v>2.909537627798521</v>
          </cell>
          <cell r="H170">
            <v>3.5525871597396419</v>
          </cell>
          <cell r="I170">
            <v>3.9253993527625459</v>
          </cell>
          <cell r="J170">
            <v>4.4567154730016991</v>
          </cell>
          <cell r="K170">
            <v>4.6138319338192471</v>
          </cell>
          <cell r="L170">
            <v>4.762408308734142</v>
          </cell>
          <cell r="M170">
            <v>4.8932619155278472</v>
          </cell>
          <cell r="N170">
            <v>5.0511692749294754</v>
          </cell>
        </row>
        <row r="171">
          <cell r="A171" t="str">
            <v>Syrian Arab Republic</v>
          </cell>
          <cell r="B171">
            <v>0</v>
          </cell>
          <cell r="C171">
            <v>8.2821089409351525E-2</v>
          </cell>
          <cell r="D171">
            <v>0.37301842846679317</v>
          </cell>
          <cell r="E171">
            <v>0.72824310549463922</v>
          </cell>
          <cell r="F171">
            <v>1.865735613358114</v>
          </cell>
          <cell r="G171">
            <v>2.7553436639449975</v>
          </cell>
          <cell r="H171">
            <v>3.4138755838536499</v>
          </cell>
          <cell r="I171">
            <v>4.2086552927301275</v>
          </cell>
          <cell r="J171">
            <v>5.0244958840466261</v>
          </cell>
          <cell r="K171">
            <v>5.7103283069944792</v>
          </cell>
          <cell r="L171">
            <v>6.4596588466417204</v>
          </cell>
          <cell r="M171">
            <v>7.2311929552854002</v>
          </cell>
          <cell r="N171">
            <v>8.0733704240172983</v>
          </cell>
        </row>
        <row r="172">
          <cell r="A172" t="str">
            <v>Tajikistan</v>
          </cell>
          <cell r="B172">
            <v>0</v>
          </cell>
          <cell r="C172">
            <v>1.7860682392455619E-2</v>
          </cell>
          <cell r="D172">
            <v>5.6038561870565037E-2</v>
          </cell>
          <cell r="E172">
            <v>0.10054174107860397</v>
          </cell>
          <cell r="F172">
            <v>0.26815608382435691</v>
          </cell>
          <cell r="G172">
            <v>0.39946429705375647</v>
          </cell>
          <cell r="H172">
            <v>0.53408845109824821</v>
          </cell>
          <cell r="I172">
            <v>0.68534874592408446</v>
          </cell>
          <cell r="J172">
            <v>0.84186563985273644</v>
          </cell>
          <cell r="K172">
            <v>0.96360198501586825</v>
          </cell>
          <cell r="L172">
            <v>1.0909717819367757</v>
          </cell>
          <cell r="M172">
            <v>1.2258675041154656</v>
          </cell>
          <cell r="N172">
            <v>1.3730823040608255</v>
          </cell>
        </row>
        <row r="173">
          <cell r="A173" t="str">
            <v>Thailand</v>
          </cell>
          <cell r="B173">
            <v>0</v>
          </cell>
          <cell r="C173">
            <v>0.32057545696562001</v>
          </cell>
          <cell r="D173">
            <v>1.3380088199447604</v>
          </cell>
          <cell r="E173">
            <v>2.6719082675393864</v>
          </cell>
          <cell r="F173">
            <v>6.5448539696085648</v>
          </cell>
          <cell r="G173">
            <v>10.004849986287981</v>
          </cell>
          <cell r="H173">
            <v>15.150517546621474</v>
          </cell>
          <cell r="I173">
            <v>22.654934282696438</v>
          </cell>
          <cell r="J173">
            <v>31.181945281450481</v>
          </cell>
          <cell r="K173">
            <v>36.764973920141529</v>
          </cell>
          <cell r="L173">
            <v>43.348678704545321</v>
          </cell>
          <cell r="M173">
            <v>50.131979586537142</v>
          </cell>
          <cell r="N173">
            <v>57.785053081012876</v>
          </cell>
        </row>
        <row r="174">
          <cell r="A174" t="str">
            <v>The Former Yugoslav Republic of Macedonia</v>
          </cell>
          <cell r="B174">
            <v>0</v>
          </cell>
          <cell r="C174">
            <v>0.10832436295355297</v>
          </cell>
          <cell r="D174">
            <v>0.41042140428097684</v>
          </cell>
          <cell r="E174">
            <v>0.78249986696506557</v>
          </cell>
          <cell r="F174">
            <v>2.292058615357059</v>
          </cell>
          <cell r="G174">
            <v>3.4689217505394963</v>
          </cell>
          <cell r="H174">
            <v>4.6517641925510347</v>
          </cell>
          <cell r="I174">
            <v>6.0034196119490746</v>
          </cell>
          <cell r="J174">
            <v>7.4019300292023189</v>
          </cell>
          <cell r="K174">
            <v>8.7970190956896257</v>
          </cell>
          <cell r="L174">
            <v>10.348231395400292</v>
          </cell>
          <cell r="M174">
            <v>12.078071562005999</v>
          </cell>
          <cell r="N174">
            <v>14.05344795230023</v>
          </cell>
        </row>
        <row r="175">
          <cell r="A175" t="str">
            <v>Togo</v>
          </cell>
          <cell r="B175">
            <v>0</v>
          </cell>
          <cell r="C175">
            <v>3.1655666346235207E-3</v>
          </cell>
          <cell r="D175">
            <v>1.1827583671596646E-2</v>
          </cell>
          <cell r="E175">
            <v>2.1572069453814395E-2</v>
          </cell>
          <cell r="F175">
            <v>4.9336074668140911E-2</v>
          </cell>
          <cell r="G175">
            <v>6.6517611196302659E-2</v>
          </cell>
          <cell r="H175">
            <v>8.5761598915477147E-2</v>
          </cell>
          <cell r="I175">
            <v>0.10800119554123899</v>
          </cell>
          <cell r="J175">
            <v>0.12942486208659754</v>
          </cell>
          <cell r="K175">
            <v>0.15194317891809944</v>
          </cell>
          <cell r="L175">
            <v>0.17707023792299673</v>
          </cell>
          <cell r="M175">
            <v>0.20384302192823472</v>
          </cell>
          <cell r="N175">
            <v>0.2338769969630069</v>
          </cell>
        </row>
        <row r="176">
          <cell r="A176" t="str">
            <v>Tonga</v>
          </cell>
          <cell r="B176">
            <v>0</v>
          </cell>
          <cell r="C176">
            <v>1.6660700863539246E-4</v>
          </cell>
          <cell r="D176">
            <v>7.0112650847397099E-4</v>
          </cell>
          <cell r="E176">
            <v>1.4096141162298884E-3</v>
          </cell>
          <cell r="F176">
            <v>3.360661675753049E-3</v>
          </cell>
          <cell r="G176">
            <v>5.5104350926693949E-3</v>
          </cell>
          <cell r="H176">
            <v>9.6425932747490513E-3</v>
          </cell>
          <cell r="I176">
            <v>1.6236010148824018E-2</v>
          </cell>
          <cell r="J176">
            <v>2.394012306666285E-2</v>
          </cell>
          <cell r="K176">
            <v>2.8263190218190307E-2</v>
          </cell>
          <cell r="L176">
            <v>3.3504879339916825E-2</v>
          </cell>
          <cell r="M176">
            <v>3.8761299957982553E-2</v>
          </cell>
          <cell r="N176">
            <v>4.4687015329853377E-2</v>
          </cell>
        </row>
        <row r="177">
          <cell r="A177" t="str">
            <v>Trinidad and Tobago</v>
          </cell>
          <cell r="B177">
            <v>0</v>
          </cell>
          <cell r="C177">
            <v>1.8029068976362257E-2</v>
          </cell>
          <cell r="D177">
            <v>0.113395614096886</v>
          </cell>
          <cell r="E177">
            <v>0.22337278138295558</v>
          </cell>
          <cell r="F177">
            <v>0.5517320909619563</v>
          </cell>
          <cell r="G177">
            <v>0.89268739482196713</v>
          </cell>
          <cell r="H177">
            <v>1.1112093123788944</v>
          </cell>
          <cell r="I177">
            <v>1.3766670355817587</v>
          </cell>
          <cell r="J177">
            <v>1.6754159750286579</v>
          </cell>
          <cell r="K177">
            <v>1.891419957365482</v>
          </cell>
          <cell r="L177">
            <v>2.1249782363586731</v>
          </cell>
          <cell r="M177">
            <v>2.3768303012092815</v>
          </cell>
          <cell r="N177">
            <v>2.6531495914544885</v>
          </cell>
        </row>
        <row r="178">
          <cell r="A178" t="str">
            <v>Tunisia</v>
          </cell>
          <cell r="B178">
            <v>0</v>
          </cell>
          <cell r="C178">
            <v>1.6255074888012765E-2</v>
          </cell>
          <cell r="D178">
            <v>7.2835057648710816E-2</v>
          </cell>
          <cell r="E178">
            <v>0.15252503974182882</v>
          </cell>
          <cell r="F178">
            <v>0.57953737011462925</v>
          </cell>
          <cell r="G178">
            <v>0.96289420457336883</v>
          </cell>
          <cell r="H178">
            <v>1.1672300382836911</v>
          </cell>
          <cell r="I178">
            <v>1.4175720405064993</v>
          </cell>
          <cell r="J178">
            <v>1.6837011935000463</v>
          </cell>
          <cell r="K178">
            <v>1.9082033955909958</v>
          </cell>
          <cell r="L178">
            <v>2.1588750834757091</v>
          </cell>
          <cell r="M178">
            <v>2.4210847258334209</v>
          </cell>
          <cell r="N178">
            <v>2.7101444258986405</v>
          </cell>
        </row>
        <row r="179">
          <cell r="A179" t="str">
            <v>Turkey</v>
          </cell>
          <cell r="B179">
            <v>0</v>
          </cell>
          <cell r="C179">
            <v>0.13306552269744359</v>
          </cell>
          <cell r="D179">
            <v>0.53498376097523903</v>
          </cell>
          <cell r="E179">
            <v>1.0223984264726194</v>
          </cell>
          <cell r="F179">
            <v>2.1884049812725266</v>
          </cell>
          <cell r="G179">
            <v>2.8753923824309098</v>
          </cell>
          <cell r="H179">
            <v>3.729223547424267</v>
          </cell>
          <cell r="I179">
            <v>4.7241257533458665</v>
          </cell>
          <cell r="J179">
            <v>5.6949042577359652</v>
          </cell>
          <cell r="K179">
            <v>6.5274876242260182</v>
          </cell>
          <cell r="L179">
            <v>7.4259662096638399</v>
          </cell>
          <cell r="M179">
            <v>8.3414075769954703</v>
          </cell>
          <cell r="N179">
            <v>9.3372534526143891</v>
          </cell>
        </row>
        <row r="180">
          <cell r="A180" t="str">
            <v>Turkmenistan</v>
          </cell>
          <cell r="B180">
            <v>0</v>
          </cell>
          <cell r="C180">
            <v>1.2867645092181414E-2</v>
          </cell>
          <cell r="D180">
            <v>4.4914158855554963E-2</v>
          </cell>
          <cell r="E180">
            <v>8.3718009143816927E-2</v>
          </cell>
          <cell r="F180">
            <v>0.22823216348323805</v>
          </cell>
          <cell r="G180">
            <v>0.34329898460466057</v>
          </cell>
          <cell r="H180">
            <v>0.46692618021656329</v>
          </cell>
          <cell r="I180">
            <v>0.61328362105054157</v>
          </cell>
          <cell r="J180">
            <v>0.76922131419962025</v>
          </cell>
          <cell r="K180">
            <v>0.88046853371965217</v>
          </cell>
          <cell r="L180">
            <v>0.99859822466955106</v>
          </cell>
          <cell r="M180">
            <v>1.1220762271728484</v>
          </cell>
          <cell r="N180">
            <v>1.2568277312491796</v>
          </cell>
        </row>
        <row r="181">
          <cell r="A181" t="str">
            <v>Tuvalu</v>
          </cell>
          <cell r="B181">
            <v>0</v>
          </cell>
          <cell r="C181">
            <v>2.776783477256541E-5</v>
          </cell>
          <cell r="D181">
            <v>1.1685441807899513E-4</v>
          </cell>
          <cell r="E181">
            <v>2.349356860383147E-4</v>
          </cell>
          <cell r="F181">
            <v>5.6011027929217473E-4</v>
          </cell>
          <cell r="G181">
            <v>7.6963724821175637E-4</v>
          </cell>
          <cell r="H181">
            <v>9.9357427011924305E-4</v>
          </cell>
          <cell r="I181">
            <v>1.2314027189495179E-3</v>
          </cell>
          <cell r="J181">
            <v>1.4645385875392536E-3</v>
          </cell>
          <cell r="K181">
            <v>1.7270970609950223E-3</v>
          </cell>
          <cell r="L181">
            <v>2.0135501052691656E-3</v>
          </cell>
          <cell r="M181">
            <v>2.3289874584876149E-3</v>
          </cell>
          <cell r="N181">
            <v>2.6849155801511211E-3</v>
          </cell>
        </row>
        <row r="182">
          <cell r="A182" t="str">
            <v>Uganda</v>
          </cell>
          <cell r="B182">
            <v>0</v>
          </cell>
          <cell r="C182">
            <v>1.392307083661037E-3</v>
          </cell>
          <cell r="D182">
            <v>5.1728436094764111E-3</v>
          </cell>
          <cell r="E182">
            <v>9.3853068464172136E-3</v>
          </cell>
          <cell r="F182">
            <v>2.0464672388282569E-2</v>
          </cell>
          <cell r="G182">
            <v>2.8800702493816936E-2</v>
          </cell>
          <cell r="H182">
            <v>4.2731272198383706E-2</v>
          </cell>
          <cell r="I182">
            <v>6.2219575538653267E-2</v>
          </cell>
          <cell r="J182">
            <v>8.2612304748082316E-2</v>
          </cell>
          <cell r="K182">
            <v>9.7127012784952088E-2</v>
          </cell>
          <cell r="L182">
            <v>0.11413754792035399</v>
          </cell>
          <cell r="M182">
            <v>0.13142866273379805</v>
          </cell>
          <cell r="N182">
            <v>0.15080201457230691</v>
          </cell>
        </row>
        <row r="183">
          <cell r="A183" t="str">
            <v>Ukraine</v>
          </cell>
          <cell r="B183">
            <v>0</v>
          </cell>
          <cell r="C183">
            <v>0.28976293092765187</v>
          </cell>
          <cell r="D183">
            <v>0.63441146468685983</v>
          </cell>
          <cell r="E183">
            <v>0.92621237460429096</v>
          </cell>
          <cell r="F183">
            <v>2.1333554180072398</v>
          </cell>
          <cell r="G183">
            <v>3.1315479938670974</v>
          </cell>
          <cell r="H183">
            <v>4.1650894103879166</v>
          </cell>
          <cell r="I183">
            <v>5.3038177292182063</v>
          </cell>
          <cell r="J183">
            <v>6.4520144799145367</v>
          </cell>
          <cell r="K183">
            <v>7.3740605432214439</v>
          </cell>
          <cell r="L183">
            <v>8.3374283202625694</v>
          </cell>
          <cell r="M183">
            <v>9.3540970561151031</v>
          </cell>
          <cell r="N183">
            <v>10.460963335860626</v>
          </cell>
        </row>
        <row r="184">
          <cell r="A184" t="str">
            <v>United Arab Emirates</v>
          </cell>
          <cell r="B184">
            <v>0</v>
          </cell>
          <cell r="C184">
            <v>4.2194660890505609E-2</v>
          </cell>
          <cell r="D184">
            <v>0.19561685549772098</v>
          </cell>
          <cell r="E184">
            <v>0.37014987888050221</v>
          </cell>
          <cell r="F184">
            <v>0.74335945024790462</v>
          </cell>
          <cell r="G184">
            <v>1.0734975457802549</v>
          </cell>
          <cell r="H184">
            <v>1.5688169398735212</v>
          </cell>
          <cell r="I184">
            <v>2.2936327003169006</v>
          </cell>
          <cell r="J184">
            <v>3.0761353398338929</v>
          </cell>
          <cell r="K184">
            <v>3.5117365289717974</v>
          </cell>
          <cell r="L184">
            <v>4.0126630600455178</v>
          </cell>
          <cell r="M184">
            <v>4.4915846182703021</v>
          </cell>
          <cell r="N184">
            <v>5.0103236233917485</v>
          </cell>
        </row>
        <row r="185">
          <cell r="A185" t="str">
            <v>United Kingdom of Great Britain and Northern Ireland</v>
          </cell>
          <cell r="B185">
            <v>0</v>
          </cell>
          <cell r="C185">
            <v>4.9094992585438941</v>
          </cell>
          <cell r="D185">
            <v>9.6849247625087518</v>
          </cell>
          <cell r="E185">
            <v>17.67891549804628</v>
          </cell>
          <cell r="F185">
            <v>25.304421765365543</v>
          </cell>
          <cell r="G185">
            <v>32.548500623685626</v>
          </cell>
          <cell r="H185">
            <v>39.904567457859422</v>
          </cell>
          <cell r="I185">
            <v>43.982201246873075</v>
          </cell>
          <cell r="J185">
            <v>49.815146987285246</v>
          </cell>
          <cell r="K185">
            <v>51.588751758805394</v>
          </cell>
          <cell r="L185">
            <v>53.245145643140305</v>
          </cell>
          <cell r="M185">
            <v>54.73282033373377</v>
          </cell>
          <cell r="N185">
            <v>56.510702797731653</v>
          </cell>
        </row>
        <row r="186">
          <cell r="A186" t="str">
            <v>United Republic of Tanzania</v>
          </cell>
          <cell r="B186">
            <v>0</v>
          </cell>
          <cell r="C186">
            <v>8.171662114605252E-3</v>
          </cell>
          <cell r="D186">
            <v>3.4420766994414646E-2</v>
          </cell>
          <cell r="E186">
            <v>6.9188190241171788E-2</v>
          </cell>
          <cell r="F186">
            <v>0.16482750395136997</v>
          </cell>
          <cell r="G186">
            <v>0.22959830819846952</v>
          </cell>
          <cell r="H186">
            <v>0.30519888242572885</v>
          </cell>
          <cell r="I186">
            <v>0.39321209047409589</v>
          </cell>
          <cell r="J186">
            <v>0.48383808375602777</v>
          </cell>
          <cell r="K186">
            <v>0.57066012229356877</v>
          </cell>
          <cell r="L186">
            <v>0.66721589228103539</v>
          </cell>
          <cell r="M186">
            <v>0.7717347459676801</v>
          </cell>
          <cell r="N186">
            <v>0.8896471609773986</v>
          </cell>
        </row>
        <row r="187">
          <cell r="A187" t="str">
            <v>United States</v>
          </cell>
          <cell r="B187">
            <v>0</v>
          </cell>
          <cell r="C187">
            <v>98.993872890382221</v>
          </cell>
          <cell r="D187">
            <v>193.68099414513867</v>
          </cell>
          <cell r="E187">
            <v>268.42370399482741</v>
          </cell>
          <cell r="F187">
            <v>390.36499291430584</v>
          </cell>
          <cell r="G187">
            <v>477.14073139504035</v>
          </cell>
          <cell r="H187">
            <v>567.32258637459927</v>
          </cell>
          <cell r="I187">
            <v>612.87848429184828</v>
          </cell>
          <cell r="J187">
            <v>678.86110688374526</v>
          </cell>
          <cell r="K187">
            <v>557.77400823246671</v>
          </cell>
          <cell r="L187">
            <v>579.94506998981876</v>
          </cell>
          <cell r="M187">
            <v>599.00418927707574</v>
          </cell>
          <cell r="N187">
            <v>622.80996696454497</v>
          </cell>
        </row>
        <row r="188">
          <cell r="A188" t="str">
            <v>Uruguay</v>
          </cell>
          <cell r="B188">
            <v>0</v>
          </cell>
          <cell r="C188">
            <v>5.1230300851690301E-2</v>
          </cell>
          <cell r="D188">
            <v>0.23482236146355034</v>
          </cell>
          <cell r="E188">
            <v>0.47769914935257074</v>
          </cell>
          <cell r="F188">
            <v>1.1421957921233266</v>
          </cell>
          <cell r="G188">
            <v>1.6654130217153424</v>
          </cell>
          <cell r="H188">
            <v>2.3320492799796266</v>
          </cell>
          <cell r="I188">
            <v>3.2033552883351821</v>
          </cell>
          <cell r="J188">
            <v>4.174783483005859</v>
          </cell>
          <cell r="K188">
            <v>4.8173331272427351</v>
          </cell>
          <cell r="L188">
            <v>5.5235440743077451</v>
          </cell>
          <cell r="M188">
            <v>6.2533668708820462</v>
          </cell>
          <cell r="N188">
            <v>7.0560073728375325</v>
          </cell>
        </row>
        <row r="189">
          <cell r="A189" t="str">
            <v>Uzbekistan</v>
          </cell>
          <cell r="B189">
            <v>0</v>
          </cell>
          <cell r="C189">
            <v>0.21579359971938814</v>
          </cell>
          <cell r="D189">
            <v>0.69960338147224355</v>
          </cell>
          <cell r="E189">
            <v>1.2714484217157667</v>
          </cell>
          <cell r="F189">
            <v>3.4129974301524126</v>
          </cell>
          <cell r="G189">
            <v>5.0876919116351083</v>
          </cell>
          <cell r="H189">
            <v>6.8009977216978514</v>
          </cell>
          <cell r="I189">
            <v>8.7245613605997185</v>
          </cell>
          <cell r="J189">
            <v>10.714261372032565</v>
          </cell>
          <cell r="K189">
            <v>12.261802091218664</v>
          </cell>
          <cell r="L189">
            <v>13.881402163356269</v>
          </cell>
          <cell r="M189">
            <v>15.596792505103872</v>
          </cell>
          <cell r="N189">
            <v>17.468827774692329</v>
          </cell>
        </row>
        <row r="190">
          <cell r="A190" t="str">
            <v>Vanuatu</v>
          </cell>
          <cell r="B190">
            <v>0</v>
          </cell>
          <cell r="C190">
            <v>4.6470112203469104E-4</v>
          </cell>
          <cell r="D190">
            <v>2.9809487901832766E-3</v>
          </cell>
          <cell r="E190">
            <v>5.5249073528109392E-3</v>
          </cell>
          <cell r="F190">
            <v>9.2257813030710289E-3</v>
          </cell>
          <cell r="G190">
            <v>1.2286520507970661E-2</v>
          </cell>
          <cell r="H190">
            <v>1.4105563782987902E-2</v>
          </cell>
          <cell r="I190">
            <v>1.6217737402401067E-2</v>
          </cell>
          <cell r="J190">
            <v>1.8498201429962342E-2</v>
          </cell>
          <cell r="K190">
            <v>2.0919469796345E-2</v>
          </cell>
          <cell r="L190">
            <v>2.3375637594177358E-2</v>
          </cell>
          <cell r="M190">
            <v>2.6016084849452659E-2</v>
          </cell>
          <cell r="N190">
            <v>2.887314812581087E-2</v>
          </cell>
        </row>
        <row r="191">
          <cell r="A191" t="str">
            <v>Venezuela</v>
          </cell>
          <cell r="B191">
            <v>0</v>
          </cell>
          <cell r="C191">
            <v>0.39436018482608559</v>
          </cell>
          <cell r="D191">
            <v>1.8310709184986871</v>
          </cell>
          <cell r="E191">
            <v>3.7019772116832304</v>
          </cell>
          <cell r="F191">
            <v>8.5246722730563036</v>
          </cell>
          <cell r="G191">
            <v>12.309423657303117</v>
          </cell>
          <cell r="H191">
            <v>17.453360019797636</v>
          </cell>
          <cell r="I191">
            <v>24.318600157436084</v>
          </cell>
          <cell r="J191">
            <v>32.029498810213155</v>
          </cell>
          <cell r="K191">
            <v>36.959441125986672</v>
          </cell>
          <cell r="L191">
            <v>42.400880238466144</v>
          </cell>
          <cell r="M191">
            <v>47.982974608248313</v>
          </cell>
          <cell r="N191">
            <v>54.113979356540256</v>
          </cell>
        </row>
        <row r="192">
          <cell r="A192" t="str">
            <v>Viet Nam</v>
          </cell>
          <cell r="B192">
            <v>0</v>
          </cell>
          <cell r="C192">
            <v>2.4358552559785886E-2</v>
          </cell>
          <cell r="D192">
            <v>0.10875077227153987</v>
          </cell>
          <cell r="E192">
            <v>0.22652864163144365</v>
          </cell>
          <cell r="F192">
            <v>0.71428645577125938</v>
          </cell>
          <cell r="G192">
            <v>1.1568766110571147</v>
          </cell>
          <cell r="H192">
            <v>1.5169142515168728</v>
          </cell>
          <cell r="I192">
            <v>1.9755404635889577</v>
          </cell>
          <cell r="J192">
            <v>2.4827235612607366</v>
          </cell>
          <cell r="K192">
            <v>2.9080114367983287</v>
          </cell>
          <cell r="L192">
            <v>3.3955672766993508</v>
          </cell>
          <cell r="M192">
            <v>3.9215785155380316</v>
          </cell>
          <cell r="N192">
            <v>4.5180707420801891</v>
          </cell>
        </row>
        <row r="193">
          <cell r="A193" t="str">
            <v>Yemen</v>
          </cell>
          <cell r="B193">
            <v>0</v>
          </cell>
          <cell r="C193">
            <v>2.1638557350636436E-2</v>
          </cell>
          <cell r="D193">
            <v>9.5838577316764179E-2</v>
          </cell>
          <cell r="E193">
            <v>0.18150714833179077</v>
          </cell>
          <cell r="F193">
            <v>0.35985624387200549</v>
          </cell>
          <cell r="G193">
            <v>0.52746068749147745</v>
          </cell>
          <cell r="H193">
            <v>0.83052582214038229</v>
          </cell>
          <cell r="I193">
            <v>1.2863801847874046</v>
          </cell>
          <cell r="J193">
            <v>1.7813585479086123</v>
          </cell>
          <cell r="K193">
            <v>2.0387566506837591</v>
          </cell>
          <cell r="L193">
            <v>2.3393468097498662</v>
          </cell>
          <cell r="M193">
            <v>2.6230902451210949</v>
          </cell>
          <cell r="N193">
            <v>2.930815322807069</v>
          </cell>
        </row>
        <row r="194">
          <cell r="A194" t="str">
            <v>Zambia</v>
          </cell>
          <cell r="B194">
            <v>0</v>
          </cell>
          <cell r="C194">
            <v>2.1910236714948301E-3</v>
          </cell>
          <cell r="D194">
            <v>8.132473144593708E-3</v>
          </cell>
          <cell r="E194">
            <v>1.4747713329214745E-2</v>
          </cell>
          <cell r="F194">
            <v>3.2147267699555629E-2</v>
          </cell>
          <cell r="G194">
            <v>4.4051302454936075E-2</v>
          </cell>
          <cell r="H194">
            <v>6.2445848074501521E-2</v>
          </cell>
          <cell r="I194">
            <v>8.6979997075570775E-2</v>
          </cell>
          <cell r="J194">
            <v>0.11214301727875947</v>
          </cell>
          <cell r="K194">
            <v>0.1318455626136088</v>
          </cell>
          <cell r="L194">
            <v>0.15460564598737292</v>
          </cell>
          <cell r="M194">
            <v>0.17802727719668796</v>
          </cell>
          <cell r="N194">
            <v>0.20426949944186878</v>
          </cell>
        </row>
        <row r="195">
          <cell r="A195" t="str">
            <v>Zimbabwe</v>
          </cell>
          <cell r="B195">
            <v>0</v>
          </cell>
          <cell r="C195">
            <v>4.9340313569701595E-2</v>
          </cell>
          <cell r="D195">
            <v>0.19260959105070918</v>
          </cell>
          <cell r="E195">
            <v>0.34887272475219194</v>
          </cell>
          <cell r="F195">
            <v>0.73450120166574828</v>
          </cell>
          <cell r="G195">
            <v>0.9951378211408648</v>
          </cell>
          <cell r="H195">
            <v>1.3688060901136134</v>
          </cell>
          <cell r="I195">
            <v>1.8584553607582157</v>
          </cell>
          <cell r="J195">
            <v>2.3578066661894508</v>
          </cell>
          <cell r="K195">
            <v>2.7649501414744466</v>
          </cell>
          <cell r="L195">
            <v>3.2308681939716419</v>
          </cell>
          <cell r="M195">
            <v>3.7123049472041472</v>
          </cell>
          <cell r="N195">
            <v>4.2507334804558523</v>
          </cell>
        </row>
      </sheetData>
      <sheetData sheetId="12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 Panel"/>
      <sheetName val="Background"/>
      <sheetName val="Output - Baselines"/>
      <sheetName val="Output - MAC"/>
      <sheetName val="Costs (Non-A5)"/>
      <sheetName val="Costs (A5)"/>
      <sheetName val="Policy Summary"/>
      <sheetName val="AFs"/>
      <sheetName val="Policy Baselines"/>
      <sheetName val="US Baselines"/>
      <sheetName val="Intl Baselines"/>
      <sheetName val="Intl Baselines (1)"/>
      <sheetName val="Intl Baselines (2)"/>
      <sheetName val="Intl Baselines (3)"/>
      <sheetName val="Redux"/>
      <sheetName val="Redux (1)"/>
      <sheetName val="Redux (2)"/>
      <sheetName val="Redux (3)"/>
      <sheetName val="VM Emissions (1)"/>
      <sheetName val="VM Emissions (2)"/>
      <sheetName val="VM Emissions (3)"/>
      <sheetName val="VM Virgin Mfct (1)"/>
      <sheetName val="VM Virgin Mfct (2)"/>
      <sheetName val="VM Virgin Mfct (3)"/>
      <sheetName val="Lists"/>
      <sheetName val="VMLists"/>
      <sheetName val="Log"/>
      <sheetName val="OtherMacros"/>
      <sheetName val="myExportOutput"/>
    </sheetNames>
    <sheetDataSet>
      <sheetData sheetId="0">
        <row r="4">
          <cell r="D4">
            <v>0.1</v>
          </cell>
        </row>
        <row r="5">
          <cell r="D5">
            <v>0.3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>
        <row r="2">
          <cell r="E2" t="str">
            <v>Recovery at Service</v>
          </cell>
          <cell r="F2" t="str">
            <v>Refrigeration/AC</v>
          </cell>
          <cell r="G2" t="b">
            <v>1</v>
          </cell>
        </row>
        <row r="3">
          <cell r="E3" t="str">
            <v>Recovery at Disposal</v>
          </cell>
          <cell r="F3" t="str">
            <v>Refrigeration/AC</v>
          </cell>
          <cell r="G3" t="b">
            <v>1</v>
          </cell>
        </row>
        <row r="4">
          <cell r="E4" t="str">
            <v>Replace DX with Distributed System</v>
          </cell>
          <cell r="F4" t="str">
            <v>Refrigeration/AC</v>
          </cell>
          <cell r="G4" t="b">
            <v>1</v>
          </cell>
        </row>
        <row r="5">
          <cell r="E5" t="str">
            <v>Leak Repair</v>
          </cell>
          <cell r="F5" t="str">
            <v>Refrigeration/AC</v>
          </cell>
          <cell r="G5" t="b">
            <v>1</v>
          </cell>
        </row>
        <row r="6">
          <cell r="E6" t="str">
            <v>Enhanced HFC-134a in MVACs</v>
          </cell>
          <cell r="F6" t="str">
            <v>Refrigeration/AC</v>
          </cell>
          <cell r="G6" t="b">
            <v>1</v>
          </cell>
        </row>
        <row r="7">
          <cell r="E7" t="str">
            <v>Ammonia or CO2 in IPR and CS</v>
          </cell>
          <cell r="F7" t="str">
            <v>Refrigeration/AC</v>
          </cell>
          <cell r="G7" t="b">
            <v>1</v>
          </cell>
        </row>
        <row r="8">
          <cell r="E8" t="str">
            <v>HFO-1234yf in MVACs</v>
          </cell>
          <cell r="F8" t="str">
            <v>Refrigeration/AC</v>
          </cell>
          <cell r="G8" t="b">
            <v>1</v>
          </cell>
        </row>
        <row r="9">
          <cell r="E9" t="str">
            <v>New Chem in place of R-410A</v>
          </cell>
          <cell r="F9" t="str">
            <v>Refrigeration/AC</v>
          </cell>
          <cell r="G9" t="b">
            <v>1</v>
          </cell>
        </row>
        <row r="10">
          <cell r="E10" t="str">
            <v>HCs in Window Units &amp; Dehumids</v>
          </cell>
          <cell r="F10" t="str">
            <v>Refrigeration/AC</v>
          </cell>
          <cell r="G10" t="b">
            <v>1</v>
          </cell>
        </row>
        <row r="11">
          <cell r="E11" t="str">
            <v>MCHX in Unitary AC</v>
          </cell>
          <cell r="F11" t="str">
            <v>Refrigeration/AC</v>
          </cell>
          <cell r="G11" t="b">
            <v>1</v>
          </cell>
        </row>
        <row r="12">
          <cell r="E12" t="str">
            <v>MCHX in PDs</v>
          </cell>
          <cell r="F12" t="str">
            <v>Refrigeration/AC</v>
          </cell>
          <cell r="G12" t="b">
            <v>1</v>
          </cell>
        </row>
        <row r="13">
          <cell r="E13" t="str">
            <v>HCs for Refrigerators</v>
          </cell>
          <cell r="F13" t="str">
            <v>Refrigeration/AC</v>
          </cell>
          <cell r="G13" t="b">
            <v>1</v>
          </cell>
        </row>
        <row r="14">
          <cell r="E14" t="str">
            <v>HCs for Small Retail Food</v>
          </cell>
          <cell r="F14" t="str">
            <v>Refrigeration/AC</v>
          </cell>
          <cell r="G14" t="b">
            <v>1</v>
          </cell>
        </row>
        <row r="15">
          <cell r="E15" t="str">
            <v>Enhanced HFO-1234yf in MVACs</v>
          </cell>
          <cell r="F15" t="str">
            <v>Refrigeration/AC</v>
          </cell>
          <cell r="G15" t="b">
            <v>1</v>
          </cell>
        </row>
        <row r="16">
          <cell r="E16" t="str">
            <v>Inert Gases</v>
          </cell>
          <cell r="F16" t="str">
            <v>Fire Extinguishing</v>
          </cell>
          <cell r="G16" t="b">
            <v>1</v>
          </cell>
        </row>
        <row r="17">
          <cell r="E17" t="str">
            <v>Water Mist</v>
          </cell>
          <cell r="F17" t="str">
            <v>Fire Extinguishing</v>
          </cell>
          <cell r="G17" t="b">
            <v>1</v>
          </cell>
        </row>
        <row r="18">
          <cell r="E18" t="str">
            <v>FK-5-1-12</v>
          </cell>
          <cell r="F18" t="str">
            <v>Fire Extinguishing</v>
          </cell>
          <cell r="G18" t="b">
            <v>1</v>
          </cell>
        </row>
        <row r="19">
          <cell r="E19" t="str">
            <v>HFC-134a to HC</v>
          </cell>
          <cell r="F19" t="str">
            <v>Aerosols (Non-MDI)</v>
          </cell>
          <cell r="G19" t="b">
            <v>1</v>
          </cell>
        </row>
        <row r="20">
          <cell r="E20" t="str">
            <v>HFC-152a to HC</v>
          </cell>
          <cell r="F20" t="str">
            <v>Aerosols (Non-MDI)</v>
          </cell>
          <cell r="G20" t="b">
            <v>1</v>
          </cell>
        </row>
        <row r="21">
          <cell r="E21" t="str">
            <v>HFC-134a to NIK</v>
          </cell>
          <cell r="F21" t="str">
            <v>Aerosols (Non-MDI)</v>
          </cell>
          <cell r="G21" t="b">
            <v>1</v>
          </cell>
        </row>
        <row r="22">
          <cell r="E22" t="str">
            <v>HFC-152a to NIK</v>
          </cell>
          <cell r="F22" t="str">
            <v>Aerosols (Non-MDI)</v>
          </cell>
          <cell r="G22" t="b">
            <v>1</v>
          </cell>
        </row>
        <row r="23">
          <cell r="E23" t="str">
            <v>HFC-134a to HFC-152a</v>
          </cell>
          <cell r="F23" t="str">
            <v>Aerosols (Non-MDI)</v>
          </cell>
          <cell r="G23" t="b">
            <v>1</v>
          </cell>
        </row>
        <row r="24">
          <cell r="E24" t="str">
            <v>DPI</v>
          </cell>
          <cell r="F24" t="str">
            <v>Aerosols (MDI)</v>
          </cell>
          <cell r="G24" t="b">
            <v>1</v>
          </cell>
        </row>
        <row r="25">
          <cell r="E25" t="str">
            <v>NIK Aqueous</v>
          </cell>
          <cell r="F25" t="str">
            <v>Solvents</v>
          </cell>
          <cell r="G25" t="b">
            <v>1</v>
          </cell>
        </row>
        <row r="26">
          <cell r="E26" t="str">
            <v>NIK Semi-Aqueous</v>
          </cell>
          <cell r="F26" t="str">
            <v>Solvents</v>
          </cell>
          <cell r="G26" t="b">
            <v>1</v>
          </cell>
        </row>
        <row r="27">
          <cell r="E27" t="str">
            <v>HFC to HFE</v>
          </cell>
          <cell r="F27" t="str">
            <v>Solvents</v>
          </cell>
          <cell r="G27" t="b">
            <v>1</v>
          </cell>
        </row>
        <row r="28">
          <cell r="E28" t="str">
            <v>Appliance HFC-245fa to HC</v>
          </cell>
          <cell r="F28" t="str">
            <v>Foams</v>
          </cell>
          <cell r="G28" t="b">
            <v>1</v>
          </cell>
        </row>
        <row r="29">
          <cell r="E29" t="str">
            <v>Appliance HFC-134a to HC</v>
          </cell>
          <cell r="F29" t="str">
            <v>Foams</v>
          </cell>
          <cell r="G29" t="b">
            <v>1</v>
          </cell>
        </row>
        <row r="30">
          <cell r="E30" t="str">
            <v>Spray HFC-245fa/CO2 to HC</v>
          </cell>
          <cell r="F30" t="str">
            <v>Foams</v>
          </cell>
          <cell r="G30" t="b">
            <v>1</v>
          </cell>
        </row>
        <row r="31">
          <cell r="E31" t="str">
            <v>Spray HFC-245fa/CO2 to CO2</v>
          </cell>
          <cell r="F31" t="str">
            <v>Foams</v>
          </cell>
          <cell r="G31" t="b">
            <v>1</v>
          </cell>
        </row>
        <row r="32">
          <cell r="E32" t="str">
            <v>PU Continuous and Discontinuous HFC-134a to HC</v>
          </cell>
          <cell r="F32" t="str">
            <v>Foams</v>
          </cell>
          <cell r="G32" t="b">
            <v>1</v>
          </cell>
        </row>
        <row r="33">
          <cell r="E33" t="str">
            <v>PU One Component HFC-134a to HC</v>
          </cell>
          <cell r="F33" t="str">
            <v>Foams</v>
          </cell>
          <cell r="G33" t="b">
            <v>1</v>
          </cell>
        </row>
        <row r="34">
          <cell r="E34" t="str">
            <v>PU One Component HFC-152a to HC</v>
          </cell>
          <cell r="F34" t="str">
            <v>Foams</v>
          </cell>
          <cell r="G34" t="b">
            <v>1</v>
          </cell>
        </row>
        <row r="35">
          <cell r="E35" t="str">
            <v>XPS: HFC-134a/CO2 to CO2/Alcohol</v>
          </cell>
          <cell r="F35" t="str">
            <v>Foams</v>
          </cell>
          <cell r="G35" t="b">
            <v>1</v>
          </cell>
        </row>
        <row r="36">
          <cell r="E36" t="str">
            <v>Appliance:  Automated Process with Foam Grinding, HFC Adsorption, and Foam Landfilling</v>
          </cell>
          <cell r="F36" t="str">
            <v>Foams</v>
          </cell>
          <cell r="G36" t="b">
            <v>1</v>
          </cell>
        </row>
        <row r="37">
          <cell r="E37" t="str">
            <v>Appliance:  Manual Process with Foam Incineration</v>
          </cell>
          <cell r="F37" t="str">
            <v>Foams</v>
          </cell>
          <cell r="G37" t="b">
            <v>1</v>
          </cell>
        </row>
        <row r="38">
          <cell r="E38" t="str">
            <v>HFC Secondary Loop</v>
          </cell>
          <cell r="F38" t="str">
            <v>Refrigeration/AC</v>
          </cell>
          <cell r="G38" t="b">
            <v>1</v>
          </cell>
        </row>
        <row r="39">
          <cell r="E39" t="str">
            <v>Ammonia Secondary Loop</v>
          </cell>
          <cell r="F39" t="str">
            <v>Refrigeration/AC</v>
          </cell>
          <cell r="G39" t="b">
            <v>1</v>
          </cell>
        </row>
        <row r="40">
          <cell r="E40" t="str">
            <v>CO2 for New MVACs</v>
          </cell>
          <cell r="F40" t="str">
            <v>Refrigeration/AC</v>
          </cell>
          <cell r="G40" t="b">
            <v>0</v>
          </cell>
        </row>
        <row r="41">
          <cell r="E41" t="str">
            <v>HFO (or CO2) in Unitary AC</v>
          </cell>
          <cell r="F41" t="str">
            <v>Refrigeration/AC</v>
          </cell>
          <cell r="G41" t="b">
            <v>0</v>
          </cell>
        </row>
        <row r="42">
          <cell r="E42" t="str">
            <v>HCs in Central AC</v>
          </cell>
          <cell r="F42" t="str">
            <v>Refrigeration/AC</v>
          </cell>
          <cell r="G42" t="b">
            <v>1</v>
          </cell>
        </row>
      </sheetData>
      <sheetData sheetId="25"/>
      <sheetData sheetId="26"/>
      <sheetData sheetId="27" refreshError="1"/>
      <sheetData sheetId="28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verview"/>
      <sheetName val="Model Facility def"/>
      <sheetName val="Abatement Options def"/>
      <sheetName val="facility % by country and tech"/>
      <sheetName val="QC"/>
      <sheetName val="country list"/>
      <sheetName val="Table of Contents"/>
      <sheetName val=" Fishmouth Graph"/>
      <sheetName val="HFC Cap (2014)"/>
      <sheetName val="Data Summary"/>
      <sheetName val="US VM Virgin Manufax by End-Use"/>
      <sheetName val="SectorBaselines"/>
      <sheetName val="ODS Sub"/>
      <sheetName val="Results (AR4)"/>
      <sheetName val="Conversions"/>
      <sheetName val="EU VM virmanufax by end us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2">
          <cell r="H2">
            <v>2015</v>
          </cell>
        </row>
      </sheetData>
      <sheetData sheetId="8">
        <row r="10">
          <cell r="B10">
            <v>0.9</v>
          </cell>
        </row>
      </sheetData>
      <sheetData sheetId="9">
        <row r="128">
          <cell r="BD128" t="str">
            <v>EU</v>
          </cell>
          <cell r="BE128">
            <v>9.9161045674711745E-3</v>
          </cell>
          <cell r="BF128">
            <v>0.26187087367592216</v>
          </cell>
          <cell r="BG128">
            <v>0.54437909162170928</v>
          </cell>
          <cell r="BH128">
            <v>0.74550312710280842</v>
          </cell>
          <cell r="BI128">
            <v>0.67588643284873018</v>
          </cell>
          <cell r="BJ128">
            <v>0.60671294868788517</v>
          </cell>
          <cell r="BK128">
            <v>0.54205460855565624</v>
          </cell>
          <cell r="BL128">
            <v>0.56295592183144472</v>
          </cell>
          <cell r="BM128">
            <v>0.5530215997600918</v>
          </cell>
        </row>
        <row r="129">
          <cell r="BD129" t="str">
            <v>Other Developed</v>
          </cell>
          <cell r="BE129">
            <v>9.1164106049958712E-3</v>
          </cell>
          <cell r="BF129">
            <v>0.27572712740131156</v>
          </cell>
          <cell r="BG129">
            <v>0.59931763690716755</v>
          </cell>
          <cell r="BH129">
            <v>0.79362237113278056</v>
          </cell>
          <cell r="BI129">
            <v>0.83382039857765011</v>
          </cell>
          <cell r="BJ129">
            <v>0.82170301423535808</v>
          </cell>
          <cell r="BK129">
            <v>0.80963882049419345</v>
          </cell>
          <cell r="BL129">
            <v>0.77433388805789227</v>
          </cell>
          <cell r="BM129">
            <v>0.76830644257073666</v>
          </cell>
        </row>
        <row r="130">
          <cell r="BD130" t="str">
            <v>Developing</v>
          </cell>
          <cell r="BE130">
            <v>7.3379205911168813E-4</v>
          </cell>
          <cell r="BF130">
            <v>2.3389673453492788E-2</v>
          </cell>
          <cell r="BG130">
            <v>2.048778545119681E-2</v>
          </cell>
          <cell r="BH130">
            <v>0.30308356530204755</v>
          </cell>
          <cell r="BI130">
            <v>0.59666053937729102</v>
          </cell>
          <cell r="BJ130">
            <v>0.80933614589028469</v>
          </cell>
          <cell r="BK130">
            <v>0.72119780287060964</v>
          </cell>
          <cell r="BL130">
            <v>0.66693665761511955</v>
          </cell>
          <cell r="BM130">
            <v>0.61615270392679344</v>
          </cell>
        </row>
      </sheetData>
      <sheetData sheetId="10"/>
      <sheetData sheetId="11">
        <row r="6">
          <cell r="B6" t="str">
            <v>Ding RAC</v>
          </cell>
          <cell r="C6">
            <v>0.85889029528161132</v>
          </cell>
          <cell r="D6">
            <v>0.83375071261793499</v>
          </cell>
          <cell r="E6">
            <v>0.86605261823562274</v>
          </cell>
          <cell r="F6">
            <v>0.89041726020110901</v>
          </cell>
          <cell r="G6">
            <v>0.90460267576344444</v>
          </cell>
          <cell r="H6">
            <v>0.90969783496769585</v>
          </cell>
          <cell r="I6">
            <v>0.90969783496769585</v>
          </cell>
          <cell r="J6">
            <v>0.90969783496769585</v>
          </cell>
          <cell r="K6">
            <v>0.90969783496769585</v>
          </cell>
        </row>
        <row r="7">
          <cell r="B7" t="str">
            <v>Ding FOAM</v>
          </cell>
          <cell r="C7">
            <v>6.3886866184002669E-4</v>
          </cell>
          <cell r="D7">
            <v>5.3270670142796593E-4</v>
          </cell>
          <cell r="E7">
            <v>4.7078762447880587E-4</v>
          </cell>
          <cell r="F7">
            <v>4.2004826756464325E-4</v>
          </cell>
          <cell r="G7">
            <v>3.9650487765244892E-4</v>
          </cell>
          <cell r="H7">
            <v>3.168259594441035E-4</v>
          </cell>
          <cell r="I7">
            <v>3.168259594441035E-4</v>
          </cell>
          <cell r="J7">
            <v>3.168259594441035E-4</v>
          </cell>
          <cell r="K7">
            <v>3.168259594441035E-4</v>
          </cell>
        </row>
        <row r="8">
          <cell r="B8" t="str">
            <v>Ding FIRE</v>
          </cell>
          <cell r="C8">
            <v>5.8268381910325559E-2</v>
          </cell>
          <cell r="D8">
            <v>4.9708146891170736E-2</v>
          </cell>
          <cell r="E8">
            <v>3.4209040609728826E-2</v>
          </cell>
          <cell r="F8">
            <v>2.4284067748941058E-2</v>
          </cell>
          <cell r="G8">
            <v>1.8308255460026911E-2</v>
          </cell>
          <cell r="H8">
            <v>1.4615730797531892E-2</v>
          </cell>
          <cell r="I8">
            <v>1.4615730797531892E-2</v>
          </cell>
          <cell r="J8">
            <v>1.4615730797531892E-2</v>
          </cell>
          <cell r="K8">
            <v>1.4615730797531892E-2</v>
          </cell>
        </row>
        <row r="9">
          <cell r="B9" t="str">
            <v>Ding NON-MDI AERO</v>
          </cell>
          <cell r="C9">
            <v>3.5621670832170562E-4</v>
          </cell>
          <cell r="D9">
            <v>2.5491686172922638E-4</v>
          </cell>
          <cell r="E9">
            <v>1.8919667208982375E-4</v>
          </cell>
          <cell r="F9">
            <v>1.4003169464245794E-4</v>
          </cell>
          <cell r="G9">
            <v>1.0947963973098143E-4</v>
          </cell>
          <cell r="H9">
            <v>8.9699175548100073E-5</v>
          </cell>
          <cell r="I9">
            <v>8.9699175548100073E-5</v>
          </cell>
          <cell r="J9">
            <v>8.9699175548100073E-5</v>
          </cell>
          <cell r="K9">
            <v>8.9699175548100073E-5</v>
          </cell>
        </row>
        <row r="10">
          <cell r="B10" t="str">
            <v>Ding MDI AERO</v>
          </cell>
          <cell r="C10">
            <v>7.6427503212494571E-2</v>
          </cell>
          <cell r="D10">
            <v>0.11112575616650569</v>
          </cell>
          <cell r="E10">
            <v>9.501619729843401E-2</v>
          </cell>
          <cell r="F10">
            <v>8.1165068039260393E-2</v>
          </cell>
          <cell r="G10">
            <v>7.3257207072629407E-2</v>
          </cell>
          <cell r="H10">
            <v>7.1960609759725166E-2</v>
          </cell>
          <cell r="I10">
            <v>7.1960609759725166E-2</v>
          </cell>
          <cell r="J10">
            <v>7.1960609759725166E-2</v>
          </cell>
          <cell r="K10">
            <v>7.1960609759725166E-2</v>
          </cell>
        </row>
        <row r="11">
          <cell r="B11" t="str">
            <v>Ding SOLVENTS</v>
          </cell>
          <cell r="C11">
            <v>5.41873422540685E-3</v>
          </cell>
          <cell r="D11">
            <v>4.62776076123149E-3</v>
          </cell>
          <cell r="E11">
            <v>4.0621595596456606E-3</v>
          </cell>
          <cell r="F11">
            <v>3.5735240484826682E-3</v>
          </cell>
          <cell r="G11">
            <v>3.3258771865157122E-3</v>
          </cell>
          <cell r="H11">
            <v>3.3192993400548323E-3</v>
          </cell>
          <cell r="I11">
            <v>3.3192993400548323E-3</v>
          </cell>
          <cell r="J11">
            <v>3.3192993400548323E-3</v>
          </cell>
          <cell r="K11">
            <v>3.3192993400548323E-3</v>
          </cell>
        </row>
        <row r="13">
          <cell r="B13" t="str">
            <v>Dev RAC</v>
          </cell>
          <cell r="C13">
            <v>0.83058603245485996</v>
          </cell>
          <cell r="D13">
            <v>0.83512904420649547</v>
          </cell>
          <cell r="E13">
            <v>0.84108842356095337</v>
          </cell>
          <cell r="F13">
            <v>0.82415861997977236</v>
          </cell>
          <cell r="G13">
            <v>0.81203348877261672</v>
          </cell>
          <cell r="H13">
            <v>0.81265373000464858</v>
          </cell>
          <cell r="I13">
            <v>0.8132999649473448</v>
          </cell>
          <cell r="J13">
            <v>0.81258639098318719</v>
          </cell>
          <cell r="K13">
            <v>0.8126962601683797</v>
          </cell>
        </row>
        <row r="14">
          <cell r="B14" t="str">
            <v>Dev FOAM</v>
          </cell>
          <cell r="C14">
            <v>0.12169606039787338</v>
          </cell>
          <cell r="D14">
            <v>0.11538739511870232</v>
          </cell>
          <cell r="E14">
            <v>0.1159549224466889</v>
          </cell>
          <cell r="F14">
            <v>0.13196678566456418</v>
          </cell>
          <cell r="G14">
            <v>0.14652528170662499</v>
          </cell>
          <cell r="H14">
            <v>0.14659763629155639</v>
          </cell>
          <cell r="I14">
            <v>0.1467644713029454</v>
          </cell>
          <cell r="J14">
            <v>0.14776984419666234</v>
          </cell>
          <cell r="K14">
            <v>0.14795493243404098</v>
          </cell>
        </row>
        <row r="15">
          <cell r="B15" t="str">
            <v>Dev FIRE</v>
          </cell>
          <cell r="C15">
            <v>1.1549376190871725E-2</v>
          </cell>
          <cell r="D15">
            <v>1.2105215810545031E-2</v>
          </cell>
          <cell r="E15">
            <v>9.0199736491918935E-3</v>
          </cell>
          <cell r="F15">
            <v>9.1661095013297767E-3</v>
          </cell>
          <cell r="G15">
            <v>7.0009797110311906E-3</v>
          </cell>
          <cell r="H15">
            <v>6.2913477328826739E-3</v>
          </cell>
          <cell r="I15">
            <v>5.4391318113782075E-3</v>
          </cell>
          <cell r="J15">
            <v>4.9109876946305886E-3</v>
          </cell>
          <cell r="K15">
            <v>4.5725138104469078E-3</v>
          </cell>
        </row>
        <row r="16">
          <cell r="B16" t="str">
            <v>Dev NON-MDI AERO</v>
          </cell>
          <cell r="C16">
            <v>2.0236026158844921E-2</v>
          </cell>
          <cell r="D16">
            <v>1.7590480400600243E-2</v>
          </cell>
          <cell r="E16">
            <v>1.6120854934117659E-2</v>
          </cell>
          <cell r="F16">
            <v>1.6639987610079197E-2</v>
          </cell>
          <cell r="G16">
            <v>1.6661730404123814E-2</v>
          </cell>
          <cell r="H16">
            <v>1.6669955906791205E-2</v>
          </cell>
          <cell r="I16">
            <v>1.6688932468910657E-2</v>
          </cell>
          <cell r="J16">
            <v>1.6803254529851774E-2</v>
          </cell>
          <cell r="K16">
            <v>1.6824303541953616E-2</v>
          </cell>
        </row>
        <row r="17">
          <cell r="B17" t="str">
            <v>Dev MDI AERO</v>
          </cell>
          <cell r="C17">
            <v>9.6551727892474539E-3</v>
          </cell>
          <cell r="D17">
            <v>1.4331150968674627E-2</v>
          </cell>
          <cell r="E17">
            <v>1.2815012501147287E-2</v>
          </cell>
          <cell r="F17">
            <v>1.2906645392133438E-2</v>
          </cell>
          <cell r="G17">
            <v>1.2609910373066177E-2</v>
          </cell>
          <cell r="H17">
            <v>1.2616177889332518E-2</v>
          </cell>
          <cell r="I17">
            <v>1.2630462265370275E-2</v>
          </cell>
          <cell r="J17">
            <v>1.2717017991486296E-2</v>
          </cell>
          <cell r="K17">
            <v>1.2732915359133099E-2</v>
          </cell>
        </row>
        <row r="18">
          <cell r="B18" t="str">
            <v>Dev SOLVENTS</v>
          </cell>
          <cell r="C18">
            <v>6.2773320083025471E-3</v>
          </cell>
          <cell r="D18">
            <v>5.456713494982242E-3</v>
          </cell>
          <cell r="E18">
            <v>5.0008129079009552E-3</v>
          </cell>
          <cell r="F18">
            <v>5.1618518521210225E-3</v>
          </cell>
          <cell r="G18">
            <v>5.1686090325371026E-3</v>
          </cell>
          <cell r="H18">
            <v>5.1711521747886853E-3</v>
          </cell>
          <cell r="I18">
            <v>5.1770372040508099E-3</v>
          </cell>
          <cell r="J18">
            <v>5.2125046041817643E-3</v>
          </cell>
          <cell r="K18">
            <v>5.2190746860457087E-3</v>
          </cell>
        </row>
        <row r="20">
          <cell r="B20" t="str">
            <v>EU RAC</v>
          </cell>
          <cell r="C20">
            <v>0.89989171582114691</v>
          </cell>
          <cell r="D20">
            <v>0.88092733320260352</v>
          </cell>
          <cell r="E20">
            <v>0.88142391905817685</v>
          </cell>
          <cell r="F20">
            <v>0.86660066608609299</v>
          </cell>
          <cell r="G20">
            <v>0.85485607879063397</v>
          </cell>
          <cell r="H20">
            <v>0.85549210398385989</v>
          </cell>
          <cell r="I20">
            <v>0.85659602586906936</v>
          </cell>
          <cell r="J20">
            <v>0.85620405278871958</v>
          </cell>
          <cell r="K20">
            <v>0.85641941647816322</v>
          </cell>
        </row>
        <row r="21">
          <cell r="B21" t="str">
            <v>EU FOAM</v>
          </cell>
          <cell r="C21">
            <v>4.8204549527643831E-2</v>
          </cell>
          <cell r="D21">
            <v>5.6904330862586262E-2</v>
          </cell>
          <cell r="E21">
            <v>6.3185539167368451E-2</v>
          </cell>
          <cell r="F21">
            <v>7.7012469276297082E-2</v>
          </cell>
          <cell r="G21">
            <v>9.1797132644741111E-2</v>
          </cell>
          <cell r="H21">
            <v>9.1976261784487631E-2</v>
          </cell>
          <cell r="I21">
            <v>9.1978043131671863E-2</v>
          </cell>
          <cell r="J21">
            <v>9.2696855800781408E-2</v>
          </cell>
          <cell r="K21">
            <v>9.2844471497536274E-2</v>
          </cell>
        </row>
        <row r="22">
          <cell r="B22" t="str">
            <v>EU FIRE</v>
          </cell>
          <cell r="C22">
            <v>1.2562490541506039E-2</v>
          </cell>
          <cell r="D22">
            <v>1.5208305805215714E-2</v>
          </cell>
          <cell r="E22">
            <v>1.1630822719780038E-2</v>
          </cell>
          <cell r="F22">
            <v>1.1780124313292431E-2</v>
          </cell>
          <cell r="G22">
            <v>9.0122756662548448E-3</v>
          </cell>
          <cell r="H22">
            <v>8.1105732361560733E-3</v>
          </cell>
          <cell r="I22">
            <v>7.0040933685289455E-3</v>
          </cell>
          <cell r="J22">
            <v>6.3300498896162174E-3</v>
          </cell>
          <cell r="K22">
            <v>5.8957713908698289E-3</v>
          </cell>
        </row>
        <row r="23">
          <cell r="B23" t="str">
            <v>EU NON-MDI AERO</v>
          </cell>
          <cell r="C23">
            <v>2.2011135754594416E-2</v>
          </cell>
          <cell r="D23">
            <v>2.2099680780572294E-2</v>
          </cell>
          <cell r="E23">
            <v>2.0787068025061466E-2</v>
          </cell>
          <cell r="F23">
            <v>2.1385422309207733E-2</v>
          </cell>
          <cell r="G23">
            <v>2.1448442029075119E-2</v>
          </cell>
          <cell r="H23">
            <v>2.1490291741285313E-2</v>
          </cell>
          <cell r="I23">
            <v>2.1490716770054867E-2</v>
          </cell>
          <cell r="J23">
            <v>2.1658665444870835E-2</v>
          </cell>
          <cell r="K23">
            <v>2.1693154270487638E-2</v>
          </cell>
        </row>
        <row r="24">
          <cell r="B24" t="str">
            <v>EU MDI AERO</v>
          </cell>
          <cell r="C24">
            <v>1.0502127113791126E-2</v>
          </cell>
          <cell r="D24">
            <v>1.8004844348372167E-2</v>
          </cell>
          <cell r="E24">
            <v>1.6524343013569948E-2</v>
          </cell>
          <cell r="F24">
            <v>1.6587395902793581E-2</v>
          </cell>
          <cell r="G24">
            <v>1.6232583595375109E-2</v>
          </cell>
          <cell r="H24">
            <v>1.6264310776686261E-2</v>
          </cell>
          <cell r="I24">
            <v>1.6264532661126874E-2</v>
          </cell>
          <cell r="J24">
            <v>1.639168398268824E-2</v>
          </cell>
          <cell r="K24">
            <v>1.6417743326489095E-2</v>
          </cell>
        </row>
        <row r="25">
          <cell r="B25" t="str">
            <v>EU SOLVENTS</v>
          </cell>
          <cell r="C25">
            <v>6.8279812413177378E-3</v>
          </cell>
          <cell r="D25">
            <v>6.8555050006498712E-3</v>
          </cell>
          <cell r="E25">
            <v>6.4483080160433331E-3</v>
          </cell>
          <cell r="F25">
            <v>6.6339221123163311E-3</v>
          </cell>
          <cell r="G25">
            <v>6.6534872739201405E-3</v>
          </cell>
          <cell r="H25">
            <v>6.6664584775246814E-3</v>
          </cell>
          <cell r="I25">
            <v>6.666588199547966E-3</v>
          </cell>
          <cell r="J25">
            <v>6.7186920933237576E-3</v>
          </cell>
          <cell r="K25">
            <v>6.7294430364538979E-3</v>
          </cell>
        </row>
      </sheetData>
      <sheetData sheetId="12"/>
      <sheetData sheetId="13"/>
      <sheetData sheetId="14"/>
      <sheetData sheetId="15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Low"/>
      <sheetName val="Base Case"/>
      <sheetName val="High"/>
      <sheetName val="No Neg"/>
      <sheetName val="Overview"/>
      <sheetName val="Aerosols"/>
      <sheetName val="Fire"/>
      <sheetName val="Foam"/>
      <sheetName val="RAC"/>
      <sheetName val="Solvents"/>
      <sheetName val="BAU"/>
      <sheetName val="AIM Act"/>
    </sheetNames>
    <sheetDataSet>
      <sheetData sheetId="0">
        <row r="8">
          <cell r="D8" t="str">
            <v>Cost of Compliance</v>
          </cell>
        </row>
        <row r="9">
          <cell r="B9" t="str">
            <v>2020 USD, 9.8% DR, 0% TR</v>
          </cell>
          <cell r="D9" t="str">
            <v>Highest Abatement Cost</v>
          </cell>
          <cell r="H9" t="str">
            <v>Total Annual Savings</v>
          </cell>
          <cell r="L9" t="str">
            <v>Total Annual Costs</v>
          </cell>
          <cell r="P9" t="str">
            <v>Net Annual Cost (Savings)</v>
          </cell>
          <cell r="T9" t="str">
            <v>Cumulative Savings</v>
          </cell>
          <cell r="X9" t="str">
            <v>Cumulative Costs</v>
          </cell>
          <cell r="AB9" t="str">
            <v>Net Cumulative Cost (Savings)</v>
          </cell>
        </row>
        <row r="10">
          <cell r="D10" t="str">
            <v>$/mtEVe</v>
          </cell>
          <cell r="H10" t="str">
            <v>$Billion</v>
          </cell>
          <cell r="L10" t="str">
            <v>$Billion</v>
          </cell>
          <cell r="P10" t="str">
            <v>$Billion</v>
          </cell>
          <cell r="T10" t="str">
            <v>$Billion</v>
          </cell>
          <cell r="X10" t="str">
            <v>$Billion</v>
          </cell>
          <cell r="AB10" t="str">
            <v>$Billion</v>
          </cell>
        </row>
        <row r="11">
          <cell r="B11" t="str">
            <v>Year</v>
          </cell>
          <cell r="C11" t="str">
            <v>Consumption Cap</v>
          </cell>
          <cell r="D11" t="str">
            <v>Low</v>
          </cell>
          <cell r="E11" t="str">
            <v>Base</v>
          </cell>
          <cell r="F11" t="str">
            <v>High</v>
          </cell>
          <cell r="G11" t="str">
            <v>No Neg</v>
          </cell>
          <cell r="H11" t="str">
            <v>Low</v>
          </cell>
          <cell r="I11" t="str">
            <v>Base</v>
          </cell>
          <cell r="J11" t="str">
            <v>High</v>
          </cell>
          <cell r="K11" t="str">
            <v>No Neg</v>
          </cell>
          <cell r="L11" t="str">
            <v>Low</v>
          </cell>
          <cell r="M11" t="str">
            <v>Base</v>
          </cell>
          <cell r="N11" t="str">
            <v>High</v>
          </cell>
          <cell r="O11" t="str">
            <v>No Neg</v>
          </cell>
          <cell r="P11" t="str">
            <v>Low</v>
          </cell>
          <cell r="Q11" t="str">
            <v>Base</v>
          </cell>
          <cell r="R11" t="str">
            <v>High</v>
          </cell>
          <cell r="S11" t="str">
            <v>No Neg</v>
          </cell>
          <cell r="T11" t="str">
            <v>Low</v>
          </cell>
          <cell r="U11" t="str">
            <v>Base</v>
          </cell>
          <cell r="V11" t="str">
            <v>High</v>
          </cell>
          <cell r="W11" t="str">
            <v>No Neg</v>
          </cell>
          <cell r="X11" t="str">
            <v>Low</v>
          </cell>
          <cell r="Y11" t="str">
            <v>Base</v>
          </cell>
          <cell r="Z11" t="str">
            <v>High</v>
          </cell>
          <cell r="AA11" t="str">
            <v>No Neg</v>
          </cell>
          <cell r="AB11" t="str">
            <v>Low</v>
          </cell>
          <cell r="AC11" t="str">
            <v>Base</v>
          </cell>
          <cell r="AD11" t="str">
            <v>High</v>
          </cell>
          <cell r="AE11" t="str">
            <v>No Neg</v>
          </cell>
        </row>
        <row r="18">
          <cell r="D18" t="str">
            <v>Consumption Reductions</v>
          </cell>
        </row>
        <row r="19">
          <cell r="D19" t="str">
            <v>In Year</v>
          </cell>
          <cell r="E19" t="str">
            <v>Total 2021 through Year</v>
          </cell>
        </row>
        <row r="20">
          <cell r="B20" t="str">
            <v>Year</v>
          </cell>
          <cell r="C20" t="str">
            <v>Consumption Cap</v>
          </cell>
          <cell r="D20" t="str">
            <v>MMTEVe</v>
          </cell>
          <cell r="E20" t="str">
            <v>MMTEVe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7565C3AD-1588-4D2A-BF10-5855EEEB719F}" name="Table3" displayName="Table3" ref="C31:I41" totalsRowShown="0" headerRowDxfId="221" dataDxfId="220">
  <autoFilter ref="C31:I41" xr:uid="{B1BBB36F-7F1D-4B7B-87B2-0D4A04BEA7B4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</autoFilter>
  <tableColumns count="7">
    <tableColumn id="1" xr3:uid="{7F58FFEA-973A-4410-8E56-D896F247C433}" name="GWP"/>
    <tableColumn id="2" xr3:uid="{381847FD-47BC-415C-9818-BFDED0411135}" name="Gas"/>
    <tableColumn id="3" xr3:uid="{831805A2-DE52-4C0E-96E5-C4070D548753}" name="Reduction (MT)"/>
    <tableColumn id="4" xr3:uid="{AA96DFA1-98A2-4605-B100-1FD4EF1EE1F5}" name="2.5%" dataDxfId="219"/>
    <tableColumn id="5" xr3:uid="{542B29CC-2A89-4DB2-AE1E-99895939DEE2}" name="3%" dataDxfId="218"/>
    <tableColumn id="6" xr3:uid="{F112CD99-0577-4C3E-8217-25187F084B58}" name="3% 95th Percentile" dataDxfId="217"/>
    <tableColumn id="7" xr3:uid="{565CD11E-976A-40B7-8AE0-5782BC287005}" name="5%" dataDxfId="216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32B5458-4FB5-4A8B-983C-F0CA4B8CC0AF}" name="Table32" displayName="Table32" ref="C45:I55" totalsRowShown="0" headerRowDxfId="215" dataDxfId="214">
  <autoFilter ref="C45:I55" xr:uid="{F94CD6EE-33E9-431F-AD9A-C1126CBEB55E}"/>
  <tableColumns count="7">
    <tableColumn id="1" xr3:uid="{C79366E5-1734-41DA-9B61-D45AE1221512}" name="GWP"/>
    <tableColumn id="2" xr3:uid="{D99A8183-D82D-41D2-B6EC-8CBFF58DB6C8}" name="Gas"/>
    <tableColumn id="3" xr3:uid="{1A2E437F-A127-47BA-8B9E-4A28F1AE0D05}" name="Reduction (MT)"/>
    <tableColumn id="4" xr3:uid="{11B84BDE-216F-4B14-8D63-CFD766BF3504}" name="2.5%" dataDxfId="213"/>
    <tableColumn id="5" xr3:uid="{512F3362-BAB3-401D-9AE4-6DCA30364742}" name="3%" dataDxfId="212"/>
    <tableColumn id="6" xr3:uid="{50DDDA84-7317-417F-96FD-13E8F3D406C4}" name="3% 95th Percentile" dataDxfId="211"/>
    <tableColumn id="7" xr3:uid="{2D7DC7FD-1C7A-432A-95E3-EB35C0244729}" name="5%" dataDxfId="210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086C65F-DBCD-4BE6-8261-316E633C7600}" name="Table323" displayName="Table323" ref="C59:I69" totalsRowShown="0" headerRowDxfId="209" dataDxfId="208">
  <autoFilter ref="C59:I69" xr:uid="{F23484A6-CBB0-4A44-BE43-DB82C478DB63}"/>
  <tableColumns count="7">
    <tableColumn id="1" xr3:uid="{D04D6959-0596-400C-8FF9-1672184762E6}" name="GWP"/>
    <tableColumn id="2" xr3:uid="{8476AE3D-AF26-4943-9F1D-D0E9982015AD}" name="Gas"/>
    <tableColumn id="3" xr3:uid="{5E9FDDF9-9CD0-41A8-9AFB-0C3D11EA540F}" name="Reduction (MT)"/>
    <tableColumn id="4" xr3:uid="{9DD0FBB6-7A25-4B0C-8F56-4EE8C2445C83}" name="2.5%" dataDxfId="207"/>
    <tableColumn id="5" xr3:uid="{7C3AE9C2-4A11-48B9-ACA3-C33382B6A5A7}" name="3%" dataDxfId="206"/>
    <tableColumn id="6" xr3:uid="{0506BF2C-8366-4C7A-B518-7D992E329512}" name="3% 95th Percentile" dataDxfId="205"/>
    <tableColumn id="7" xr3:uid="{7A7B5BED-9138-480F-A4E1-2224E2611F7A}" name="5%" dataDxfId="204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C0DE1285-CD98-4917-A1EA-A52DFC92AB3F}" name="Table3235" displayName="Table3235" ref="C73:I83" totalsRowShown="0" headerRowDxfId="203" dataDxfId="202">
  <autoFilter ref="C73:I83" xr:uid="{210771FB-AA23-479B-BB30-2373C7426368}"/>
  <tableColumns count="7">
    <tableColumn id="1" xr3:uid="{F95A71E5-DC51-4823-A16D-19C2E4ED7361}" name="GWP"/>
    <tableColumn id="2" xr3:uid="{07542E29-AE30-4036-87DC-3F3A6BAC3B0F}" name="Gas"/>
    <tableColumn id="3" xr3:uid="{1EA6BBFF-1DA6-4EF6-9A20-AD16A8E795E7}" name="Reduction (MT)"/>
    <tableColumn id="4" xr3:uid="{4558C023-5A22-45EB-94E8-3227F4C1B077}" name="2.5%" dataDxfId="201"/>
    <tableColumn id="5" xr3:uid="{0BD7CB81-44E6-4E08-AB15-6F2223BC888F}" name="3%" dataDxfId="200"/>
    <tableColumn id="6" xr3:uid="{E9DED0DE-EA99-466E-8D0F-7626ED72F8DF}" name="3% 95th Percentile" dataDxfId="199"/>
    <tableColumn id="7" xr3:uid="{C58FD331-6C82-462C-A2CB-380C1693DD65}" name="5%" dataDxfId="198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684130CF-EB0A-4B3E-A6AD-860AAE727E6F}" name="Table32356" displayName="Table32356" ref="C87:I97" totalsRowShown="0" headerRowDxfId="197" dataDxfId="196">
  <autoFilter ref="C87:I97" xr:uid="{44B1D76D-8616-402B-B874-8BB3C191F1FE}"/>
  <tableColumns count="7">
    <tableColumn id="1" xr3:uid="{2666EE9B-CDB7-4E54-B689-A0F04CC80CAF}" name="GWP"/>
    <tableColumn id="2" xr3:uid="{0EDCF316-85B8-478E-923E-2D8169216E47}" name="Gas"/>
    <tableColumn id="3" xr3:uid="{FBE5D7C9-E630-401C-9F7F-32FB4F71C351}" name="Reduction (MT)"/>
    <tableColumn id="4" xr3:uid="{4C733C52-53EA-4070-BA5B-DC061E3898FC}" name="2.5%" dataDxfId="195"/>
    <tableColumn id="5" xr3:uid="{8454E11A-67EE-4F30-BFC2-84834B77157D}" name="3%" dataDxfId="194"/>
    <tableColumn id="6" xr3:uid="{1D44EA21-B8C9-42A2-AAFF-0D2E839F2C4B}" name="3% 95th Percentile" dataDxfId="193"/>
    <tableColumn id="7" xr3:uid="{26DD73A4-3A6F-4157-8E31-51641BBEEFAB}" name="5%" dataDxfId="192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3754DC24-FAD4-4522-AC82-76684D5C6FFD}" name="Table323567" displayName="Table323567" ref="C101:I111" totalsRowShown="0" headerRowDxfId="191" dataDxfId="190">
  <autoFilter ref="C101:I111" xr:uid="{29C528B6-F3FB-4F6E-9CCE-0A77DBDBEB74}"/>
  <tableColumns count="7">
    <tableColumn id="1" xr3:uid="{CFA8FF0A-8973-4A2E-8663-120ECD316E1C}" name="GWP"/>
    <tableColumn id="2" xr3:uid="{2FD7FD76-1868-4907-8B0D-3B18ACCFED41}" name="Gas"/>
    <tableColumn id="3" xr3:uid="{C1D47B03-786F-4604-8D2F-11489240D5E4}" name="Reduction (MT)"/>
    <tableColumn id="4" xr3:uid="{32210E6A-9143-4034-8CAA-6387E24F7D6D}" name="2.5%" dataDxfId="189"/>
    <tableColumn id="5" xr3:uid="{FFEE95BA-AA7B-48C8-ADD6-9BAA8AC87BB0}" name="3%" dataDxfId="188"/>
    <tableColumn id="6" xr3:uid="{718F08D4-F21F-449A-BE03-BBFBDBE6E40F}" name="3% 95th Percentile" dataDxfId="187"/>
    <tableColumn id="7" xr3:uid="{CED6D19A-EBAE-4344-9545-0E53C915E839}" name="5%" dataDxfId="186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6B09517-0A73-4CF6-8A6D-2279A9EF4B2C}" name="Table3235678" displayName="Table3235678" ref="C115:I125" totalsRowShown="0" headerRowDxfId="185" dataDxfId="184">
  <autoFilter ref="C115:I125" xr:uid="{35E09A5D-6950-4226-934A-586284B8C2C4}"/>
  <tableColumns count="7">
    <tableColumn id="1" xr3:uid="{1CC3A611-440B-40EE-9159-20E4EFD227B7}" name="GWP"/>
    <tableColumn id="2" xr3:uid="{8351D2EE-7DDB-4B61-BFDF-6D111244E534}" name="Gas"/>
    <tableColumn id="3" xr3:uid="{799B437A-2169-41D8-8099-60FBDFBB05F0}" name="Reduction (MT)"/>
    <tableColumn id="4" xr3:uid="{CF73F2E6-F6BB-487A-848B-D8EFC2BCB8EB}" name="2.5%" dataDxfId="183"/>
    <tableColumn id="5" xr3:uid="{50DF77A4-D2E7-44A8-9F23-A0D9ECEFE2DC}" name="3%" dataDxfId="182"/>
    <tableColumn id="6" xr3:uid="{944943E2-C674-46D2-8EA8-31A9E68CEFD6}" name="3% 95th Percentile" dataDxfId="181"/>
    <tableColumn id="7" xr3:uid="{E3ED0C0B-3EE9-4CF4-8FCC-45C8113BFA50}" name="5%" dataDxfId="180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D43DE125-15C9-4959-B174-4FCEC6783CF2}" name="Table323567816" displayName="Table323567816" ref="C132:I142" totalsRowShown="0" headerRowDxfId="179" dataDxfId="178">
  <autoFilter ref="C132:I142" xr:uid="{683EEDF4-7AB4-4D23-9CCC-C72CDAAD4B1F}"/>
  <tableColumns count="7">
    <tableColumn id="1" xr3:uid="{AA46A9BD-D9B5-4BDD-B7DA-025BAA8FD2CD}" name="GWP"/>
    <tableColumn id="2" xr3:uid="{6B27F668-F3D6-49FB-A785-155BD792E415}" name="Gas"/>
    <tableColumn id="3" xr3:uid="{0F99E493-A22D-4D28-B242-8EB678DDF214}" name="Reduction (MT)"/>
    <tableColumn id="4" xr3:uid="{5E7AE1C4-5F9E-46F7-BA72-A9FBEEF819C0}" name="2.5%" dataDxfId="177"/>
    <tableColumn id="5" xr3:uid="{2FD7FAFB-84FC-410A-B7FB-F6B4B7F761F3}" name="3%" dataDxfId="176"/>
    <tableColumn id="6" xr3:uid="{59B63CAF-2C57-430B-AF3B-1757E764E3CD}" name="3% 95th Percentile" dataDxfId="175"/>
    <tableColumn id="7" xr3:uid="{3C855D68-63F4-435C-8F7C-992C8C5A021E}" name="5%" dataDxfId="174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492444F9-B0A3-4785-9E6B-0B47C27366DD}" name="Table317" displayName="Table317" ref="L31:R41" totalsRowShown="0" headerRowDxfId="173" dataDxfId="172">
  <autoFilter ref="L31:R41" xr:uid="{1723F432-C627-4B47-B0CC-DAB67872799D}"/>
  <tableColumns count="7">
    <tableColumn id="1" xr3:uid="{0CE3E599-B0DA-4103-83C6-1C94E35478D9}" name="GWP"/>
    <tableColumn id="2" xr3:uid="{DC5F02C8-3CD6-44FF-9BBE-5A39777C993C}" name="Gas"/>
    <tableColumn id="3" xr3:uid="{9B46499B-2E4D-48AE-9843-AF99119E30BD}" name="Reduction (MT)"/>
    <tableColumn id="4" xr3:uid="{519A3E41-85F6-4093-83FD-C8AA401A4613}" name="2.5%" dataDxfId="171"/>
    <tableColumn id="5" xr3:uid="{AD250301-6AAE-4C57-B40B-1839723F8605}" name="3%" dataDxfId="170"/>
    <tableColumn id="6" xr3:uid="{A027BD91-B61E-43D9-BD2E-CF57A53C06CE}" name="3% 95th Percentile" dataDxfId="169"/>
    <tableColumn id="7" xr3:uid="{4D3A92C8-0678-4226-AA21-070DF2F29741}" name="5%" dataDxfId="168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F7C568CD-4A26-4FE2-9DFF-0B5AA7DA6E69}" name="Table31719" displayName="Table31719" ref="L45:R55" totalsRowShown="0" headerRowDxfId="167" dataDxfId="166">
  <autoFilter ref="L45:R55" xr:uid="{542B245D-1EE6-4F1B-9702-03FB7C8418F8}"/>
  <tableColumns count="7">
    <tableColumn id="1" xr3:uid="{2DF1D438-900D-435C-B5A3-5AA72D7AD375}" name="GWP"/>
    <tableColumn id="2" xr3:uid="{F9824CD0-48AE-4E9A-BA76-42F09C4CF0DA}" name="Gas"/>
    <tableColumn id="3" xr3:uid="{58A70510-9013-4854-9384-C64A392B4545}" name="Reduction (MT)"/>
    <tableColumn id="4" xr3:uid="{AB906EE2-7BE3-49E6-B661-0D262D5784AC}" name="2.5%" dataDxfId="165"/>
    <tableColumn id="5" xr3:uid="{8E9B15A4-71A2-4C90-A224-59606E5F6C35}" name="3%" dataDxfId="164"/>
    <tableColumn id="6" xr3:uid="{C5A62F06-04BE-4271-B694-4059988F0D0B}" name="3% 95th Percentile" dataDxfId="163"/>
    <tableColumn id="7" xr3:uid="{5B4EB576-50D1-483E-917B-5F8FF502F866}" name="5%" dataDxfId="162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EE1C0294-8FEC-46D5-B383-4E640D33C0EB}" name="Table3171920" displayName="Table3171920" ref="L59:R69" totalsRowShown="0" headerRowDxfId="161" dataDxfId="160">
  <autoFilter ref="L59:R69" xr:uid="{316A6AED-E4A2-4175-823B-8FB2F2B7DFCA}"/>
  <tableColumns count="7">
    <tableColumn id="1" xr3:uid="{9C82D19E-42C6-4471-B9BB-72BDE04CD6F7}" name="GWP"/>
    <tableColumn id="2" xr3:uid="{E74600E3-85A7-4D4C-BD93-0AA8CFCDE001}" name="Gas"/>
    <tableColumn id="3" xr3:uid="{10D97446-8635-43C6-AC5D-F5994C05F263}" name="Reduction (MT)"/>
    <tableColumn id="4" xr3:uid="{88DE29CB-FE41-4BD7-A05C-B46F3980B419}" name="2.5%" dataDxfId="159"/>
    <tableColumn id="5" xr3:uid="{5B7D5559-F30C-4C0E-8125-814B7D5C7D72}" name="3%" dataDxfId="158"/>
    <tableColumn id="6" xr3:uid="{7A67149F-7DD2-4D97-B867-EF8D44B7CEF7}" name="3% 95th Percentile" dataDxfId="157"/>
    <tableColumn id="7" xr3:uid="{2117AE27-0AF3-43EA-ADD3-651E0BBCBF50}" name="5%" dataDxfId="156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8271CFCC-CF5A-493C-A006-EF9A701D041C}" name="Table317192021" displayName="Table317192021" ref="L73:R83" totalsRowShown="0" headerRowDxfId="155" dataDxfId="154">
  <autoFilter ref="L73:R83" xr:uid="{019A8F68-B53A-43D3-919A-4518AFF4DC8F}"/>
  <tableColumns count="7">
    <tableColumn id="1" xr3:uid="{FBFC03D9-D472-4601-A774-E9533194C2FC}" name="GWP"/>
    <tableColumn id="2" xr3:uid="{67967741-DAF5-414B-BA6F-8747B156DECB}" name="Gas"/>
    <tableColumn id="3" xr3:uid="{87817004-4753-4CF6-9892-7DC49E77EF8A}" name="Reduction (MT)"/>
    <tableColumn id="4" xr3:uid="{50F36E06-EB7D-4E3E-B524-1971D4E813B5}" name="2.5%" dataDxfId="153"/>
    <tableColumn id="5" xr3:uid="{FF6DBB32-FF5B-43B9-BA01-23A3DDBEBDEC}" name="3%" dataDxfId="152"/>
    <tableColumn id="6" xr3:uid="{6FF51249-B9C2-4FD4-8044-24D3909138C6}" name="3% 95th Percentile" dataDxfId="151"/>
    <tableColumn id="7" xr3:uid="{F47F2141-B009-40E7-82D4-C232C02E7C1E}" name="5%" dataDxfId="150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440D6970-39CC-41B9-A90D-A3A255C93C6F}" name="Table31719202122" displayName="Table31719202122" ref="L87:R97" totalsRowShown="0" headerRowDxfId="149" dataDxfId="148">
  <autoFilter ref="L87:R97" xr:uid="{D2AC90DD-C36D-48F5-95EB-E7907E5A1129}"/>
  <tableColumns count="7">
    <tableColumn id="1" xr3:uid="{8D8B7E7C-37E6-4F13-9F70-D729D2664675}" name="GWP"/>
    <tableColumn id="2" xr3:uid="{082A959A-AE49-4D00-ADB4-5DB36CE47742}" name="Gas"/>
    <tableColumn id="3" xr3:uid="{CC014566-9FCC-43B7-9B5C-21C529466F21}" name="Reduction (MT)"/>
    <tableColumn id="4" xr3:uid="{0001D0DC-3D52-4228-ACB1-F5FEC82FC4D2}" name="2.5%" dataDxfId="147"/>
    <tableColumn id="5" xr3:uid="{22E55B21-3815-45C8-8458-067C4EC9DB5D}" name="3%" dataDxfId="146"/>
    <tableColumn id="6" xr3:uid="{AF9E50EC-E2F3-4576-ACDE-C0A66193CF70}" name="3% 95th Percentile" dataDxfId="145"/>
    <tableColumn id="7" xr3:uid="{EBCE8403-C9E0-4742-9745-1CD86B42A875}" name="5%" dataDxfId="144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589E74B6-06CF-492F-AC08-7763E6EF180D}" name="Table3171920212223" displayName="Table3171920212223" ref="L101:R111" totalsRowShown="0" headerRowDxfId="143" dataDxfId="142">
  <autoFilter ref="L101:R111" xr:uid="{5AB7AED0-575A-4CF7-89B0-9DEDF92B4F40}"/>
  <tableColumns count="7">
    <tableColumn id="1" xr3:uid="{07CFD7A0-E897-41BB-8D15-D8418A5000EF}" name="GWP"/>
    <tableColumn id="2" xr3:uid="{E8D2E40B-EDE3-4DEC-9301-483620D7B874}" name="Gas"/>
    <tableColumn id="3" xr3:uid="{E8791504-D03E-4920-A0C8-1209857D233E}" name="Reduction (MT)"/>
    <tableColumn id="4" xr3:uid="{D6919D70-CA27-44B6-8016-3BA45AE43D78}" name="2.5%" dataDxfId="141"/>
    <tableColumn id="5" xr3:uid="{98227B2B-CD2A-4AFE-89D1-097D918D901A}" name="3%" dataDxfId="140"/>
    <tableColumn id="6" xr3:uid="{E039A460-3219-4E03-893C-BE8EDCD185F6}" name="3% 95th Percentile" dataDxfId="139"/>
    <tableColumn id="7" xr3:uid="{0E6B6A2D-6310-4B28-B8EF-641D050DF9EA}" name="5%" dataDxfId="138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8C7C541F-0DBE-4773-8687-62B8D6E1777D}" name="Table317192021222324" displayName="Table317192021222324" ref="L115:R125" totalsRowShown="0" headerRowDxfId="137" dataDxfId="136">
  <autoFilter ref="L115:R125" xr:uid="{18752CBE-BA81-47DB-B07E-9D15BB4B8414}"/>
  <tableColumns count="7">
    <tableColumn id="1" xr3:uid="{08CADC51-F9A5-4DFC-BFFD-93F9D5AC1F0E}" name="GWP"/>
    <tableColumn id="2" xr3:uid="{2B00579D-873E-41E7-828E-EFAF10A5A209}" name="Gas"/>
    <tableColumn id="3" xr3:uid="{C83F518E-4D6E-466F-99AA-B3D9B9DCC578}" name="Reduction (MT)"/>
    <tableColumn id="4" xr3:uid="{E55AB3A7-F54B-44AB-B0B1-BF32672C115B}" name="2.5%" dataDxfId="135"/>
    <tableColumn id="5" xr3:uid="{E4E34774-886B-485F-A0EE-E419F5E4459A}" name="3%" dataDxfId="134"/>
    <tableColumn id="6" xr3:uid="{97D9FEDA-DAE1-44B9-84F9-D8B91FDCC175}" name="3% 95th Percentile" dataDxfId="133"/>
    <tableColumn id="7" xr3:uid="{69229251-3D6D-4009-9437-9CBACDE1BE72}" name="5%" dataDxfId="132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37127422-158F-49C3-A019-69813A628626}" name="Table317192021222325" displayName="Table317192021222325" ref="L129:R139" totalsRowShown="0" headerRowDxfId="131" dataDxfId="130">
  <autoFilter ref="L129:R139" xr:uid="{FD7FBA51-7131-4746-8A62-CB1257B81484}"/>
  <tableColumns count="7">
    <tableColumn id="1" xr3:uid="{D7C06CAB-AFE6-4830-A65C-6F6CD181E58D}" name="GWP"/>
    <tableColumn id="2" xr3:uid="{C4330D6D-A65F-499F-9A6C-F4A4CFCBF5FA}" name="Gas"/>
    <tableColumn id="3" xr3:uid="{686BEF6B-7EE3-4BE9-893A-CD99B0CA1DAF}" name="Reduction (MT)"/>
    <tableColumn id="4" xr3:uid="{ED4C6ED1-3E75-4035-8A3B-D1DFFC2DABAB}" name="2.5%" dataDxfId="129"/>
    <tableColumn id="5" xr3:uid="{D3A75938-6E26-4DE6-BA5B-71242197AD01}" name="3%" dataDxfId="128"/>
    <tableColumn id="6" xr3:uid="{8B119360-ABE5-4F5B-A603-95A79FB0D907}" name="3% 95th Percentile" dataDxfId="127"/>
    <tableColumn id="7" xr3:uid="{6840310E-4AD4-416D-A01E-4CE455FBBC1B}" name="5%" dataDxfId="126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1E6E586C-A66E-4EEB-B4C5-0FB2FA063DB1}" name="Table317192021222326" displayName="Table317192021222326" ref="L143:R153" totalsRowShown="0" headerRowDxfId="125" dataDxfId="124">
  <autoFilter ref="L143:R153" xr:uid="{743E025C-17A6-4A78-B357-DF5E4F4D9340}"/>
  <tableColumns count="7">
    <tableColumn id="1" xr3:uid="{8AAD7DE5-C4A2-4246-8071-94F90F62C22E}" name="GWP"/>
    <tableColumn id="2" xr3:uid="{E5EC696C-5674-44AE-BCB9-893EE42B6173}" name="Gas"/>
    <tableColumn id="3" xr3:uid="{D6626C32-FBDD-4973-AF92-F8C729A0EBDC}" name="Reduction (MT)"/>
    <tableColumn id="4" xr3:uid="{3AEE3BC2-926E-4390-9417-48E17F7B269B}" name="2.5%" dataDxfId="123"/>
    <tableColumn id="5" xr3:uid="{C169D509-2CA9-4C34-B6C1-C884BA60929E}" name="3%" dataDxfId="122"/>
    <tableColumn id="6" xr3:uid="{500AE1C4-E21E-4EFC-BC27-61FE9833758D}" name="3% 95th Percentile" dataDxfId="121"/>
    <tableColumn id="7" xr3:uid="{BD30B5FC-AA32-4632-87F3-F9EF25036768}" name="5%" dataDxfId="120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EDAE0B27-BA10-4682-8240-0B58E2307AF7}" name="Table317192021222327" displayName="Table317192021222327" ref="L157:R167" totalsRowShown="0" headerRowDxfId="119" dataDxfId="118">
  <autoFilter ref="L157:R167" xr:uid="{E3CB97E9-A482-4D76-927C-EE9E4A00EF37}"/>
  <tableColumns count="7">
    <tableColumn id="1" xr3:uid="{F4B48848-357F-46F3-A12A-0EB17B4DC587}" name="GWP"/>
    <tableColumn id="2" xr3:uid="{6B216B87-4441-4D58-BB36-F2B4C2843F65}" name="Gas"/>
    <tableColumn id="3" xr3:uid="{F25F8D54-9F31-43E2-86A1-552E03D8B8B0}" name="Reduction (MT)"/>
    <tableColumn id="4" xr3:uid="{7FC1B9CE-D444-4FE4-8018-4441F453278B}" name="2.5%" dataDxfId="117"/>
    <tableColumn id="5" xr3:uid="{D97A0EEA-6884-4DC5-A189-CB2A72DA5A35}" name="3%" dataDxfId="116"/>
    <tableColumn id="6" xr3:uid="{A9968C70-083B-46F3-9489-9E3ECA204E4F}" name="3% 95th Percentile" dataDxfId="115"/>
    <tableColumn id="7" xr3:uid="{EFDDAE84-0027-4EC4-9B81-06F53C4151E1}" name="5%" dataDxfId="114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3E8A7B08-29FD-4360-83B2-0D61CB99B29F}" name="Table31719202122232728" displayName="Table31719202122232728" ref="L171:R181" totalsRowShown="0" headerRowDxfId="113" dataDxfId="112">
  <autoFilter ref="L171:R181" xr:uid="{ACD860F6-331F-4A33-843D-81CEC8C29295}"/>
  <tableColumns count="7">
    <tableColumn id="1" xr3:uid="{DAE7506F-5150-4FDE-B04D-0288C52F86D1}" name="GWP"/>
    <tableColumn id="2" xr3:uid="{C1AF51BC-B5D9-432A-8CF9-21496131A790}" name="Gas"/>
    <tableColumn id="3" xr3:uid="{BB607572-2016-4551-989D-793B36447E9D}" name="Reduction (MT)"/>
    <tableColumn id="4" xr3:uid="{E945F42D-A9CC-474A-A0EC-D3C41F73C971}" name="2.5%" dataDxfId="111"/>
    <tableColumn id="5" xr3:uid="{5B01BEF1-9941-4F47-BE8D-C4C4EBD11060}" name="3%" dataDxfId="110"/>
    <tableColumn id="6" xr3:uid="{43BA1E77-89DB-4A7B-9C9C-DF0549CFBAC1}" name="3% 95th Percentile" dataDxfId="109"/>
    <tableColumn id="7" xr3:uid="{FFAB8A96-A4FB-447D-AC39-95C2AEB24AB7}" name="5%" dataDxfId="108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2E4E19F2-94A6-42A9-8F8D-2CD1DA1581AA}" name="Table31719202122232729" displayName="Table31719202122232729" ref="L185:R195" totalsRowShown="0" headerRowDxfId="107" dataDxfId="106">
  <autoFilter ref="L185:R195" xr:uid="{67A0F044-ECBC-481F-89CA-55FF12E38D77}"/>
  <tableColumns count="7">
    <tableColumn id="1" xr3:uid="{F8BDE43B-12BB-477A-87D9-6DF67ED78892}" name="GWP"/>
    <tableColumn id="2" xr3:uid="{1D9361DD-7797-4550-B57B-FCD0541EBDBE}" name="Gas"/>
    <tableColumn id="3" xr3:uid="{F729765C-A74F-4755-875D-1FF01D5FFD03}" name="Reduction (MT)"/>
    <tableColumn id="4" xr3:uid="{8154E8A1-0739-4844-AC65-3CD30EE0DFBA}" name="2.5%" dataDxfId="105"/>
    <tableColumn id="5" xr3:uid="{83917827-C3F2-4842-89EF-E261D7D1B339}" name="3%" dataDxfId="104"/>
    <tableColumn id="6" xr3:uid="{8DB565C1-3ABD-4875-838D-7BD99DA31536}" name="3% 95th Percentile" dataDxfId="103"/>
    <tableColumn id="7" xr3:uid="{47B16BB7-401A-44FE-9A85-52A2D4C572F9}" name="5%" dataDxfId="102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" xr:uid="{EBE19971-FEAE-4DB1-A457-4E3A8FA753C5}" name="Table31719202122232730" displayName="Table31719202122232730" ref="L199:R209" totalsRowShown="0" headerRowDxfId="101" dataDxfId="100">
  <autoFilter ref="L199:R209" xr:uid="{893A2DEF-A5D1-4819-B3CF-A01909ACC37C}"/>
  <tableColumns count="7">
    <tableColumn id="1" xr3:uid="{4A34A1C1-64C8-4C0C-9A04-0E56187AD305}" name="GWP"/>
    <tableColumn id="2" xr3:uid="{BA2DC8D6-4B3B-47EE-9BA2-8E8D892C0A61}" name="Gas"/>
    <tableColumn id="3" xr3:uid="{0116F3B0-A3FC-4460-BA83-0441A3355E95}" name="Reduction (MT)"/>
    <tableColumn id="4" xr3:uid="{B2F42A95-F417-441D-A76B-FD8FC428EAF7}" name="2.5%" dataDxfId="99"/>
    <tableColumn id="5" xr3:uid="{08280AC0-F873-4DCF-B7D3-3C0580DA47FC}" name="3%" dataDxfId="98"/>
    <tableColumn id="6" xr3:uid="{9E0DFA91-D1A2-4247-8EBC-329CA48900CD}" name="3% 95th Percentile" dataDxfId="97"/>
    <tableColumn id="7" xr3:uid="{45E44796-0D40-4E40-A543-0A275942A90B}" name="5%" dataDxfId="96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" xr:uid="{CBCD2904-35A7-4C64-A9DB-915F0358D6C0}" name="Table31719202122232731" displayName="Table31719202122232731" ref="L213:R223" totalsRowShown="0" headerRowDxfId="95" dataDxfId="94">
  <autoFilter ref="L213:R223" xr:uid="{EE36BB56-FD36-42B7-A774-A803228FAD1B}"/>
  <tableColumns count="7">
    <tableColumn id="1" xr3:uid="{C196DE11-3C4B-45A0-AE49-9455EB166E84}" name="GWP"/>
    <tableColumn id="2" xr3:uid="{13586DFD-7496-48A9-BF7A-CF7E206D3AD2}" name="Gas"/>
    <tableColumn id="3" xr3:uid="{9AD28789-1544-4AD8-A756-16CCAF168757}" name="Reduction (MT)"/>
    <tableColumn id="4" xr3:uid="{C1DB84AC-1F52-4374-B430-166FF086938A}" name="2.5%" dataDxfId="93"/>
    <tableColumn id="5" xr3:uid="{1091D317-7B60-42A7-976D-2B4EE77ACD27}" name="3%" dataDxfId="92"/>
    <tableColumn id="6" xr3:uid="{CBFD3E13-3A4F-4001-9472-18790E06432F}" name="3% 95th Percentile" dataDxfId="91"/>
    <tableColumn id="7" xr3:uid="{6244FB3C-1B90-4D89-ADC7-B00000282C87}" name="5%" dataDxfId="90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" xr:uid="{CF30BC60-7CBE-4143-B1F1-734236D54CCF}" name="Table31719202122232732" displayName="Table31719202122232732" ref="L227:R237" totalsRowShown="0" headerRowDxfId="89" dataDxfId="88">
  <autoFilter ref="L227:R237" xr:uid="{22B95B05-D250-4173-9E0E-27792DAE53E0}"/>
  <tableColumns count="7">
    <tableColumn id="1" xr3:uid="{F61C8DCA-E980-436C-831D-35B2ED5CE03C}" name="GWP"/>
    <tableColumn id="2" xr3:uid="{ED26B32D-DA82-426E-B1E9-2CAEE825E604}" name="Gas"/>
    <tableColumn id="3" xr3:uid="{E6A39734-EEEC-4C0D-8847-EC402DEB5482}" name="Reduction (MT)"/>
    <tableColumn id="4" xr3:uid="{78821C19-91D6-4793-8ADA-E56B4A41F212}" name="2.5%" dataDxfId="87"/>
    <tableColumn id="5" xr3:uid="{FA0CE142-AE98-49C4-9BBA-C047B2508BA3}" name="3%" dataDxfId="86"/>
    <tableColumn id="6" xr3:uid="{EC658689-FE06-46F3-97E4-5A641F32E6F7}" name="3% 95th Percentile" dataDxfId="85"/>
    <tableColumn id="7" xr3:uid="{C88997C0-AFC1-4550-8818-EBD622BE84C2}" name="5%" dataDxfId="84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" xr:uid="{CD30946E-09C0-486C-A323-EEE137BBF044}" name="Table31719202122232734" displayName="Table31719202122232734" ref="L241:R251" totalsRowShown="0" headerRowDxfId="83" dataDxfId="82">
  <autoFilter ref="L241:R251" xr:uid="{FC8CB23A-C8A2-417A-A703-97D7AB5564C7}"/>
  <tableColumns count="7">
    <tableColumn id="1" xr3:uid="{E77515C6-7EDA-4717-B10F-207C72846E6C}" name="GWP"/>
    <tableColumn id="2" xr3:uid="{4BF68786-1DFF-4C63-BDA0-325694B26ED1}" name="Gas"/>
    <tableColumn id="3" xr3:uid="{CF316057-9643-4ED8-BF8F-B17B41810F98}" name="Reduction (MT)"/>
    <tableColumn id="4" xr3:uid="{02049CAC-23E9-4C3F-83AD-95F2E0567E59}" name="2.5%" dataDxfId="81"/>
    <tableColumn id="5" xr3:uid="{71603361-6C7A-4F80-8020-7D32BE54D2C8}" name="3%" dataDxfId="80"/>
    <tableColumn id="6" xr3:uid="{17643BC6-FE57-4545-9376-698A117D297B}" name="3% 95th Percentile" dataDxfId="79"/>
    <tableColumn id="7" xr3:uid="{0912FD6F-1F57-48EE-B5DF-C01E9EB81F9C}" name="5%" dataDxfId="78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" xr:uid="{FE7874BE-5E63-4873-8A01-85A4D92DFD19}" name="Table31719202122232735" displayName="Table31719202122232735" ref="L255:R265" totalsRowShown="0" headerRowDxfId="77" dataDxfId="76">
  <autoFilter ref="L255:R265" xr:uid="{0936D295-AFEE-4809-8BAD-38BB92DF38B8}"/>
  <tableColumns count="7">
    <tableColumn id="1" xr3:uid="{8AF20B0D-469D-4FC8-AB34-836964612762}" name="GWP"/>
    <tableColumn id="2" xr3:uid="{6988BCE6-5B92-40AD-A982-E947296F0118}" name="Gas"/>
    <tableColumn id="3" xr3:uid="{36043D00-0973-41ED-9647-566D10719A0A}" name="Reduction (MT)"/>
    <tableColumn id="4" xr3:uid="{3FD100B9-CD00-418C-9DA7-87DD8C108EAA}" name="2.5%" dataDxfId="75"/>
    <tableColumn id="5" xr3:uid="{2A287767-5452-4FE3-BE0B-7B4215C3459F}" name="3%" dataDxfId="74"/>
    <tableColumn id="6" xr3:uid="{DBA80A98-73FD-4ACF-8936-2ABEE20CC8C5}" name="3% 95th Percentile" dataDxfId="73"/>
    <tableColumn id="7" xr3:uid="{60A648B0-99B1-4DCD-8979-60C01C361C97}" name="5%" dataDxfId="72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" xr:uid="{D1458125-1900-40C0-87C6-578E16EB6477}" name="Table31719202122232736" displayName="Table31719202122232736" ref="L269:R279" totalsRowShown="0" headerRowDxfId="71" dataDxfId="70">
  <autoFilter ref="L269:R279" xr:uid="{FB5943DF-0BA5-4AD2-A3A5-C31A664535A1}"/>
  <tableColumns count="7">
    <tableColumn id="1" xr3:uid="{C4D0A612-8517-4EC7-B827-31C8ED638996}" name="GWP"/>
    <tableColumn id="2" xr3:uid="{246AAAE9-C9A5-483B-841F-B3340D5CA305}" name="Gas"/>
    <tableColumn id="3" xr3:uid="{96F4AF11-2E37-41ED-BA3C-643A866FE3BE}" name="Reduction (MT)"/>
    <tableColumn id="4" xr3:uid="{52A7D309-9E80-4FF6-A9AE-D93982C0307A}" name="2.5%" dataDxfId="69"/>
    <tableColumn id="5" xr3:uid="{CC63CEF4-AA76-44E4-A8FD-BAEED37E672F}" name="3%" dataDxfId="68"/>
    <tableColumn id="6" xr3:uid="{ACDBF6F8-B48D-4C17-A9FA-BB5FB8371695}" name="3% 95th Percentile" dataDxfId="67"/>
    <tableColumn id="7" xr3:uid="{5427D2C0-381B-48CF-80D9-AFDE56A2FAFD}" name="5%" dataDxfId="66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" xr:uid="{4A6208E0-4C4C-4A6B-A921-AA08A8C21C54}" name="Table31719202122232737" displayName="Table31719202122232737" ref="L283:R293" totalsRowShown="0" headerRowDxfId="65" dataDxfId="64">
  <autoFilter ref="L283:R293" xr:uid="{6C15EBCB-329E-4CE2-BB74-167869A7EE50}"/>
  <tableColumns count="7">
    <tableColumn id="1" xr3:uid="{8E7B046C-6E65-43C2-9C1F-1DFA15888769}" name="GWP"/>
    <tableColumn id="2" xr3:uid="{3F426CA0-0A3B-42AC-9212-4CAEC60CBF1B}" name="Gas"/>
    <tableColumn id="3" xr3:uid="{27C04161-8863-4661-BFBA-469348B08AB7}" name="Reduction (MT)"/>
    <tableColumn id="4" xr3:uid="{9E3268CB-B384-44C4-A855-1B3C7D6BDE69}" name="2.5%" dataDxfId="63"/>
    <tableColumn id="5" xr3:uid="{8A5384A8-B4C6-43E1-BD12-8E4D9F1F33B1}" name="3%" dataDxfId="62"/>
    <tableColumn id="6" xr3:uid="{0A10D8D8-C5F4-4164-9776-CC83613645CE}" name="3% 95th Percentile" dataDxfId="61"/>
    <tableColumn id="7" xr3:uid="{16CB588F-7483-4F46-AFB4-982E30F49BBC}" name="5%" dataDxfId="60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" xr:uid="{245C1AA0-7C73-43E3-AEE2-DB911CF064E2}" name="Table31719202122232738" displayName="Table31719202122232738" ref="L297:R307" totalsRowShown="0" headerRowDxfId="59" dataDxfId="58">
  <autoFilter ref="L297:R307" xr:uid="{FAF0BD70-6B24-4EC0-9984-C45B56A2FD88}"/>
  <tableColumns count="7">
    <tableColumn id="1" xr3:uid="{EADF2A20-C023-46B5-9431-BD8330FF7489}" name="GWP"/>
    <tableColumn id="2" xr3:uid="{5D27B8DD-CE59-4898-A490-AE93DBF2AFDF}" name="Gas"/>
    <tableColumn id="3" xr3:uid="{2E83D6C6-011B-4654-B8F1-471DE80743FC}" name="Reduction (MT)"/>
    <tableColumn id="4" xr3:uid="{8C5DC9A1-E136-4006-9201-91572917A36F}" name="2.5%" dataDxfId="57"/>
    <tableColumn id="5" xr3:uid="{10A320B4-95CD-4756-8786-7D47AA681F2C}" name="3%" dataDxfId="56"/>
    <tableColumn id="6" xr3:uid="{6B4653D0-BD96-40FA-B67E-35EE90FFD719}" name="3% 95th Percentile" dataDxfId="55"/>
    <tableColumn id="7" xr3:uid="{1E22A9A2-7F9B-4AF8-B84D-82EE03C839D3}" name="5%" dataDxfId="54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" xr:uid="{63540EF8-308F-4CA7-85CE-D8B9522BADC8}" name="Table31719202122232739" displayName="Table31719202122232739" ref="L311:R321" totalsRowShown="0" headerRowDxfId="53" dataDxfId="52">
  <autoFilter ref="L311:R321" xr:uid="{749E8110-04A2-443E-87AB-B6E1B9BD8508}"/>
  <tableColumns count="7">
    <tableColumn id="1" xr3:uid="{0B7D01CB-396B-4FE1-BCBA-C6440826BE09}" name="GWP"/>
    <tableColumn id="2" xr3:uid="{F95F65A6-8EC1-46C1-A4B4-09D204D530DB}" name="Gas"/>
    <tableColumn id="3" xr3:uid="{83333481-9F48-4F3A-BF6A-5DD239C4FFF3}" name="Reduction (MT)"/>
    <tableColumn id="4" xr3:uid="{7399FC7A-9BC1-4E08-9F04-4B4E7294D430}" name="2.5%" dataDxfId="51"/>
    <tableColumn id="5" xr3:uid="{C9ED957E-0D13-41C7-85D9-91D8F0E4561F}" name="3%" dataDxfId="50"/>
    <tableColumn id="6" xr3:uid="{79EFD4B2-456D-4DB2-AF49-523564236587}" name="3% 95th Percentile" dataDxfId="49"/>
    <tableColumn id="7" xr3:uid="{8E0A07E1-CFA3-4102-B2B1-2414B13AF69D}" name="5%" dataDxfId="48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" xr:uid="{F5487F16-6F13-441C-A4C3-0BB8AEC78BD4}" name="Table31719202122232740" displayName="Table31719202122232740" ref="L325:R335" totalsRowShown="0" headerRowDxfId="47" dataDxfId="46">
  <autoFilter ref="L325:R335" xr:uid="{8D6743F5-FE29-498D-982F-B41709E18A77}"/>
  <tableColumns count="7">
    <tableColumn id="1" xr3:uid="{F047A827-0BE2-45F7-B51B-6E90509BBC56}" name="GWP"/>
    <tableColumn id="2" xr3:uid="{CF1E35DC-D1B9-429F-9B13-B0FCE56BF0D6}" name="Gas"/>
    <tableColumn id="3" xr3:uid="{FCA632C2-535C-42AD-8A79-11A812530116}" name="Reduction (MT)"/>
    <tableColumn id="4" xr3:uid="{9BE3BC05-8536-4FCE-A641-957F9F8BF7C0}" name="2.5%" dataDxfId="45"/>
    <tableColumn id="5" xr3:uid="{6004F4B6-B99C-47BF-B1B4-3981220CEE70}" name="3%" dataDxfId="44"/>
    <tableColumn id="6" xr3:uid="{8853FB69-8D9B-4B61-A636-DB96084A346A}" name="3% 95th Percentile" dataDxfId="43"/>
    <tableColumn id="7" xr3:uid="{BA51AD21-4E41-4AC9-97EC-EE137A528A5C}" name="5%" dataDxfId="42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" xr:uid="{080E280A-4BD2-4191-A931-096170DE0D6A}" name="Table31719202122232741" displayName="Table31719202122232741" ref="L339:R349" totalsRowShown="0" headerRowDxfId="41" dataDxfId="40">
  <autoFilter ref="L339:R349" xr:uid="{C4DC2836-8630-4DBC-AC35-9024713C55B6}"/>
  <tableColumns count="7">
    <tableColumn id="1" xr3:uid="{001767F6-D623-44AB-840B-AE35035B4D5D}" name="GWP"/>
    <tableColumn id="2" xr3:uid="{450FE93A-758B-4897-9BB0-25B1A41296C1}" name="Gas"/>
    <tableColumn id="3" xr3:uid="{6AEDFB46-2291-44F2-B2BF-C4B094075581}" name="Reduction (MT)"/>
    <tableColumn id="4" xr3:uid="{BF96E5AB-8DDE-4FCA-8314-3E4C76DC484F}" name="2.5%" dataDxfId="39"/>
    <tableColumn id="5" xr3:uid="{C09D436F-ADF5-4F95-A2AA-A484542D9E45}" name="3%" dataDxfId="38"/>
    <tableColumn id="6" xr3:uid="{E55AC126-AEAB-48AF-9C92-58A266FDACEB}" name="3% 95th Percentile" dataDxfId="37"/>
    <tableColumn id="7" xr3:uid="{BEBFF12C-BF4A-4CFE-BBAC-2590E6EBA767}" name="5%" dataDxfId="36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" xr:uid="{041740B3-0443-44EB-A71E-3E207DA56006}" name="Table31719202122232742" displayName="Table31719202122232742" ref="L353:R363" totalsRowShown="0" headerRowDxfId="35" dataDxfId="34">
  <autoFilter ref="L353:R363" xr:uid="{B1FCBA2E-B550-4956-B20C-77B4E5CE6EF1}"/>
  <tableColumns count="7">
    <tableColumn id="1" xr3:uid="{DD3116E9-A5F1-4B34-A21E-FE62B0823B8F}" name="GWP"/>
    <tableColumn id="2" xr3:uid="{57861BDB-658A-44F3-BF97-7DEDDF39F3DD}" name="Gas"/>
    <tableColumn id="3" xr3:uid="{CACECEBD-837A-42E5-AD72-FEE310FA480B}" name="Reduction (MT)"/>
    <tableColumn id="4" xr3:uid="{BFB47547-C608-4526-BD2D-BB018DA4B4B3}" name="2.5%" dataDxfId="33"/>
    <tableColumn id="5" xr3:uid="{3DB3498A-0E89-43DE-8D30-883ED0AFAFA1}" name="3%" dataDxfId="32"/>
    <tableColumn id="6" xr3:uid="{66925764-CAE1-4B5B-8372-68FECE2AFB63}" name="3% 95th Percentile" dataDxfId="31"/>
    <tableColumn id="7" xr3:uid="{9416F2B0-783F-488C-9FE2-5CB406120F7E}" name="5%" dataDxfId="30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" xr:uid="{F7FE97B8-3C94-44A0-88CB-12783921C5C2}" name="Table31719202122232743" displayName="Table31719202122232743" ref="L367:R377" totalsRowShown="0" headerRowDxfId="29" dataDxfId="28">
  <autoFilter ref="L367:R377" xr:uid="{54E927FC-0373-48CC-A112-8AC5FD9936F0}"/>
  <tableColumns count="7">
    <tableColumn id="1" xr3:uid="{ED881157-3A70-4579-AB95-B0B16F9273A1}" name="GWP"/>
    <tableColumn id="2" xr3:uid="{6C017B91-EE0E-493A-B9E1-CDC37E41E04D}" name="Gas"/>
    <tableColumn id="3" xr3:uid="{3CC423C4-61FE-4780-B4C1-ACB70AA8E5D1}" name="Reduction (MT)"/>
    <tableColumn id="4" xr3:uid="{AB1D113A-9DB6-4A9E-9920-FEB1E6FA90B7}" name="2.5%" dataDxfId="27"/>
    <tableColumn id="5" xr3:uid="{013C3FA9-AB9E-4D70-A2ED-338C7985760A}" name="3%" dataDxfId="26"/>
    <tableColumn id="6" xr3:uid="{5EAD430F-626B-479E-9844-2F3CC0E78481}" name="3% 95th Percentile" dataDxfId="25"/>
    <tableColumn id="7" xr3:uid="{EC457134-3E15-4EB3-9261-13F95DABFE37}" name="5%" dataDxfId="24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" xr:uid="{ED2543A0-665F-4931-BDBB-74C9533512DC}" name="Table3171920212223274344" displayName="Table3171920212223274344" ref="L381:R391" totalsRowShown="0" headerRowDxfId="23" dataDxfId="22">
  <autoFilter ref="L381:R391" xr:uid="{61CF8FE0-56DF-4717-95B7-827223AC8A77}"/>
  <tableColumns count="7">
    <tableColumn id="1" xr3:uid="{EB15E55B-34F6-4DBF-814A-9B231A11CED9}" name="GWP"/>
    <tableColumn id="2" xr3:uid="{2309D146-8A9B-4708-9A94-11D129788298}" name="Gas"/>
    <tableColumn id="3" xr3:uid="{75F600AC-89D8-4516-BB2D-B744EE14DDAE}" name="Reduction (MT)"/>
    <tableColumn id="4" xr3:uid="{3D8EC813-4C2D-4798-A9C7-C5C089085F49}" name="2.5%" dataDxfId="21"/>
    <tableColumn id="5" xr3:uid="{96DA83C6-8E9F-41F4-B23A-C10360C12929}" name="3%" dataDxfId="20"/>
    <tableColumn id="6" xr3:uid="{2C8959C5-371B-4998-BC57-C7914F9A692F}" name="3% 95th Percentile" dataDxfId="19"/>
    <tableColumn id="7" xr3:uid="{6C6F44AA-3A66-48F1-87FA-BC61372E1DE4}" name="5%" dataDxfId="18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4" xr:uid="{E0BC4AFC-5F5C-48DD-B867-A45D8F8FABC4}" name="Table3171920212223274345" displayName="Table3171920212223274345" ref="L395:R405" totalsRowShown="0" headerRowDxfId="17" dataDxfId="16">
  <autoFilter ref="L395:R405" xr:uid="{2460DD64-D9F9-4588-9651-0170002F3113}"/>
  <tableColumns count="7">
    <tableColumn id="1" xr3:uid="{03E0C59A-45C9-4E12-BA8F-717C2517EADD}" name="GWP"/>
    <tableColumn id="2" xr3:uid="{496C5379-9E88-4E2C-9F51-FBB217EE8F2D}" name="Gas"/>
    <tableColumn id="3" xr3:uid="{62AA8BC1-E7E4-4298-8256-2873A081A346}" name="Reduction (MT)"/>
    <tableColumn id="4" xr3:uid="{ADD89FD9-BBC7-43A9-86A2-142EB1A6305A}" name="2.5%" dataDxfId="15"/>
    <tableColumn id="5" xr3:uid="{770FE8D0-54EA-454D-B18F-1C7BD2DB6E03}" name="3%" dataDxfId="14"/>
    <tableColumn id="6" xr3:uid="{8F638A7D-4C2C-4E9E-A7C0-154C98D97087}" name="3% 95th Percentile" dataDxfId="13"/>
    <tableColumn id="7" xr3:uid="{C9BDBAAE-8588-4BFF-AAFD-9E79AB8C2209}" name="5%" dataDxfId="12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5" xr:uid="{4F838E12-4340-424D-A565-91AFB091570F}" name="Table3171920212223274346" displayName="Table3171920212223274346" ref="L409:R419" totalsRowShown="0" headerRowDxfId="11" dataDxfId="10">
  <autoFilter ref="L409:R419" xr:uid="{88E87615-CBA7-40A6-ADD7-204DE252D925}"/>
  <tableColumns count="7">
    <tableColumn id="1" xr3:uid="{87264DC3-6995-42A1-A13B-18624CF9B8B6}" name="GWP"/>
    <tableColumn id="2" xr3:uid="{A1247E4C-8CD0-4A7E-95C1-29081056782A}" name="Gas"/>
    <tableColumn id="3" xr3:uid="{965BAF2B-D324-42E2-86F1-A8D6C3A602AC}" name="Reduction (MT)"/>
    <tableColumn id="4" xr3:uid="{88EC318B-87D0-489F-97C7-C69C138D7060}" name="2.5%" dataDxfId="9"/>
    <tableColumn id="5" xr3:uid="{B7F34C1D-CE76-4B3B-8E97-E7D00264A85D}" name="3%" dataDxfId="8"/>
    <tableColumn id="6" xr3:uid="{C781B84D-046A-4D59-89BF-62C6355712C1}" name="3% 95th Percentile" dataDxfId="7"/>
    <tableColumn id="7" xr3:uid="{11F5648C-C945-4422-B829-C00AE9010BE4}" name="5%" dataDxfId="6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6" xr:uid="{E44561EB-32C6-4334-986E-F8AD718EE199}" name="Table3171920212223274347" displayName="Table3171920212223274347" ref="L423:R433" totalsRowShown="0" headerRowDxfId="5" dataDxfId="4">
  <autoFilter ref="L423:R433" xr:uid="{CF13F655-9782-492A-9C14-ABAA2EE6DA13}"/>
  <tableColumns count="7">
    <tableColumn id="1" xr3:uid="{46C477A6-6F2B-4538-995C-C1A0D6029000}" name="GWP"/>
    <tableColumn id="2" xr3:uid="{1279F2CC-A80B-481C-95A8-93C2D1117914}" name="Gas"/>
    <tableColumn id="3" xr3:uid="{F9966839-3799-4D1B-A04B-C1271204A2AA}" name="Reduction (MT)"/>
    <tableColumn id="4" xr3:uid="{77CE811A-21B3-4BC6-ABED-AA923D9D2E60}" name="2.5%" dataDxfId="3"/>
    <tableColumn id="5" xr3:uid="{953BCE6E-9FB6-4C66-B6D2-8E4F1637417A}" name="3%" dataDxfId="2"/>
    <tableColumn id="6" xr3:uid="{84EC85DC-3F95-4726-9C58-5E87FD837029}" name="3% 95th Percentile" dataDxfId="1"/>
    <tableColumn id="7" xr3:uid="{903D90A3-D237-47EF-AC4A-AA2AB28D6E42}" name="5%" dataDxfId="0"/>
  </tableColumns>
  <tableStyleInfo name="TableStyleMedium6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3" Type="http://schemas.openxmlformats.org/officeDocument/2006/relationships/table" Target="../tables/table11.xml"/><Relationship Id="rId18" Type="http://schemas.openxmlformats.org/officeDocument/2006/relationships/table" Target="../tables/table16.xml"/><Relationship Id="rId26" Type="http://schemas.openxmlformats.org/officeDocument/2006/relationships/table" Target="../tables/table24.xml"/><Relationship Id="rId39" Type="http://schemas.openxmlformats.org/officeDocument/2006/relationships/table" Target="../tables/table37.xml"/><Relationship Id="rId21" Type="http://schemas.openxmlformats.org/officeDocument/2006/relationships/table" Target="../tables/table19.xml"/><Relationship Id="rId34" Type="http://schemas.openxmlformats.org/officeDocument/2006/relationships/table" Target="../tables/table32.xml"/><Relationship Id="rId7" Type="http://schemas.openxmlformats.org/officeDocument/2006/relationships/table" Target="../tables/table5.xml"/><Relationship Id="rId12" Type="http://schemas.openxmlformats.org/officeDocument/2006/relationships/table" Target="../tables/table10.xml"/><Relationship Id="rId17" Type="http://schemas.openxmlformats.org/officeDocument/2006/relationships/table" Target="../tables/table15.xml"/><Relationship Id="rId25" Type="http://schemas.openxmlformats.org/officeDocument/2006/relationships/table" Target="../tables/table23.xml"/><Relationship Id="rId33" Type="http://schemas.openxmlformats.org/officeDocument/2006/relationships/table" Target="../tables/table31.xml"/><Relationship Id="rId38" Type="http://schemas.openxmlformats.org/officeDocument/2006/relationships/table" Target="../tables/table36.xml"/><Relationship Id="rId2" Type="http://schemas.openxmlformats.org/officeDocument/2006/relationships/drawing" Target="../drawings/drawing1.xml"/><Relationship Id="rId16" Type="http://schemas.openxmlformats.org/officeDocument/2006/relationships/table" Target="../tables/table14.xml"/><Relationship Id="rId20" Type="http://schemas.openxmlformats.org/officeDocument/2006/relationships/table" Target="../tables/table18.xml"/><Relationship Id="rId29" Type="http://schemas.openxmlformats.org/officeDocument/2006/relationships/table" Target="../tables/table27.xml"/><Relationship Id="rId1" Type="http://schemas.openxmlformats.org/officeDocument/2006/relationships/printerSettings" Target="../printerSettings/printerSettings1.bin"/><Relationship Id="rId6" Type="http://schemas.openxmlformats.org/officeDocument/2006/relationships/table" Target="../tables/table4.xml"/><Relationship Id="rId11" Type="http://schemas.openxmlformats.org/officeDocument/2006/relationships/table" Target="../tables/table9.xml"/><Relationship Id="rId24" Type="http://schemas.openxmlformats.org/officeDocument/2006/relationships/table" Target="../tables/table22.xml"/><Relationship Id="rId32" Type="http://schemas.openxmlformats.org/officeDocument/2006/relationships/table" Target="../tables/table30.xml"/><Relationship Id="rId37" Type="http://schemas.openxmlformats.org/officeDocument/2006/relationships/table" Target="../tables/table35.xml"/><Relationship Id="rId5" Type="http://schemas.openxmlformats.org/officeDocument/2006/relationships/table" Target="../tables/table3.xml"/><Relationship Id="rId15" Type="http://schemas.openxmlformats.org/officeDocument/2006/relationships/table" Target="../tables/table13.xml"/><Relationship Id="rId23" Type="http://schemas.openxmlformats.org/officeDocument/2006/relationships/table" Target="../tables/table21.xml"/><Relationship Id="rId28" Type="http://schemas.openxmlformats.org/officeDocument/2006/relationships/table" Target="../tables/table26.xml"/><Relationship Id="rId36" Type="http://schemas.openxmlformats.org/officeDocument/2006/relationships/table" Target="../tables/table34.xml"/><Relationship Id="rId10" Type="http://schemas.openxmlformats.org/officeDocument/2006/relationships/table" Target="../tables/table8.xml"/><Relationship Id="rId19" Type="http://schemas.openxmlformats.org/officeDocument/2006/relationships/table" Target="../tables/table17.xml"/><Relationship Id="rId31" Type="http://schemas.openxmlformats.org/officeDocument/2006/relationships/table" Target="../tables/table29.xml"/><Relationship Id="rId4" Type="http://schemas.openxmlformats.org/officeDocument/2006/relationships/table" Target="../tables/table2.xml"/><Relationship Id="rId9" Type="http://schemas.openxmlformats.org/officeDocument/2006/relationships/table" Target="../tables/table7.xml"/><Relationship Id="rId14" Type="http://schemas.openxmlformats.org/officeDocument/2006/relationships/table" Target="../tables/table12.xml"/><Relationship Id="rId22" Type="http://schemas.openxmlformats.org/officeDocument/2006/relationships/table" Target="../tables/table20.xml"/><Relationship Id="rId27" Type="http://schemas.openxmlformats.org/officeDocument/2006/relationships/table" Target="../tables/table25.xml"/><Relationship Id="rId30" Type="http://schemas.openxmlformats.org/officeDocument/2006/relationships/table" Target="../tables/table28.xml"/><Relationship Id="rId35" Type="http://schemas.openxmlformats.org/officeDocument/2006/relationships/table" Target="../tables/table33.xml"/><Relationship Id="rId8" Type="http://schemas.openxmlformats.org/officeDocument/2006/relationships/table" Target="../tables/table6.xml"/><Relationship Id="rId3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8FCF6A-E56B-42C4-8683-4E50AF9D591F}">
  <dimension ref="A1:AR1837"/>
  <sheetViews>
    <sheetView workbookViewId="0">
      <selection activeCell="P11" sqref="P11"/>
    </sheetView>
  </sheetViews>
  <sheetFormatPr defaultRowHeight="15" x14ac:dyDescent="0.25"/>
  <cols>
    <col min="43" max="43" width="11" customWidth="1"/>
  </cols>
  <sheetData>
    <row r="1" spans="1:44" x14ac:dyDescent="0.25">
      <c r="A1" t="s">
        <v>162</v>
      </c>
    </row>
    <row r="2" spans="1:44" x14ac:dyDescent="0.25">
      <c r="A2" t="s">
        <v>157</v>
      </c>
    </row>
    <row r="3" spans="1:44" x14ac:dyDescent="0.25">
      <c r="A3" t="s">
        <v>159</v>
      </c>
    </row>
    <row r="4" spans="1:44" x14ac:dyDescent="0.25">
      <c r="A4" t="s">
        <v>158</v>
      </c>
    </row>
    <row r="6" spans="1:44" x14ac:dyDescent="0.25">
      <c r="A6" s="35" t="s">
        <v>160</v>
      </c>
      <c r="S6" s="35" t="s">
        <v>143</v>
      </c>
      <c r="AG6" t="s">
        <v>163</v>
      </c>
      <c r="AH6" s="33">
        <v>675</v>
      </c>
      <c r="AI6" s="33">
        <v>3500</v>
      </c>
      <c r="AJ6" s="33">
        <v>1430</v>
      </c>
      <c r="AK6" s="33">
        <v>4470</v>
      </c>
      <c r="AL6" s="33">
        <v>124</v>
      </c>
      <c r="AM6" s="33">
        <v>3220</v>
      </c>
      <c r="AN6" s="33">
        <v>9810</v>
      </c>
      <c r="AO6" s="33">
        <v>1030</v>
      </c>
      <c r="AP6" s="34">
        <v>1640</v>
      </c>
    </row>
    <row r="7" spans="1:44" x14ac:dyDescent="0.25">
      <c r="E7" s="321" t="s">
        <v>161</v>
      </c>
      <c r="F7" s="322"/>
      <c r="G7" s="322"/>
      <c r="H7" s="322"/>
      <c r="I7" s="322"/>
      <c r="J7" s="322"/>
      <c r="K7" s="322"/>
      <c r="L7" s="322"/>
      <c r="M7" s="322"/>
      <c r="N7" s="323"/>
      <c r="S7" s="35"/>
      <c r="T7" s="321" t="s">
        <v>140</v>
      </c>
      <c r="U7" s="322"/>
      <c r="V7" s="322"/>
      <c r="W7" s="322"/>
      <c r="X7" s="322"/>
      <c r="Y7" s="322"/>
      <c r="Z7" s="322"/>
      <c r="AA7" s="322"/>
      <c r="AB7" s="322"/>
      <c r="AC7" s="323"/>
      <c r="AH7" s="321" t="s">
        <v>141</v>
      </c>
      <c r="AI7" s="322"/>
      <c r="AJ7" s="322"/>
      <c r="AK7" s="322"/>
      <c r="AL7" s="322"/>
      <c r="AM7" s="322"/>
      <c r="AN7" s="322"/>
      <c r="AO7" s="322"/>
      <c r="AP7" s="323"/>
      <c r="AQ7" s="141"/>
    </row>
    <row r="8" spans="1:44" ht="75" x14ac:dyDescent="0.25">
      <c r="A8" s="170" t="s">
        <v>0</v>
      </c>
      <c r="B8" s="170" t="s">
        <v>1</v>
      </c>
      <c r="C8" s="170" t="s">
        <v>2</v>
      </c>
      <c r="D8" s="170" t="s">
        <v>139</v>
      </c>
      <c r="E8" s="140" t="s">
        <v>130</v>
      </c>
      <c r="F8" s="140" t="s">
        <v>131</v>
      </c>
      <c r="G8" s="140" t="s">
        <v>132</v>
      </c>
      <c r="H8" s="140" t="s">
        <v>133</v>
      </c>
      <c r="I8" s="140" t="s">
        <v>134</v>
      </c>
      <c r="J8" s="140" t="s">
        <v>135</v>
      </c>
      <c r="K8" s="140" t="s">
        <v>136</v>
      </c>
      <c r="L8" s="140" t="s">
        <v>137</v>
      </c>
      <c r="M8" s="140" t="s">
        <v>138</v>
      </c>
      <c r="N8" s="140" t="s">
        <v>129</v>
      </c>
      <c r="R8" t="s">
        <v>0</v>
      </c>
      <c r="S8" t="s">
        <v>128</v>
      </c>
      <c r="T8" s="140" t="s">
        <v>130</v>
      </c>
      <c r="U8" s="140" t="s">
        <v>131</v>
      </c>
      <c r="V8" s="140" t="s">
        <v>132</v>
      </c>
      <c r="W8" s="140" t="s">
        <v>133</v>
      </c>
      <c r="X8" s="140" t="s">
        <v>134</v>
      </c>
      <c r="Y8" s="140" t="s">
        <v>135</v>
      </c>
      <c r="Z8" s="140" t="s">
        <v>136</v>
      </c>
      <c r="AA8" s="140" t="s">
        <v>137</v>
      </c>
      <c r="AB8" s="140" t="s">
        <v>138</v>
      </c>
      <c r="AC8" s="140" t="s">
        <v>129</v>
      </c>
      <c r="AF8" t="s">
        <v>0</v>
      </c>
      <c r="AG8" t="s">
        <v>128</v>
      </c>
      <c r="AH8" s="140" t="s">
        <v>130</v>
      </c>
      <c r="AI8" s="140" t="s">
        <v>131</v>
      </c>
      <c r="AJ8" s="140" t="s">
        <v>132</v>
      </c>
      <c r="AK8" s="140" t="s">
        <v>133</v>
      </c>
      <c r="AL8" s="140" t="s">
        <v>134</v>
      </c>
      <c r="AM8" s="140" t="s">
        <v>135</v>
      </c>
      <c r="AN8" s="140" t="s">
        <v>136</v>
      </c>
      <c r="AO8" s="140" t="s">
        <v>137</v>
      </c>
      <c r="AP8" s="142" t="s">
        <v>138</v>
      </c>
      <c r="AQ8" s="143" t="s">
        <v>142</v>
      </c>
      <c r="AR8" s="35" t="s">
        <v>99</v>
      </c>
    </row>
    <row r="9" spans="1:44" ht="30" x14ac:dyDescent="0.25">
      <c r="A9" s="168">
        <v>2020</v>
      </c>
      <c r="B9" s="168">
        <v>19</v>
      </c>
      <c r="C9" s="169" t="s">
        <v>21</v>
      </c>
      <c r="D9" s="168">
        <v>-44.629768854000005</v>
      </c>
      <c r="E9" s="168">
        <v>5.7958248961683563E-2</v>
      </c>
      <c r="F9" s="168">
        <v>1.1661625402034221</v>
      </c>
      <c r="G9" s="168">
        <v>0.51503837806140906</v>
      </c>
      <c r="H9" s="168">
        <v>1.2547555321799315</v>
      </c>
      <c r="I9" s="168">
        <v>0</v>
      </c>
      <c r="J9" s="168">
        <v>0</v>
      </c>
      <c r="K9" s="168">
        <v>0</v>
      </c>
      <c r="L9" s="168">
        <v>0</v>
      </c>
      <c r="M9" s="168">
        <v>0</v>
      </c>
      <c r="N9" s="168">
        <v>2.9939146994064463</v>
      </c>
      <c r="R9">
        <v>2022</v>
      </c>
      <c r="S9" s="162">
        <v>5.3422375476819717</v>
      </c>
      <c r="T9">
        <f>SUMIFS(E$9:E$1837,$A$9:$A$1837,$R9,$D$9:$D$1837,"&lt;="&amp;$S9)</f>
        <v>-5.7611237374494306E-2</v>
      </c>
      <c r="U9">
        <f t="shared" ref="U9:AB24" si="0">SUMIFS(F$9:F$1837,$A$9:$A$1837,$R9,$D$9:$D$1837,"&lt;="&amp;$S9)</f>
        <v>9.7979063497938839</v>
      </c>
      <c r="V9">
        <f t="shared" si="0"/>
        <v>6.1028790201023169</v>
      </c>
      <c r="W9">
        <f t="shared" si="0"/>
        <v>10.509480658547798</v>
      </c>
      <c r="X9">
        <f t="shared" si="0"/>
        <v>1.5154319459700003</v>
      </c>
      <c r="Y9">
        <f t="shared" si="0"/>
        <v>0.38691519999999946</v>
      </c>
      <c r="Z9">
        <f t="shared" si="0"/>
        <v>0</v>
      </c>
      <c r="AA9">
        <f t="shared" si="0"/>
        <v>12.487085318649854</v>
      </c>
      <c r="AB9">
        <f t="shared" si="0"/>
        <v>0.87909232500743906</v>
      </c>
      <c r="AC9">
        <f>SUM(T9:AB9)</f>
        <v>41.621179580696797</v>
      </c>
      <c r="AF9">
        <f>R9</f>
        <v>2022</v>
      </c>
      <c r="AG9" s="45">
        <f>S9</f>
        <v>5.3422375476819717</v>
      </c>
      <c r="AH9">
        <f>(T9)/AH$6*10^6</f>
        <v>-85.349981295547124</v>
      </c>
      <c r="AI9">
        <f>(U9)/AI$6*10^6</f>
        <v>2799.4018142268242</v>
      </c>
      <c r="AJ9">
        <f t="shared" ref="AJ9:AP24" si="1">(V9)/AJ$6*10^6</f>
        <v>4267.747566505117</v>
      </c>
      <c r="AK9">
        <f t="shared" si="1"/>
        <v>2351.1142412858608</v>
      </c>
      <c r="AL9">
        <f t="shared" si="1"/>
        <v>12221.225370725808</v>
      </c>
      <c r="AM9">
        <f t="shared" si="1"/>
        <v>120.15999999999984</v>
      </c>
      <c r="AN9">
        <f t="shared" si="1"/>
        <v>0</v>
      </c>
      <c r="AO9">
        <f t="shared" si="1"/>
        <v>12123.383804514422</v>
      </c>
      <c r="AP9">
        <f t="shared" si="1"/>
        <v>536.03190549234091</v>
      </c>
      <c r="AQ9">
        <f>(AH9*$AH$6)+(AI9*$AI$6)+(AJ9*$AJ$6)+(AK9*$AK$6)+(AL9*$AL$6)+(AM9*$AM$6)+(AN9*$AN$6)+(AO9*$AO$6)+(AP9*$AP$6)</f>
        <v>41621179.580696799</v>
      </c>
      <c r="AR9" s="35">
        <f>AC9-AQ9/10^6</f>
        <v>0</v>
      </c>
    </row>
    <row r="10" spans="1:44" ht="60" x14ac:dyDescent="0.25">
      <c r="A10" s="168">
        <v>2020</v>
      </c>
      <c r="B10" s="168">
        <v>32</v>
      </c>
      <c r="C10" s="169" t="s">
        <v>34</v>
      </c>
      <c r="D10" s="168">
        <v>-22.307825160500002</v>
      </c>
      <c r="E10" s="168">
        <v>0</v>
      </c>
      <c r="F10" s="168">
        <v>0</v>
      </c>
      <c r="G10" s="168">
        <v>0</v>
      </c>
      <c r="H10" s="168">
        <v>0</v>
      </c>
      <c r="I10" s="168">
        <v>1.1180028479999997</v>
      </c>
      <c r="J10" s="168">
        <v>0</v>
      </c>
      <c r="K10" s="168">
        <v>0</v>
      </c>
      <c r="L10" s="168">
        <v>0</v>
      </c>
      <c r="M10" s="168">
        <v>0</v>
      </c>
      <c r="N10" s="168">
        <v>1.1180028479999997</v>
      </c>
      <c r="R10">
        <v>2023</v>
      </c>
      <c r="S10" s="45">
        <v>5.3422375476819717</v>
      </c>
      <c r="T10">
        <f t="shared" ref="T10:AB37" si="2">SUMIFS(E$9:E$1837,$A$9:$A$1837,$R10,$D$9:$D$1837,"&lt;="&amp;$S10)</f>
        <v>-3.6095518084341582E-2</v>
      </c>
      <c r="U10">
        <f t="shared" si="0"/>
        <v>12.714385529632697</v>
      </c>
      <c r="V10">
        <f t="shared" si="0"/>
        <v>9.4260368975590048</v>
      </c>
      <c r="W10">
        <f t="shared" si="0"/>
        <v>13.070557856287977</v>
      </c>
      <c r="X10">
        <f t="shared" si="0"/>
        <v>1.6033998593600005</v>
      </c>
      <c r="Y10">
        <f t="shared" si="0"/>
        <v>0.4374692</v>
      </c>
      <c r="Z10">
        <f t="shared" si="0"/>
        <v>0</v>
      </c>
      <c r="AA10">
        <f t="shared" si="0"/>
        <v>16.347756253878877</v>
      </c>
      <c r="AB10">
        <f t="shared" si="0"/>
        <v>0.94084110650414643</v>
      </c>
      <c r="AC10">
        <f t="shared" ref="AC10:AC37" si="3">SUM(T10:AB10)</f>
        <v>54.504351185138361</v>
      </c>
      <c r="AF10">
        <f t="shared" ref="AF10:AG37" si="4">R10</f>
        <v>2023</v>
      </c>
      <c r="AG10" s="45">
        <f t="shared" si="4"/>
        <v>5.3422375476819717</v>
      </c>
      <c r="AH10">
        <f>(T10)/AH$6*10^6</f>
        <v>-53.474841606431973</v>
      </c>
      <c r="AI10">
        <f t="shared" ref="AI10:AP25" si="5">(U10)/AI$6*10^6</f>
        <v>3632.6815798950561</v>
      </c>
      <c r="AJ10">
        <f t="shared" si="1"/>
        <v>6591.6341940972061</v>
      </c>
      <c r="AK10">
        <f t="shared" si="1"/>
        <v>2924.0621602433953</v>
      </c>
      <c r="AL10">
        <f t="shared" si="1"/>
        <v>12930.644027096778</v>
      </c>
      <c r="AM10">
        <f t="shared" si="1"/>
        <v>135.85999999999999</v>
      </c>
      <c r="AN10">
        <f t="shared" si="1"/>
        <v>0</v>
      </c>
      <c r="AO10">
        <f t="shared" si="1"/>
        <v>15871.608013474637</v>
      </c>
      <c r="AP10">
        <f t="shared" si="1"/>
        <v>573.68360152691855</v>
      </c>
      <c r="AQ10">
        <f>(AH10*$AH$6)+(AI10*$AI$6)+(AJ10*$AJ$6)+(AK10*$AK$6)+(AL10*$AL$6)+(AM10*$AM$6)+(AN10*$AN$6)+(AO10*$AO$6)+(AP10*$AP$6)</f>
        <v>54504351.185138367</v>
      </c>
      <c r="AR10" s="35">
        <f t="shared" ref="AR10:AR37" si="6">AC10-AQ10/10^6</f>
        <v>0</v>
      </c>
    </row>
    <row r="11" spans="1:44" ht="90" x14ac:dyDescent="0.25">
      <c r="A11" s="168">
        <v>2020</v>
      </c>
      <c r="B11" s="168">
        <v>22</v>
      </c>
      <c r="C11" s="169" t="s">
        <v>24</v>
      </c>
      <c r="D11" s="168">
        <v>-16.187441105000001</v>
      </c>
      <c r="E11" s="168">
        <v>-2.7745718260236384E-2</v>
      </c>
      <c r="F11" s="168">
        <v>5.1776567125819892E-2</v>
      </c>
      <c r="G11" s="168">
        <v>-8.4643511335836058E-2</v>
      </c>
      <c r="H11" s="168">
        <v>0.3821523842149695</v>
      </c>
      <c r="I11" s="168">
        <v>0</v>
      </c>
      <c r="J11" s="168">
        <v>0</v>
      </c>
      <c r="K11" s="168">
        <v>0</v>
      </c>
      <c r="L11" s="168">
        <v>0</v>
      </c>
      <c r="M11" s="168">
        <v>0</v>
      </c>
      <c r="N11" s="168">
        <v>0.3215397217447169</v>
      </c>
      <c r="R11">
        <v>2024</v>
      </c>
      <c r="S11" s="162">
        <v>32.252380000000002</v>
      </c>
      <c r="T11">
        <f>SUMIFS(E$9:E$1837,$A$9:$A$1837,$R11,$D$9:$D$1837,"&lt;="&amp;$S11)</f>
        <v>3.0228757844500009</v>
      </c>
      <c r="U11">
        <f t="shared" si="0"/>
        <v>73.852148480009703</v>
      </c>
      <c r="V11">
        <f t="shared" si="0"/>
        <v>27.291992412706275</v>
      </c>
      <c r="W11">
        <f t="shared" si="0"/>
        <v>16.449797453600702</v>
      </c>
      <c r="X11">
        <f t="shared" si="0"/>
        <v>1.69428030058</v>
      </c>
      <c r="Y11">
        <f t="shared" si="0"/>
        <v>0.49053480000000071</v>
      </c>
      <c r="Z11">
        <f t="shared" si="0"/>
        <v>0</v>
      </c>
      <c r="AA11">
        <f t="shared" si="0"/>
        <v>20.626670427925607</v>
      </c>
      <c r="AB11">
        <f t="shared" si="0"/>
        <v>1.0047035029121951</v>
      </c>
      <c r="AC11">
        <f t="shared" si="3"/>
        <v>144.43300316218452</v>
      </c>
      <c r="AF11">
        <f t="shared" si="4"/>
        <v>2024</v>
      </c>
      <c r="AG11" s="45">
        <f t="shared" si="4"/>
        <v>32.252380000000002</v>
      </c>
      <c r="AH11">
        <f>(T11)/AH$6*10^6</f>
        <v>4478.3344954814829</v>
      </c>
      <c r="AI11">
        <f t="shared" si="5"/>
        <v>21100.613851431342</v>
      </c>
      <c r="AJ11">
        <f t="shared" si="1"/>
        <v>19085.309379514874</v>
      </c>
      <c r="AK11">
        <f t="shared" si="1"/>
        <v>3680.0441730650341</v>
      </c>
      <c r="AL11">
        <f t="shared" si="1"/>
        <v>13663.550811129033</v>
      </c>
      <c r="AM11">
        <f t="shared" si="1"/>
        <v>152.3400000000002</v>
      </c>
      <c r="AN11">
        <f t="shared" si="1"/>
        <v>0</v>
      </c>
      <c r="AO11">
        <f t="shared" si="1"/>
        <v>20025.893619345246</v>
      </c>
      <c r="AP11">
        <f t="shared" si="1"/>
        <v>612.62408714158232</v>
      </c>
      <c r="AQ11">
        <f t="shared" ref="AQ11:AQ37" si="7">(AH11*$AH$6)+(AI11*$AI$6)+(AJ11*$AJ$6)+(AK11*$AK$6)+(AL11*$AL$6)+(AM11*$AM$6)+(AN11*$AN$6)+(AO11*$AO$6)+(AP11*$AP$6)</f>
        <v>144433003.16218448</v>
      </c>
      <c r="AR11" s="35">
        <f t="shared" si="6"/>
        <v>0</v>
      </c>
    </row>
    <row r="12" spans="1:44" ht="90" x14ac:dyDescent="0.25">
      <c r="A12" s="168">
        <v>2020</v>
      </c>
      <c r="B12" s="168">
        <v>21</v>
      </c>
      <c r="C12" s="169" t="s">
        <v>23</v>
      </c>
      <c r="D12" s="168">
        <v>-10.979440093600001</v>
      </c>
      <c r="E12" s="168">
        <v>0</v>
      </c>
      <c r="F12" s="168">
        <v>0.21279016411774165</v>
      </c>
      <c r="G12" s="168">
        <v>7.9036346672304841E-3</v>
      </c>
      <c r="H12" s="168">
        <v>0.32117497238654691</v>
      </c>
      <c r="I12" s="168">
        <v>0</v>
      </c>
      <c r="J12" s="168">
        <v>0</v>
      </c>
      <c r="K12" s="168">
        <v>0</v>
      </c>
      <c r="L12" s="168">
        <v>0</v>
      </c>
      <c r="M12" s="168">
        <v>0</v>
      </c>
      <c r="N12" s="168">
        <v>0.5418687711715191</v>
      </c>
      <c r="R12">
        <v>2025</v>
      </c>
      <c r="S12" s="168">
        <v>32.252376785199999</v>
      </c>
      <c r="T12">
        <f t="shared" si="2"/>
        <v>4.3689738226700845</v>
      </c>
      <c r="U12">
        <f t="shared" si="0"/>
        <v>105.10102923926192</v>
      </c>
      <c r="V12">
        <f t="shared" si="0"/>
        <v>34.323030355016073</v>
      </c>
      <c r="W12">
        <f t="shared" si="0"/>
        <v>19.53926495226769</v>
      </c>
      <c r="X12">
        <f t="shared" si="0"/>
        <v>1.7881538719999992</v>
      </c>
      <c r="Y12">
        <f t="shared" si="0"/>
        <v>0.54669160000000006</v>
      </c>
      <c r="Z12">
        <f t="shared" si="0"/>
        <v>0</v>
      </c>
      <c r="AA12">
        <f t="shared" si="0"/>
        <v>25.360295957596499</v>
      </c>
      <c r="AB12">
        <f t="shared" si="0"/>
        <v>1.0707544611634146</v>
      </c>
      <c r="AC12">
        <f t="shared" si="3"/>
        <v>192.09819425997568</v>
      </c>
      <c r="AF12">
        <f t="shared" si="4"/>
        <v>2025</v>
      </c>
      <c r="AG12" s="45">
        <f t="shared" si="4"/>
        <v>32.252376785199999</v>
      </c>
      <c r="AH12">
        <f t="shared" ref="AH12:AP37" si="8">(T12)/AH$6*10^6</f>
        <v>6472.5538113630882</v>
      </c>
      <c r="AI12">
        <f t="shared" si="5"/>
        <v>30028.865496931976</v>
      </c>
      <c r="AJ12">
        <f t="shared" si="1"/>
        <v>24002.11912938187</v>
      </c>
      <c r="AK12">
        <f t="shared" si="1"/>
        <v>4371.2002130352776</v>
      </c>
      <c r="AL12">
        <f t="shared" si="1"/>
        <v>14420.595741935478</v>
      </c>
      <c r="AM12">
        <f t="shared" si="1"/>
        <v>169.78000000000003</v>
      </c>
      <c r="AN12">
        <f t="shared" si="1"/>
        <v>0</v>
      </c>
      <c r="AO12">
        <f t="shared" si="1"/>
        <v>24621.646560773301</v>
      </c>
      <c r="AP12">
        <f t="shared" si="1"/>
        <v>652.89906168500886</v>
      </c>
      <c r="AQ12">
        <f t="shared" si="7"/>
        <v>192098194.2599757</v>
      </c>
      <c r="AR12" s="35">
        <f t="shared" si="6"/>
        <v>0</v>
      </c>
    </row>
    <row r="13" spans="1:44" ht="180" x14ac:dyDescent="0.25">
      <c r="A13" s="168">
        <v>2020</v>
      </c>
      <c r="B13" s="168">
        <v>50</v>
      </c>
      <c r="C13" s="169" t="s">
        <v>52</v>
      </c>
      <c r="D13" s="168">
        <v>-7.3995231452999999</v>
      </c>
      <c r="E13" s="168">
        <v>0</v>
      </c>
      <c r="F13" s="168">
        <v>0</v>
      </c>
      <c r="G13" s="168">
        <v>0</v>
      </c>
      <c r="H13" s="168">
        <v>0</v>
      </c>
      <c r="I13" s="168">
        <v>0</v>
      </c>
      <c r="J13" s="168">
        <v>0</v>
      </c>
      <c r="K13" s="168">
        <v>0</v>
      </c>
      <c r="L13" s="168">
        <v>0.71170939999999971</v>
      </c>
      <c r="M13" s="168">
        <v>0</v>
      </c>
      <c r="N13" s="168">
        <v>0.71170939999999971</v>
      </c>
      <c r="R13">
        <v>2026</v>
      </c>
      <c r="S13" s="168">
        <v>32.252376785199999</v>
      </c>
      <c r="T13">
        <f t="shared" si="2"/>
        <v>3.2432632727434187</v>
      </c>
      <c r="U13">
        <f t="shared" si="0"/>
        <v>122.278068597545</v>
      </c>
      <c r="V13">
        <f t="shared" si="0"/>
        <v>37.260549013335066</v>
      </c>
      <c r="W13">
        <f t="shared" si="0"/>
        <v>21.160650898677037</v>
      </c>
      <c r="X13">
        <f t="shared" si="0"/>
        <v>1.8239171216500005</v>
      </c>
      <c r="Y13">
        <f t="shared" si="0"/>
        <v>0.60548879999999972</v>
      </c>
      <c r="Z13">
        <f t="shared" si="0"/>
        <v>0</v>
      </c>
      <c r="AA13">
        <f t="shared" si="0"/>
        <v>26.881818050258754</v>
      </c>
      <c r="AB13">
        <f t="shared" si="0"/>
        <v>1.1390367037339022</v>
      </c>
      <c r="AC13">
        <f t="shared" si="3"/>
        <v>214.39279245794316</v>
      </c>
      <c r="AF13">
        <f t="shared" si="4"/>
        <v>2026</v>
      </c>
      <c r="AG13" s="45">
        <f t="shared" si="4"/>
        <v>32.252376785199999</v>
      </c>
      <c r="AH13">
        <f t="shared" si="8"/>
        <v>4804.8344781383976</v>
      </c>
      <c r="AI13">
        <f t="shared" si="5"/>
        <v>34936.591027870003</v>
      </c>
      <c r="AJ13">
        <f t="shared" si="1"/>
        <v>26056.327981353195</v>
      </c>
      <c r="AK13">
        <f t="shared" si="1"/>
        <v>4733.926375542962</v>
      </c>
      <c r="AL13">
        <f t="shared" si="1"/>
        <v>14709.00904556452</v>
      </c>
      <c r="AM13">
        <f t="shared" si="1"/>
        <v>188.03999999999991</v>
      </c>
      <c r="AN13">
        <f t="shared" si="1"/>
        <v>0</v>
      </c>
      <c r="AO13">
        <f t="shared" si="1"/>
        <v>26098.852475979373</v>
      </c>
      <c r="AP13">
        <f t="shared" si="1"/>
        <v>694.53457544750131</v>
      </c>
      <c r="AQ13">
        <f t="shared" si="7"/>
        <v>214392792.45794323</v>
      </c>
      <c r="AR13" s="35">
        <f t="shared" si="6"/>
        <v>0</v>
      </c>
    </row>
    <row r="14" spans="1:44" ht="45" x14ac:dyDescent="0.25">
      <c r="A14" s="168">
        <v>2020</v>
      </c>
      <c r="B14" s="168">
        <v>14</v>
      </c>
      <c r="C14" s="169" t="s">
        <v>16</v>
      </c>
      <c r="D14" s="168">
        <v>-7.2981955200000002</v>
      </c>
      <c r="E14" s="168">
        <v>0</v>
      </c>
      <c r="F14" s="168">
        <v>0</v>
      </c>
      <c r="G14" s="168">
        <v>0</v>
      </c>
      <c r="H14" s="168">
        <v>0</v>
      </c>
      <c r="I14" s="168">
        <v>0</v>
      </c>
      <c r="J14" s="168">
        <v>0</v>
      </c>
      <c r="K14" s="168">
        <v>0</v>
      </c>
      <c r="L14" s="168">
        <v>0</v>
      </c>
      <c r="M14" s="168">
        <v>0</v>
      </c>
      <c r="N14" s="168">
        <v>0</v>
      </c>
      <c r="R14">
        <v>2027</v>
      </c>
      <c r="S14" s="168">
        <v>32.252376785199999</v>
      </c>
      <c r="T14">
        <f t="shared" si="2"/>
        <v>3.420447827485992</v>
      </c>
      <c r="U14">
        <f t="shared" si="0"/>
        <v>132.2045777200249</v>
      </c>
      <c r="V14">
        <f t="shared" si="0"/>
        <v>38.988274060485075</v>
      </c>
      <c r="W14">
        <f t="shared" si="0"/>
        <v>23.077114405426748</v>
      </c>
      <c r="X14">
        <f t="shared" si="0"/>
        <v>1.8603959971000004</v>
      </c>
      <c r="Y14">
        <f t="shared" si="0"/>
        <v>0.66731279999999971</v>
      </c>
      <c r="Z14">
        <f t="shared" si="0"/>
        <v>0</v>
      </c>
      <c r="AA14">
        <f t="shared" si="0"/>
        <v>28.49469642776171</v>
      </c>
      <c r="AB14">
        <f t="shared" si="0"/>
        <v>1.2096274995025604</v>
      </c>
      <c r="AC14">
        <f t="shared" si="3"/>
        <v>229.922446737787</v>
      </c>
      <c r="AF14">
        <f t="shared" si="4"/>
        <v>2027</v>
      </c>
      <c r="AG14" s="45">
        <f t="shared" si="4"/>
        <v>32.252376785199999</v>
      </c>
      <c r="AH14">
        <f t="shared" si="8"/>
        <v>5067.330114794062</v>
      </c>
      <c r="AI14">
        <f t="shared" si="5"/>
        <v>37772.736491435688</v>
      </c>
      <c r="AJ14">
        <f t="shared" si="1"/>
        <v>27264.527315024527</v>
      </c>
      <c r="AK14">
        <f t="shared" si="1"/>
        <v>5162.6654150842842</v>
      </c>
      <c r="AL14">
        <f t="shared" si="1"/>
        <v>15003.193525000002</v>
      </c>
      <c r="AM14">
        <f t="shared" si="1"/>
        <v>207.23999999999992</v>
      </c>
      <c r="AN14">
        <f t="shared" si="1"/>
        <v>0</v>
      </c>
      <c r="AO14">
        <f t="shared" si="1"/>
        <v>27664.753813360883</v>
      </c>
      <c r="AP14">
        <f t="shared" si="1"/>
        <v>737.57774359912219</v>
      </c>
      <c r="AQ14">
        <f t="shared" si="7"/>
        <v>229922446.73778698</v>
      </c>
      <c r="AR14" s="35">
        <f t="shared" si="6"/>
        <v>0</v>
      </c>
    </row>
    <row r="15" spans="1:44" ht="105" x14ac:dyDescent="0.25">
      <c r="A15" s="168">
        <v>2020</v>
      </c>
      <c r="B15" s="168">
        <v>35</v>
      </c>
      <c r="C15" s="169" t="s">
        <v>37</v>
      </c>
      <c r="D15" s="168">
        <v>-7.2572517743000002</v>
      </c>
      <c r="E15" s="168">
        <v>0</v>
      </c>
      <c r="F15" s="168">
        <v>0</v>
      </c>
      <c r="G15" s="168">
        <v>0</v>
      </c>
      <c r="H15" s="168">
        <v>0</v>
      </c>
      <c r="I15" s="168">
        <v>0</v>
      </c>
      <c r="J15" s="168">
        <v>0</v>
      </c>
      <c r="K15" s="168">
        <v>0</v>
      </c>
      <c r="L15" s="168">
        <v>0.48857225999999998</v>
      </c>
      <c r="M15" s="168">
        <v>0</v>
      </c>
      <c r="N15" s="168">
        <v>0.48857225999999998</v>
      </c>
      <c r="R15">
        <v>2028</v>
      </c>
      <c r="S15" s="168">
        <v>32.252376785199999</v>
      </c>
      <c r="T15">
        <f t="shared" si="2"/>
        <v>2.9364917329678164</v>
      </c>
      <c r="U15">
        <f t="shared" si="0"/>
        <v>139.94382440594964</v>
      </c>
      <c r="V15">
        <f t="shared" si="0"/>
        <v>41.372958606673699</v>
      </c>
      <c r="W15">
        <f t="shared" si="0"/>
        <v>25.16495150153138</v>
      </c>
      <c r="X15">
        <f t="shared" si="0"/>
        <v>1.8976033932499987</v>
      </c>
      <c r="Y15">
        <f t="shared" si="0"/>
        <v>0.73222799999999966</v>
      </c>
      <c r="Z15">
        <f t="shared" si="0"/>
        <v>0</v>
      </c>
      <c r="AA15">
        <f t="shared" si="0"/>
        <v>30.204322027443826</v>
      </c>
      <c r="AB15">
        <f t="shared" si="0"/>
        <v>1.2825835452958532</v>
      </c>
      <c r="AC15">
        <f t="shared" si="3"/>
        <v>243.53496321311223</v>
      </c>
      <c r="AF15">
        <f t="shared" si="4"/>
        <v>2028</v>
      </c>
      <c r="AG15" s="45">
        <f t="shared" si="4"/>
        <v>32.252376785199999</v>
      </c>
      <c r="AH15">
        <f t="shared" si="8"/>
        <v>4350.3581229152833</v>
      </c>
      <c r="AI15">
        <f t="shared" si="5"/>
        <v>39983.949830271325</v>
      </c>
      <c r="AJ15">
        <f t="shared" si="1"/>
        <v>28932.138885785804</v>
      </c>
      <c r="AK15">
        <f t="shared" si="1"/>
        <v>5629.743065219548</v>
      </c>
      <c r="AL15">
        <f t="shared" si="1"/>
        <v>15303.253171370956</v>
      </c>
      <c r="AM15">
        <f t="shared" si="1"/>
        <v>227.39999999999989</v>
      </c>
      <c r="AN15">
        <f t="shared" si="1"/>
        <v>0</v>
      </c>
      <c r="AO15">
        <f t="shared" si="1"/>
        <v>29324.584492663911</v>
      </c>
      <c r="AP15">
        <f t="shared" si="1"/>
        <v>782.06313737552023</v>
      </c>
      <c r="AQ15">
        <f t="shared" si="7"/>
        <v>243534963.21311224</v>
      </c>
      <c r="AR15" s="35">
        <f t="shared" si="6"/>
        <v>0</v>
      </c>
    </row>
    <row r="16" spans="1:44" ht="120" x14ac:dyDescent="0.25">
      <c r="A16" s="168">
        <v>2020</v>
      </c>
      <c r="B16" s="168">
        <v>39</v>
      </c>
      <c r="C16" s="169" t="s">
        <v>41</v>
      </c>
      <c r="D16" s="168">
        <v>-7.1060748671000002</v>
      </c>
      <c r="E16" s="168">
        <v>0</v>
      </c>
      <c r="F16" s="168">
        <v>0</v>
      </c>
      <c r="G16" s="168">
        <v>3.1685687579983246E-2</v>
      </c>
      <c r="H16" s="168">
        <v>0</v>
      </c>
      <c r="I16" s="168">
        <v>0</v>
      </c>
      <c r="J16" s="168">
        <v>0</v>
      </c>
      <c r="K16" s="168">
        <v>0</v>
      </c>
      <c r="L16" s="168">
        <v>0</v>
      </c>
      <c r="M16" s="168">
        <v>0</v>
      </c>
      <c r="N16" s="168">
        <v>3.1685687579983246E-2</v>
      </c>
      <c r="R16">
        <v>2029</v>
      </c>
      <c r="S16" s="162">
        <v>14.36626690141312</v>
      </c>
      <c r="T16">
        <f t="shared" si="2"/>
        <v>6.750646036042804</v>
      </c>
      <c r="U16">
        <f t="shared" si="0"/>
        <v>134.99034574007246</v>
      </c>
      <c r="V16">
        <f t="shared" si="0"/>
        <v>25.928175886941389</v>
      </c>
      <c r="W16">
        <f t="shared" si="0"/>
        <v>25.829224380698399</v>
      </c>
      <c r="X16">
        <f t="shared" si="0"/>
        <v>1.9355552771999998</v>
      </c>
      <c r="Y16">
        <f t="shared" si="0"/>
        <v>0.8002343999999989</v>
      </c>
      <c r="Z16">
        <f t="shared" si="0"/>
        <v>0</v>
      </c>
      <c r="AA16">
        <f t="shared" si="0"/>
        <v>32.016505468619641</v>
      </c>
      <c r="AB16">
        <f t="shared" si="0"/>
        <v>1.3579865188141458</v>
      </c>
      <c r="AC16">
        <f t="shared" si="3"/>
        <v>229.60867370838886</v>
      </c>
      <c r="AF16">
        <f t="shared" si="4"/>
        <v>2029</v>
      </c>
      <c r="AG16" s="45">
        <f t="shared" si="4"/>
        <v>14.36626690141312</v>
      </c>
      <c r="AH16">
        <f t="shared" si="8"/>
        <v>10000.957090433783</v>
      </c>
      <c r="AI16">
        <f t="shared" si="5"/>
        <v>38568.670211449273</v>
      </c>
      <c r="AJ16">
        <f t="shared" si="1"/>
        <v>18131.591529329642</v>
      </c>
      <c r="AK16">
        <f t="shared" si="1"/>
        <v>5778.3499733106037</v>
      </c>
      <c r="AL16">
        <f t="shared" si="1"/>
        <v>15609.316751612901</v>
      </c>
      <c r="AM16">
        <f t="shared" si="1"/>
        <v>248.51999999999964</v>
      </c>
      <c r="AN16">
        <f t="shared" si="1"/>
        <v>0</v>
      </c>
      <c r="AO16">
        <f t="shared" si="1"/>
        <v>31083.985891863729</v>
      </c>
      <c r="AP16">
        <f t="shared" si="1"/>
        <v>828.04056025252794</v>
      </c>
      <c r="AQ16">
        <f t="shared" si="7"/>
        <v>229608673.70838886</v>
      </c>
      <c r="AR16" s="35">
        <f t="shared" si="6"/>
        <v>0</v>
      </c>
    </row>
    <row r="17" spans="1:44" ht="60" x14ac:dyDescent="0.25">
      <c r="A17" s="168">
        <v>2020</v>
      </c>
      <c r="B17" s="168">
        <v>15</v>
      </c>
      <c r="C17" s="169" t="s">
        <v>17</v>
      </c>
      <c r="D17" s="168">
        <v>-7.0625246230000007</v>
      </c>
      <c r="E17" s="168">
        <v>0</v>
      </c>
      <c r="F17" s="168">
        <v>0</v>
      </c>
      <c r="G17" s="168">
        <v>0</v>
      </c>
      <c r="H17" s="168">
        <v>0</v>
      </c>
      <c r="I17" s="168">
        <v>0</v>
      </c>
      <c r="J17" s="168">
        <v>0</v>
      </c>
      <c r="K17" s="168">
        <v>0</v>
      </c>
      <c r="L17" s="168">
        <v>0</v>
      </c>
      <c r="M17" s="168">
        <v>0</v>
      </c>
      <c r="N17" s="168">
        <v>0</v>
      </c>
      <c r="R17">
        <v>2030</v>
      </c>
      <c r="S17" s="45">
        <v>14.36626690141312</v>
      </c>
      <c r="T17">
        <f t="shared" si="2"/>
        <v>6.0690831736660051</v>
      </c>
      <c r="U17">
        <f t="shared" si="0"/>
        <v>135.9152861374192</v>
      </c>
      <c r="V17">
        <f t="shared" si="0"/>
        <v>26.527520691475083</v>
      </c>
      <c r="W17">
        <f t="shared" si="0"/>
        <v>27.410380448597603</v>
      </c>
      <c r="X17">
        <f t="shared" si="0"/>
        <v>1.9742666309999997</v>
      </c>
      <c r="Y17">
        <f t="shared" si="0"/>
        <v>0.87158960000000096</v>
      </c>
      <c r="Z17">
        <f t="shared" si="0"/>
        <v>0</v>
      </c>
      <c r="AA17">
        <f t="shared" si="0"/>
        <v>33.937398964310688</v>
      </c>
      <c r="AB17">
        <f t="shared" si="0"/>
        <v>1.4358696691591457</v>
      </c>
      <c r="AC17">
        <f t="shared" si="3"/>
        <v>234.1413953156277</v>
      </c>
      <c r="AF17">
        <f t="shared" si="4"/>
        <v>2030</v>
      </c>
      <c r="AG17" s="45">
        <f t="shared" si="4"/>
        <v>14.36626690141312</v>
      </c>
      <c r="AH17">
        <f t="shared" si="8"/>
        <v>8991.2343313570454</v>
      </c>
      <c r="AI17">
        <f t="shared" si="5"/>
        <v>38832.938896405489</v>
      </c>
      <c r="AJ17">
        <f t="shared" si="1"/>
        <v>18550.713770262293</v>
      </c>
      <c r="AK17">
        <f t="shared" si="1"/>
        <v>6132.0761629972267</v>
      </c>
      <c r="AL17">
        <f t="shared" si="1"/>
        <v>15921.505088709673</v>
      </c>
      <c r="AM17">
        <f t="shared" si="1"/>
        <v>270.68000000000029</v>
      </c>
      <c r="AN17">
        <f t="shared" si="1"/>
        <v>0</v>
      </c>
      <c r="AO17">
        <f t="shared" si="1"/>
        <v>32948.931033311346</v>
      </c>
      <c r="AP17">
        <f t="shared" si="1"/>
        <v>875.5302860726498</v>
      </c>
      <c r="AQ17">
        <f t="shared" si="7"/>
        <v>234141395.31562775</v>
      </c>
      <c r="AR17" s="35">
        <f t="shared" si="6"/>
        <v>0</v>
      </c>
    </row>
    <row r="18" spans="1:44" ht="60" x14ac:dyDescent="0.25">
      <c r="A18" s="168">
        <v>2020</v>
      </c>
      <c r="B18" s="168">
        <v>29</v>
      </c>
      <c r="C18" s="169" t="s">
        <v>31</v>
      </c>
      <c r="D18" s="168">
        <v>-5.3520100480000004</v>
      </c>
      <c r="E18" s="168">
        <v>0</v>
      </c>
      <c r="F18" s="168">
        <v>0</v>
      </c>
      <c r="G18" s="168">
        <v>0.96300204000000011</v>
      </c>
      <c r="H18" s="168">
        <v>0</v>
      </c>
      <c r="I18" s="168">
        <v>0</v>
      </c>
      <c r="J18" s="168">
        <v>0</v>
      </c>
      <c r="K18" s="168">
        <v>0</v>
      </c>
      <c r="L18" s="168">
        <v>0</v>
      </c>
      <c r="M18" s="168">
        <v>0</v>
      </c>
      <c r="N18" s="168">
        <v>0.96300204000000011</v>
      </c>
      <c r="R18">
        <v>2031</v>
      </c>
      <c r="S18" s="45">
        <v>14.36626690141312</v>
      </c>
      <c r="T18">
        <f t="shared" si="2"/>
        <v>7.6455201512097339</v>
      </c>
      <c r="U18">
        <f t="shared" si="0"/>
        <v>141.72124130009544</v>
      </c>
      <c r="V18">
        <f t="shared" si="0"/>
        <v>26.857074288078596</v>
      </c>
      <c r="W18">
        <f t="shared" si="0"/>
        <v>28.914340953526303</v>
      </c>
      <c r="X18">
        <f t="shared" si="0"/>
        <v>1.9900605110499998</v>
      </c>
      <c r="Y18">
        <f t="shared" si="0"/>
        <v>0.93544220000000045</v>
      </c>
      <c r="Z18">
        <f t="shared" si="0"/>
        <v>0</v>
      </c>
      <c r="AA18">
        <f t="shared" si="0"/>
        <v>34.208898375924697</v>
      </c>
      <c r="AB18">
        <f t="shared" si="0"/>
        <v>1.4985015961487798</v>
      </c>
      <c r="AC18">
        <f t="shared" si="3"/>
        <v>243.77107937603353</v>
      </c>
      <c r="AF18">
        <f t="shared" si="4"/>
        <v>2031</v>
      </c>
      <c r="AG18" s="45">
        <f t="shared" si="4"/>
        <v>14.36626690141312</v>
      </c>
      <c r="AH18">
        <f t="shared" si="8"/>
        <v>11326.696520310717</v>
      </c>
      <c r="AI18">
        <f t="shared" si="5"/>
        <v>40491.783228598702</v>
      </c>
      <c r="AJ18">
        <f t="shared" si="1"/>
        <v>18781.170830824194</v>
      </c>
      <c r="AK18">
        <f t="shared" si="1"/>
        <v>6468.5326517955928</v>
      </c>
      <c r="AL18">
        <f t="shared" si="1"/>
        <v>16048.875089112902</v>
      </c>
      <c r="AM18">
        <f t="shared" si="1"/>
        <v>290.5100000000001</v>
      </c>
      <c r="AN18">
        <f t="shared" si="1"/>
        <v>0</v>
      </c>
      <c r="AO18">
        <f t="shared" si="1"/>
        <v>33212.522695072519</v>
      </c>
      <c r="AP18">
        <f t="shared" si="1"/>
        <v>913.72048545657299</v>
      </c>
      <c r="AQ18">
        <f t="shared" si="7"/>
        <v>243771079.37603354</v>
      </c>
      <c r="AR18" s="35">
        <f t="shared" si="6"/>
        <v>0</v>
      </c>
    </row>
    <row r="19" spans="1:44" ht="90" x14ac:dyDescent="0.25">
      <c r="A19" s="168">
        <v>2020</v>
      </c>
      <c r="B19" s="168">
        <v>9</v>
      </c>
      <c r="C19" s="169" t="s">
        <v>11</v>
      </c>
      <c r="D19" s="168">
        <v>-5.1295888512000003</v>
      </c>
      <c r="E19" s="168">
        <v>0</v>
      </c>
      <c r="F19" s="168">
        <v>0</v>
      </c>
      <c r="G19" s="168">
        <v>0</v>
      </c>
      <c r="H19" s="168">
        <v>0</v>
      </c>
      <c r="I19" s="168">
        <v>0</v>
      </c>
      <c r="J19" s="168">
        <v>0</v>
      </c>
      <c r="K19" s="168">
        <v>0</v>
      </c>
      <c r="L19" s="168">
        <v>0</v>
      </c>
      <c r="M19" s="168">
        <v>0</v>
      </c>
      <c r="N19" s="168">
        <v>0</v>
      </c>
      <c r="R19">
        <v>2032</v>
      </c>
      <c r="S19" s="45">
        <v>14.36626690141312</v>
      </c>
      <c r="T19">
        <f t="shared" si="2"/>
        <v>10.603442373106951</v>
      </c>
      <c r="U19">
        <f t="shared" si="0"/>
        <v>143.70928262065874</v>
      </c>
      <c r="V19">
        <f t="shared" si="0"/>
        <v>27.13859521038901</v>
      </c>
      <c r="W19">
        <f t="shared" si="0"/>
        <v>30.089813660940369</v>
      </c>
      <c r="X19">
        <f t="shared" si="0"/>
        <v>2.0059817489500009</v>
      </c>
      <c r="Y19">
        <f t="shared" si="0"/>
        <v>1.0011624000000001</v>
      </c>
      <c r="Z19">
        <f t="shared" si="0"/>
        <v>0</v>
      </c>
      <c r="AA19">
        <f t="shared" si="0"/>
        <v>34.482734376858446</v>
      </c>
      <c r="AB19">
        <f t="shared" si="0"/>
        <v>1.5620373087563406</v>
      </c>
      <c r="AC19">
        <f t="shared" si="3"/>
        <v>250.59304969965987</v>
      </c>
      <c r="AF19">
        <f t="shared" si="4"/>
        <v>2032</v>
      </c>
      <c r="AG19" s="45">
        <f t="shared" si="4"/>
        <v>14.36626690141312</v>
      </c>
      <c r="AH19">
        <f t="shared" si="8"/>
        <v>15708.803515714004</v>
      </c>
      <c r="AI19">
        <f t="shared" si="5"/>
        <v>41059.795034473929</v>
      </c>
      <c r="AJ19">
        <f t="shared" si="1"/>
        <v>18978.038608663643</v>
      </c>
      <c r="AK19">
        <f t="shared" si="1"/>
        <v>6731.5019375705524</v>
      </c>
      <c r="AL19">
        <f t="shared" si="1"/>
        <v>16177.27216895162</v>
      </c>
      <c r="AM19">
        <f t="shared" si="1"/>
        <v>310.92</v>
      </c>
      <c r="AN19">
        <f t="shared" si="1"/>
        <v>0</v>
      </c>
      <c r="AO19">
        <f t="shared" si="1"/>
        <v>33478.382890153836</v>
      </c>
      <c r="AP19">
        <f t="shared" si="1"/>
        <v>952.46177363191498</v>
      </c>
      <c r="AQ19">
        <f t="shared" si="7"/>
        <v>250593049.69965991</v>
      </c>
      <c r="AR19" s="35">
        <f t="shared" si="6"/>
        <v>0</v>
      </c>
    </row>
    <row r="20" spans="1:44" ht="75" x14ac:dyDescent="0.25">
      <c r="A20" s="168">
        <v>2020</v>
      </c>
      <c r="B20" s="168">
        <v>7</v>
      </c>
      <c r="C20" s="169" t="s">
        <v>9</v>
      </c>
      <c r="D20" s="168">
        <v>-3.8338333340999999</v>
      </c>
      <c r="E20" s="168">
        <v>0.14333953410624586</v>
      </c>
      <c r="F20" s="168">
        <v>0.74338871148527397</v>
      </c>
      <c r="G20" s="168">
        <v>1.5581902833450576E-3</v>
      </c>
      <c r="H20" s="168">
        <v>0</v>
      </c>
      <c r="I20" s="168">
        <v>0</v>
      </c>
      <c r="J20" s="168">
        <v>0</v>
      </c>
      <c r="K20" s="168">
        <v>0</v>
      </c>
      <c r="L20" s="168">
        <v>0</v>
      </c>
      <c r="M20" s="168">
        <v>0</v>
      </c>
      <c r="N20" s="168">
        <v>0.88828643587486489</v>
      </c>
      <c r="R20">
        <v>2033</v>
      </c>
      <c r="S20" s="45">
        <v>14.36626690141312</v>
      </c>
      <c r="T20">
        <f t="shared" si="2"/>
        <v>16.231244392236313</v>
      </c>
      <c r="U20">
        <f t="shared" si="0"/>
        <v>139.99179315034087</v>
      </c>
      <c r="V20">
        <f t="shared" si="0"/>
        <v>27.319654324869081</v>
      </c>
      <c r="W20">
        <f t="shared" si="0"/>
        <v>31.129265557607628</v>
      </c>
      <c r="X20">
        <f t="shared" si="0"/>
        <v>2.0220292356499998</v>
      </c>
      <c r="Y20">
        <f t="shared" si="0"/>
        <v>1.0686858000000004</v>
      </c>
      <c r="Z20">
        <f t="shared" si="0"/>
        <v>0</v>
      </c>
      <c r="AA20">
        <f t="shared" si="0"/>
        <v>34.759001524815126</v>
      </c>
      <c r="AB20">
        <f t="shared" si="0"/>
        <v>1.6264936907785357</v>
      </c>
      <c r="AC20">
        <f t="shared" si="3"/>
        <v>254.14816767629753</v>
      </c>
      <c r="AF20">
        <f t="shared" si="4"/>
        <v>2033</v>
      </c>
      <c r="AG20" s="45">
        <f t="shared" si="4"/>
        <v>14.36626690141312</v>
      </c>
      <c r="AH20">
        <f t="shared" si="8"/>
        <v>24046.287988498239</v>
      </c>
      <c r="AI20">
        <f t="shared" si="5"/>
        <v>39997.65518581168</v>
      </c>
      <c r="AJ20">
        <f t="shared" si="1"/>
        <v>19104.653374034322</v>
      </c>
      <c r="AK20">
        <f t="shared" si="1"/>
        <v>6964.0415117690445</v>
      </c>
      <c r="AL20">
        <f t="shared" si="1"/>
        <v>16306.687384274193</v>
      </c>
      <c r="AM20">
        <f t="shared" si="1"/>
        <v>331.8900000000001</v>
      </c>
      <c r="AN20">
        <f t="shared" si="1"/>
        <v>0</v>
      </c>
      <c r="AO20">
        <f t="shared" si="1"/>
        <v>33746.603422150605</v>
      </c>
      <c r="AP20">
        <f t="shared" si="1"/>
        <v>991.76444559666811</v>
      </c>
      <c r="AQ20">
        <f t="shared" si="7"/>
        <v>254148167.67629758</v>
      </c>
      <c r="AR20" s="35">
        <f t="shared" si="6"/>
        <v>0</v>
      </c>
    </row>
    <row r="21" spans="1:44" ht="90" x14ac:dyDescent="0.25">
      <c r="A21" s="168">
        <v>2020</v>
      </c>
      <c r="B21" s="168">
        <v>6</v>
      </c>
      <c r="C21" s="169" t="s">
        <v>8</v>
      </c>
      <c r="D21" s="168">
        <v>-3.7222969234000001</v>
      </c>
      <c r="E21" s="168">
        <v>0</v>
      </c>
      <c r="F21" s="168">
        <v>0</v>
      </c>
      <c r="G21" s="168">
        <v>0.88524936377307051</v>
      </c>
      <c r="H21" s="168">
        <v>0</v>
      </c>
      <c r="I21" s="168">
        <v>0</v>
      </c>
      <c r="J21" s="168">
        <v>0</v>
      </c>
      <c r="K21" s="168">
        <v>0</v>
      </c>
      <c r="L21" s="168">
        <v>0</v>
      </c>
      <c r="M21" s="168">
        <v>0</v>
      </c>
      <c r="N21" s="168">
        <v>0.88524936377307051</v>
      </c>
      <c r="R21">
        <v>2034</v>
      </c>
      <c r="S21" s="162">
        <v>22.2</v>
      </c>
      <c r="T21">
        <f t="shared" si="2"/>
        <v>10.637313565501969</v>
      </c>
      <c r="U21">
        <f t="shared" si="0"/>
        <v>152.84382980874204</v>
      </c>
      <c r="V21">
        <f t="shared" si="0"/>
        <v>27.789324085213913</v>
      </c>
      <c r="W21">
        <f t="shared" si="0"/>
        <v>36.001066722545055</v>
      </c>
      <c r="X21">
        <f t="shared" si="0"/>
        <v>2.0382054303000006</v>
      </c>
      <c r="Y21">
        <f t="shared" si="0"/>
        <v>1.1380767999999999</v>
      </c>
      <c r="Z21">
        <f t="shared" si="0"/>
        <v>0</v>
      </c>
      <c r="AA21">
        <f t="shared" si="0"/>
        <v>35.04629462962226</v>
      </c>
      <c r="AB21">
        <f t="shared" si="0"/>
        <v>1.6918851541457305</v>
      </c>
      <c r="AC21">
        <f t="shared" si="3"/>
        <v>267.18599619607096</v>
      </c>
      <c r="AF21">
        <f t="shared" si="4"/>
        <v>2034</v>
      </c>
      <c r="AG21" s="45">
        <f t="shared" si="4"/>
        <v>22.2</v>
      </c>
      <c r="AH21">
        <f t="shared" si="8"/>
        <v>15758.983060002916</v>
      </c>
      <c r="AI21">
        <f t="shared" si="5"/>
        <v>43669.665659640581</v>
      </c>
      <c r="AJ21">
        <f t="shared" si="1"/>
        <v>19433.093765883856</v>
      </c>
      <c r="AK21">
        <f t="shared" si="1"/>
        <v>8053.9299155581775</v>
      </c>
      <c r="AL21">
        <f t="shared" si="1"/>
        <v>16437.140566935486</v>
      </c>
      <c r="AM21">
        <f t="shared" si="1"/>
        <v>353.43999999999994</v>
      </c>
      <c r="AN21">
        <f t="shared" si="1"/>
        <v>0</v>
      </c>
      <c r="AO21">
        <f t="shared" si="1"/>
        <v>34025.528766623553</v>
      </c>
      <c r="AP21">
        <f t="shared" si="1"/>
        <v>1031.6372891132503</v>
      </c>
      <c r="AQ21">
        <f t="shared" si="7"/>
        <v>267185996.19607097</v>
      </c>
      <c r="AR21" s="35">
        <f t="shared" si="6"/>
        <v>0</v>
      </c>
    </row>
    <row r="22" spans="1:44" ht="75" x14ac:dyDescent="0.25">
      <c r="A22" s="168">
        <v>2020</v>
      </c>
      <c r="B22" s="168">
        <v>27</v>
      </c>
      <c r="C22" s="169" t="s">
        <v>29</v>
      </c>
      <c r="D22" s="168">
        <v>-3.6237930047</v>
      </c>
      <c r="E22" s="168">
        <v>0</v>
      </c>
      <c r="F22" s="168">
        <v>0</v>
      </c>
      <c r="G22" s="168">
        <v>0</v>
      </c>
      <c r="H22" s="168">
        <v>0</v>
      </c>
      <c r="I22" s="168">
        <v>0</v>
      </c>
      <c r="J22" s="168">
        <v>0</v>
      </c>
      <c r="K22" s="168">
        <v>0</v>
      </c>
      <c r="L22" s="168">
        <v>0</v>
      </c>
      <c r="M22" s="168">
        <v>0</v>
      </c>
      <c r="N22" s="168">
        <v>0</v>
      </c>
      <c r="R22">
        <v>2035</v>
      </c>
      <c r="S22" s="45">
        <v>22.2</v>
      </c>
      <c r="T22">
        <f t="shared" si="2"/>
        <v>7.7108421982686517</v>
      </c>
      <c r="U22">
        <f t="shared" si="0"/>
        <v>157.08276818134476</v>
      </c>
      <c r="V22">
        <f t="shared" si="0"/>
        <v>28.109708746713462</v>
      </c>
      <c r="W22">
        <f t="shared" si="0"/>
        <v>36.683379931932066</v>
      </c>
      <c r="X22">
        <f t="shared" si="0"/>
        <v>2.0545109459500011</v>
      </c>
      <c r="Y22">
        <f t="shared" si="0"/>
        <v>1.167732999999999</v>
      </c>
      <c r="Z22">
        <f t="shared" si="0"/>
        <v>0</v>
      </c>
      <c r="AA22">
        <f t="shared" si="0"/>
        <v>35.315628044376055</v>
      </c>
      <c r="AB22">
        <f t="shared" si="0"/>
        <v>1.7582088452835365</v>
      </c>
      <c r="AC22">
        <f t="shared" si="3"/>
        <v>269.88277989386853</v>
      </c>
      <c r="AF22">
        <f t="shared" si="4"/>
        <v>2035</v>
      </c>
      <c r="AG22" s="45">
        <f t="shared" si="4"/>
        <v>22.2</v>
      </c>
      <c r="AH22">
        <f t="shared" si="8"/>
        <v>11423.469923360966</v>
      </c>
      <c r="AI22">
        <f t="shared" si="5"/>
        <v>44880.790908955641</v>
      </c>
      <c r="AJ22">
        <f t="shared" si="1"/>
        <v>19657.138983715708</v>
      </c>
      <c r="AK22">
        <f t="shared" si="1"/>
        <v>8206.5726917073971</v>
      </c>
      <c r="AL22">
        <f t="shared" si="1"/>
        <v>16568.636660887107</v>
      </c>
      <c r="AM22">
        <f t="shared" si="1"/>
        <v>362.64999999999969</v>
      </c>
      <c r="AN22">
        <f t="shared" si="1"/>
        <v>0</v>
      </c>
      <c r="AO22">
        <f t="shared" si="1"/>
        <v>34287.017518811706</v>
      </c>
      <c r="AP22">
        <f t="shared" si="1"/>
        <v>1072.0785641972782</v>
      </c>
      <c r="AQ22">
        <f t="shared" si="7"/>
        <v>269882779.89386851</v>
      </c>
      <c r="AR22" s="35">
        <f t="shared" si="6"/>
        <v>0</v>
      </c>
    </row>
    <row r="23" spans="1:44" ht="210" x14ac:dyDescent="0.25">
      <c r="A23" s="168">
        <v>2020</v>
      </c>
      <c r="B23" s="168">
        <v>33</v>
      </c>
      <c r="C23" s="169" t="s">
        <v>35</v>
      </c>
      <c r="D23" s="168">
        <v>-3.4692493704</v>
      </c>
      <c r="E23" s="168">
        <v>0</v>
      </c>
      <c r="F23" s="168">
        <v>0</v>
      </c>
      <c r="G23" s="168">
        <v>0</v>
      </c>
      <c r="H23" s="168">
        <v>0</v>
      </c>
      <c r="I23" s="168">
        <v>0</v>
      </c>
      <c r="J23" s="168">
        <v>0</v>
      </c>
      <c r="K23" s="168">
        <v>0</v>
      </c>
      <c r="L23" s="168">
        <v>0</v>
      </c>
      <c r="M23" s="168">
        <v>0</v>
      </c>
      <c r="N23" s="168">
        <v>0</v>
      </c>
      <c r="R23">
        <v>2036</v>
      </c>
      <c r="S23" s="162">
        <v>90.810299999999998</v>
      </c>
      <c r="T23">
        <f t="shared" si="2"/>
        <v>5.0753293104035944</v>
      </c>
      <c r="U23">
        <f t="shared" si="0"/>
        <v>161.02672824962349</v>
      </c>
      <c r="V23">
        <f t="shared" si="0"/>
        <v>35.953001675600881</v>
      </c>
      <c r="W23">
        <f t="shared" si="0"/>
        <v>37.452968445647294</v>
      </c>
      <c r="X23">
        <f t="shared" si="0"/>
        <v>2.0709468417047221</v>
      </c>
      <c r="Y23">
        <f t="shared" si="0"/>
        <v>1.1550461999999992</v>
      </c>
      <c r="Z23">
        <f t="shared" si="0"/>
        <v>0</v>
      </c>
      <c r="AA23">
        <f t="shared" si="0"/>
        <v>37.621686664254625</v>
      </c>
      <c r="AB23">
        <f t="shared" si="0"/>
        <v>2.0335175650762194</v>
      </c>
      <c r="AC23">
        <f t="shared" si="3"/>
        <v>282.38922495231083</v>
      </c>
      <c r="AF23">
        <f t="shared" si="4"/>
        <v>2036</v>
      </c>
      <c r="AG23" s="45">
        <f t="shared" si="4"/>
        <v>90.810299999999998</v>
      </c>
      <c r="AH23">
        <f t="shared" si="8"/>
        <v>7519.0063857831028</v>
      </c>
      <c r="AI23">
        <f t="shared" si="5"/>
        <v>46007.636642749567</v>
      </c>
      <c r="AJ23">
        <f t="shared" si="1"/>
        <v>25141.959213706908</v>
      </c>
      <c r="AK23">
        <f t="shared" si="1"/>
        <v>8378.7401444401094</v>
      </c>
      <c r="AL23">
        <f t="shared" si="1"/>
        <v>16701.184207296148</v>
      </c>
      <c r="AM23">
        <f t="shared" si="1"/>
        <v>358.70999999999975</v>
      </c>
      <c r="AN23">
        <f t="shared" si="1"/>
        <v>0</v>
      </c>
      <c r="AO23">
        <f t="shared" si="1"/>
        <v>36525.909382771482</v>
      </c>
      <c r="AP23">
        <f t="shared" si="1"/>
        <v>1239.9497348025727</v>
      </c>
      <c r="AQ23">
        <f t="shared" si="7"/>
        <v>282389224.9523108</v>
      </c>
      <c r="AR23" s="35">
        <f t="shared" si="6"/>
        <v>0</v>
      </c>
    </row>
    <row r="24" spans="1:44" ht="60" x14ac:dyDescent="0.25">
      <c r="A24" s="168">
        <v>2020</v>
      </c>
      <c r="B24" s="168">
        <v>24</v>
      </c>
      <c r="C24" s="169" t="s">
        <v>26</v>
      </c>
      <c r="D24" s="168">
        <v>-3.4301518943999998</v>
      </c>
      <c r="E24" s="168">
        <v>0</v>
      </c>
      <c r="F24" s="168">
        <v>0.76679114508390867</v>
      </c>
      <c r="G24" s="168">
        <v>2.1689862766157718E-2</v>
      </c>
      <c r="H24" s="168">
        <v>1.1149013954932905</v>
      </c>
      <c r="I24" s="168">
        <v>0</v>
      </c>
      <c r="J24" s="168">
        <v>0</v>
      </c>
      <c r="K24" s="168">
        <v>0</v>
      </c>
      <c r="L24" s="168">
        <v>0</v>
      </c>
      <c r="M24" s="168">
        <v>0</v>
      </c>
      <c r="N24" s="168">
        <v>1.9033824033433571</v>
      </c>
      <c r="R24">
        <v>2037</v>
      </c>
      <c r="S24" s="45">
        <v>90.810299999999998</v>
      </c>
      <c r="T24">
        <f t="shared" si="2"/>
        <v>4.4157795915338536</v>
      </c>
      <c r="U24">
        <f t="shared" si="0"/>
        <v>160.94886136517249</v>
      </c>
      <c r="V24">
        <f t="shared" si="0"/>
        <v>36.620328930698228</v>
      </c>
      <c r="W24">
        <f t="shared" si="0"/>
        <v>37.67853282554384</v>
      </c>
      <c r="X24">
        <f t="shared" si="0"/>
        <v>2.0875132020547866</v>
      </c>
      <c r="Y24">
        <f t="shared" si="0"/>
        <v>1.1396223999999997</v>
      </c>
      <c r="Z24">
        <f t="shared" si="0"/>
        <v>0</v>
      </c>
      <c r="AA24">
        <f t="shared" si="0"/>
        <v>37.934761162684545</v>
      </c>
      <c r="AB24">
        <f t="shared" si="0"/>
        <v>2.0497908112286587</v>
      </c>
      <c r="AC24">
        <f t="shared" si="3"/>
        <v>282.87519028891643</v>
      </c>
      <c r="AF24">
        <f t="shared" si="4"/>
        <v>2037</v>
      </c>
      <c r="AG24" s="45">
        <f t="shared" si="4"/>
        <v>90.810299999999998</v>
      </c>
      <c r="AH24">
        <f t="shared" si="8"/>
        <v>6541.895691161264</v>
      </c>
      <c r="AI24">
        <f t="shared" si="5"/>
        <v>45985.38896147786</v>
      </c>
      <c r="AJ24">
        <f t="shared" si="1"/>
        <v>25608.621629858902</v>
      </c>
      <c r="AK24">
        <f t="shared" si="1"/>
        <v>8429.2019743945948</v>
      </c>
      <c r="AL24">
        <f t="shared" si="1"/>
        <v>16834.783887538601</v>
      </c>
      <c r="AM24">
        <f t="shared" si="1"/>
        <v>353.9199999999999</v>
      </c>
      <c r="AN24">
        <f t="shared" si="1"/>
        <v>0</v>
      </c>
      <c r="AO24">
        <f t="shared" si="1"/>
        <v>36829.865206489849</v>
      </c>
      <c r="AP24">
        <f t="shared" si="1"/>
        <v>1249.8724458711333</v>
      </c>
      <c r="AQ24">
        <f t="shared" si="7"/>
        <v>282875190.28891635</v>
      </c>
      <c r="AR24" s="35">
        <f t="shared" si="6"/>
        <v>0</v>
      </c>
    </row>
    <row r="25" spans="1:44" ht="60" x14ac:dyDescent="0.25">
      <c r="A25" s="168">
        <v>2020</v>
      </c>
      <c r="B25" s="168">
        <v>26</v>
      </c>
      <c r="C25" s="169" t="s">
        <v>28</v>
      </c>
      <c r="D25" s="168">
        <v>-3.3627087482999998</v>
      </c>
      <c r="E25" s="168">
        <v>0</v>
      </c>
      <c r="F25" s="168">
        <v>0</v>
      </c>
      <c r="G25" s="168">
        <v>0</v>
      </c>
      <c r="H25" s="168">
        <v>0</v>
      </c>
      <c r="I25" s="168">
        <v>0</v>
      </c>
      <c r="J25" s="168">
        <v>0</v>
      </c>
      <c r="K25" s="168">
        <v>0</v>
      </c>
      <c r="L25" s="168">
        <v>0</v>
      </c>
      <c r="M25" s="168">
        <v>0</v>
      </c>
      <c r="N25" s="168">
        <v>0</v>
      </c>
      <c r="R25">
        <v>2038</v>
      </c>
      <c r="S25" s="45">
        <v>90.810299999999998</v>
      </c>
      <c r="T25">
        <f t="shared" si="2"/>
        <v>2.9429901870259543</v>
      </c>
      <c r="U25">
        <f t="shared" si="2"/>
        <v>161.71091583549776</v>
      </c>
      <c r="V25">
        <f t="shared" si="2"/>
        <v>38.332517517999278</v>
      </c>
      <c r="W25">
        <f t="shared" si="2"/>
        <v>38.072056978398329</v>
      </c>
      <c r="X25">
        <f t="shared" si="2"/>
        <v>2.1042133342655531</v>
      </c>
      <c r="Y25">
        <f t="shared" si="2"/>
        <v>1.1214616000000011</v>
      </c>
      <c r="Z25">
        <f t="shared" si="2"/>
        <v>0</v>
      </c>
      <c r="AA25">
        <f t="shared" si="2"/>
        <v>38.252689366996343</v>
      </c>
      <c r="AB25">
        <f t="shared" si="2"/>
        <v>2.0661731228475606</v>
      </c>
      <c r="AC25">
        <f t="shared" si="3"/>
        <v>284.60301794303075</v>
      </c>
      <c r="AF25">
        <f t="shared" si="4"/>
        <v>2038</v>
      </c>
      <c r="AG25" s="45">
        <f t="shared" si="4"/>
        <v>90.810299999999998</v>
      </c>
      <c r="AH25">
        <f t="shared" si="8"/>
        <v>4359.9854622606726</v>
      </c>
      <c r="AI25">
        <f t="shared" si="5"/>
        <v>46203.118810142216</v>
      </c>
      <c r="AJ25">
        <f t="shared" si="5"/>
        <v>26805.956306293203</v>
      </c>
      <c r="AK25">
        <f t="shared" si="5"/>
        <v>8517.2386976282614</v>
      </c>
      <c r="AL25">
        <f t="shared" si="5"/>
        <v>16969.462373109298</v>
      </c>
      <c r="AM25">
        <f t="shared" si="5"/>
        <v>348.28000000000037</v>
      </c>
      <c r="AN25">
        <f t="shared" si="5"/>
        <v>0</v>
      </c>
      <c r="AO25">
        <f t="shared" si="5"/>
        <v>37138.533366015865</v>
      </c>
      <c r="AP25">
        <f t="shared" si="5"/>
        <v>1259.861660272903</v>
      </c>
      <c r="AQ25">
        <f t="shared" si="7"/>
        <v>284603017.94303077</v>
      </c>
      <c r="AR25" s="35">
        <f t="shared" si="6"/>
        <v>0</v>
      </c>
    </row>
    <row r="26" spans="1:44" ht="75" x14ac:dyDescent="0.25">
      <c r="A26" s="168">
        <v>2020</v>
      </c>
      <c r="B26" s="168">
        <v>8</v>
      </c>
      <c r="C26" s="169" t="s">
        <v>10</v>
      </c>
      <c r="D26" s="168">
        <v>-3.3477213825000001</v>
      </c>
      <c r="E26" s="168">
        <v>0</v>
      </c>
      <c r="F26" s="168">
        <v>0</v>
      </c>
      <c r="G26" s="168">
        <v>0</v>
      </c>
      <c r="H26" s="168">
        <v>0</v>
      </c>
      <c r="I26" s="168">
        <v>0</v>
      </c>
      <c r="J26" s="168">
        <v>0</v>
      </c>
      <c r="K26" s="168">
        <v>0</v>
      </c>
      <c r="L26" s="168">
        <v>0</v>
      </c>
      <c r="M26" s="168">
        <v>0</v>
      </c>
      <c r="N26" s="168">
        <v>0</v>
      </c>
      <c r="R26">
        <v>2039</v>
      </c>
      <c r="S26" s="45">
        <v>90.810299999999998</v>
      </c>
      <c r="T26">
        <f t="shared" si="2"/>
        <v>4.5334502962617877</v>
      </c>
      <c r="U26">
        <f t="shared" si="2"/>
        <v>158.7340383546084</v>
      </c>
      <c r="V26">
        <f t="shared" si="2"/>
        <v>41.231704230114474</v>
      </c>
      <c r="W26">
        <f t="shared" si="2"/>
        <v>38.800824305821635</v>
      </c>
      <c r="X26">
        <f t="shared" si="2"/>
        <v>2.1210477661374174</v>
      </c>
      <c r="Y26">
        <f t="shared" si="2"/>
        <v>1.1004671999999995</v>
      </c>
      <c r="Z26">
        <f t="shared" si="2"/>
        <v>0</v>
      </c>
      <c r="AA26">
        <f t="shared" si="2"/>
        <v>38.571356394875714</v>
      </c>
      <c r="AB26">
        <f t="shared" si="2"/>
        <v>2.0827140956768293</v>
      </c>
      <c r="AC26">
        <f t="shared" si="3"/>
        <v>287.17560264349623</v>
      </c>
      <c r="AF26">
        <f t="shared" si="4"/>
        <v>2039</v>
      </c>
      <c r="AG26" s="45">
        <f t="shared" si="4"/>
        <v>90.810299999999998</v>
      </c>
      <c r="AH26">
        <f t="shared" si="8"/>
        <v>6716.2226611285751</v>
      </c>
      <c r="AI26">
        <f t="shared" si="8"/>
        <v>45352.582387030969</v>
      </c>
      <c r="AJ26">
        <f t="shared" si="8"/>
        <v>28833.359601478656</v>
      </c>
      <c r="AK26">
        <f t="shared" si="8"/>
        <v>8680.2738939198298</v>
      </c>
      <c r="AL26">
        <f t="shared" si="8"/>
        <v>17105.223920463046</v>
      </c>
      <c r="AM26">
        <f t="shared" si="8"/>
        <v>341.75999999999988</v>
      </c>
      <c r="AN26">
        <f t="shared" si="8"/>
        <v>0</v>
      </c>
      <c r="AO26">
        <f t="shared" si="8"/>
        <v>37447.918829976421</v>
      </c>
      <c r="AP26">
        <f t="shared" si="8"/>
        <v>1269.9476193151397</v>
      </c>
      <c r="AQ26">
        <f t="shared" si="7"/>
        <v>287175602.64349627</v>
      </c>
      <c r="AR26" s="35">
        <f t="shared" si="6"/>
        <v>0</v>
      </c>
    </row>
    <row r="27" spans="1:44" ht="180" x14ac:dyDescent="0.25">
      <c r="A27" s="168">
        <v>2020</v>
      </c>
      <c r="B27" s="168">
        <v>18</v>
      </c>
      <c r="C27" s="169" t="s">
        <v>20</v>
      </c>
      <c r="D27" s="168">
        <v>-2.3159824324999998</v>
      </c>
      <c r="E27" s="168">
        <v>0</v>
      </c>
      <c r="F27" s="168">
        <v>0</v>
      </c>
      <c r="G27" s="168">
        <v>8.6171800000000007E-2</v>
      </c>
      <c r="H27" s="168">
        <v>0</v>
      </c>
      <c r="I27" s="168">
        <v>0</v>
      </c>
      <c r="J27" s="168">
        <v>0</v>
      </c>
      <c r="K27" s="168">
        <v>0</v>
      </c>
      <c r="L27" s="168">
        <v>0</v>
      </c>
      <c r="M27" s="168">
        <v>0</v>
      </c>
      <c r="N27" s="168">
        <v>8.6171800000000007E-2</v>
      </c>
      <c r="R27">
        <v>2040</v>
      </c>
      <c r="S27" s="45">
        <v>90.810299999999998</v>
      </c>
      <c r="T27">
        <f t="shared" si="2"/>
        <v>5.1602184334246699</v>
      </c>
      <c r="U27">
        <f t="shared" si="2"/>
        <v>153.63642821669586</v>
      </c>
      <c r="V27">
        <f t="shared" si="2"/>
        <v>44.28870337282283</v>
      </c>
      <c r="W27">
        <f t="shared" si="2"/>
        <v>39.58680470871915</v>
      </c>
      <c r="X27">
        <f t="shared" si="2"/>
        <v>2.1380167615705736</v>
      </c>
      <c r="Y27">
        <f t="shared" si="2"/>
        <v>1.0763172000000001</v>
      </c>
      <c r="Z27">
        <f t="shared" si="2"/>
        <v>0</v>
      </c>
      <c r="AA27">
        <f t="shared" si="2"/>
        <v>38.893022381408159</v>
      </c>
      <c r="AB27">
        <f t="shared" si="2"/>
        <v>2.099381259887195</v>
      </c>
      <c r="AC27">
        <f t="shared" si="3"/>
        <v>286.87889233452842</v>
      </c>
      <c r="AF27">
        <f t="shared" si="4"/>
        <v>2040</v>
      </c>
      <c r="AG27" s="45">
        <f t="shared" si="4"/>
        <v>90.810299999999998</v>
      </c>
      <c r="AH27">
        <f t="shared" si="8"/>
        <v>7644.7680495180293</v>
      </c>
      <c r="AI27">
        <f t="shared" si="8"/>
        <v>43896.122347627388</v>
      </c>
      <c r="AJ27">
        <f t="shared" si="8"/>
        <v>30971.121239736247</v>
      </c>
      <c r="AK27">
        <f t="shared" si="8"/>
        <v>8856.1084359550678</v>
      </c>
      <c r="AL27">
        <f t="shared" si="8"/>
        <v>17242.070657827207</v>
      </c>
      <c r="AM27">
        <f t="shared" si="8"/>
        <v>334.26</v>
      </c>
      <c r="AN27">
        <f t="shared" si="8"/>
        <v>0</v>
      </c>
      <c r="AO27">
        <f t="shared" si="8"/>
        <v>37760.215904279772</v>
      </c>
      <c r="AP27">
        <f t="shared" si="8"/>
        <v>1280.1105243214604</v>
      </c>
      <c r="AQ27">
        <f t="shared" si="7"/>
        <v>286878892.33452845</v>
      </c>
      <c r="AR27" s="35">
        <f t="shared" si="6"/>
        <v>0</v>
      </c>
    </row>
    <row r="28" spans="1:44" ht="75" x14ac:dyDescent="0.25">
      <c r="A28" s="168">
        <v>2020</v>
      </c>
      <c r="B28" s="168">
        <v>23</v>
      </c>
      <c r="C28" s="169" t="s">
        <v>25</v>
      </c>
      <c r="D28" s="168">
        <v>-1.4928719586000001</v>
      </c>
      <c r="E28" s="168">
        <v>1.3016084533398375E-2</v>
      </c>
      <c r="F28" s="168">
        <v>0.28877318861599716</v>
      </c>
      <c r="G28" s="168">
        <v>8.4409310397793549E-2</v>
      </c>
      <c r="H28" s="168">
        <v>0.26053306748476179</v>
      </c>
      <c r="I28" s="168">
        <v>0</v>
      </c>
      <c r="J28" s="168">
        <v>0</v>
      </c>
      <c r="K28" s="168">
        <v>0</v>
      </c>
      <c r="L28" s="168">
        <v>1.1826557456495157E-4</v>
      </c>
      <c r="M28" s="168">
        <v>0</v>
      </c>
      <c r="N28" s="168">
        <v>0.6468499166065157</v>
      </c>
      <c r="R28">
        <v>2041</v>
      </c>
      <c r="S28" s="45">
        <v>90.810299999999998</v>
      </c>
      <c r="T28">
        <f t="shared" si="2"/>
        <v>2.8370438931800415</v>
      </c>
      <c r="U28">
        <f t="shared" si="2"/>
        <v>146.7609074971856</v>
      </c>
      <c r="V28">
        <f t="shared" si="2"/>
        <v>44.57998041256095</v>
      </c>
      <c r="W28">
        <f t="shared" si="2"/>
        <v>39.610564583185337</v>
      </c>
      <c r="X28">
        <f t="shared" si="2"/>
        <v>2.1551211122656091</v>
      </c>
      <c r="Y28">
        <f t="shared" si="2"/>
        <v>1.0637592000000011</v>
      </c>
      <c r="Z28">
        <f t="shared" si="2"/>
        <v>0</v>
      </c>
      <c r="AA28">
        <f t="shared" si="2"/>
        <v>39.217689031001768</v>
      </c>
      <c r="AB28">
        <f t="shared" si="2"/>
        <v>2.1161750374359758</v>
      </c>
      <c r="AC28">
        <f t="shared" si="3"/>
        <v>278.3412407668153</v>
      </c>
      <c r="AF28">
        <f t="shared" si="4"/>
        <v>2041</v>
      </c>
      <c r="AG28" s="45">
        <f t="shared" si="4"/>
        <v>90.810299999999998</v>
      </c>
      <c r="AH28">
        <f t="shared" si="8"/>
        <v>4203.0279898963572</v>
      </c>
      <c r="AI28">
        <f t="shared" si="8"/>
        <v>41931.687856338744</v>
      </c>
      <c r="AJ28">
        <f t="shared" si="8"/>
        <v>31174.81147731535</v>
      </c>
      <c r="AK28">
        <f t="shared" si="8"/>
        <v>8861.423844113051</v>
      </c>
      <c r="AL28">
        <f t="shared" si="8"/>
        <v>17380.008969883944</v>
      </c>
      <c r="AM28">
        <f t="shared" si="8"/>
        <v>330.36000000000035</v>
      </c>
      <c r="AN28">
        <f t="shared" si="8"/>
        <v>0</v>
      </c>
      <c r="AO28">
        <f t="shared" si="8"/>
        <v>38075.426243691036</v>
      </c>
      <c r="AP28">
        <f t="shared" si="8"/>
        <v>1290.3506325829121</v>
      </c>
      <c r="AQ28">
        <f t="shared" si="7"/>
        <v>278341240.76681525</v>
      </c>
      <c r="AR28" s="35">
        <f t="shared" si="6"/>
        <v>0</v>
      </c>
    </row>
    <row r="29" spans="1:44" ht="45" x14ac:dyDescent="0.25">
      <c r="A29" s="168">
        <v>2020</v>
      </c>
      <c r="B29" s="168">
        <v>59</v>
      </c>
      <c r="C29" s="169" t="s">
        <v>61</v>
      </c>
      <c r="D29" s="168">
        <v>-0.9008710095000001</v>
      </c>
      <c r="E29" s="168">
        <v>-8.6686969984844917E-2</v>
      </c>
      <c r="F29" s="168">
        <v>0.40186872435556559</v>
      </c>
      <c r="G29" s="168">
        <v>1.9470209834215921E-2</v>
      </c>
      <c r="H29" s="168">
        <v>0</v>
      </c>
      <c r="I29" s="168">
        <v>0</v>
      </c>
      <c r="J29" s="168">
        <v>0</v>
      </c>
      <c r="K29" s="168">
        <v>0</v>
      </c>
      <c r="L29" s="168">
        <v>0</v>
      </c>
      <c r="M29" s="168">
        <v>0</v>
      </c>
      <c r="N29" s="168">
        <v>0.33465196420493654</v>
      </c>
      <c r="R29">
        <v>2042</v>
      </c>
      <c r="S29" s="45">
        <v>90.810299999999998</v>
      </c>
      <c r="T29">
        <f t="shared" si="2"/>
        <v>5.1739924395423502</v>
      </c>
      <c r="U29">
        <f t="shared" si="2"/>
        <v>145.9195835950504</v>
      </c>
      <c r="V29">
        <f t="shared" si="2"/>
        <v>44.474065086499394</v>
      </c>
      <c r="W29">
        <f t="shared" si="2"/>
        <v>39.741854029315306</v>
      </c>
      <c r="X29">
        <f t="shared" si="2"/>
        <v>2.1723608182225229</v>
      </c>
      <c r="Y29">
        <f t="shared" si="2"/>
        <v>1.0490760000000012</v>
      </c>
      <c r="Z29">
        <f t="shared" si="2"/>
        <v>0</v>
      </c>
      <c r="AA29">
        <f t="shared" si="2"/>
        <v>39.545156689755956</v>
      </c>
      <c r="AB29">
        <f t="shared" si="2"/>
        <v>2.1330954283231707</v>
      </c>
      <c r="AC29">
        <f t="shared" si="3"/>
        <v>280.20918408670912</v>
      </c>
      <c r="AF29">
        <f t="shared" si="4"/>
        <v>2042</v>
      </c>
      <c r="AG29" s="45">
        <f t="shared" si="4"/>
        <v>90.810299999999998</v>
      </c>
      <c r="AH29">
        <f t="shared" si="8"/>
        <v>7665.1739845071861</v>
      </c>
      <c r="AI29">
        <f t="shared" si="8"/>
        <v>41691.309598585831</v>
      </c>
      <c r="AJ29">
        <f t="shared" si="8"/>
        <v>31100.74481573384</v>
      </c>
      <c r="AK29">
        <f t="shared" si="8"/>
        <v>8890.7950848580094</v>
      </c>
      <c r="AL29">
        <f t="shared" si="8"/>
        <v>17519.038856633248</v>
      </c>
      <c r="AM29">
        <f t="shared" si="8"/>
        <v>325.80000000000041</v>
      </c>
      <c r="AN29">
        <f t="shared" si="8"/>
        <v>0</v>
      </c>
      <c r="AO29">
        <f t="shared" si="8"/>
        <v>38393.356009471805</v>
      </c>
      <c r="AP29">
        <f t="shared" si="8"/>
        <v>1300.6679440994942</v>
      </c>
      <c r="AQ29">
        <f t="shared" si="7"/>
        <v>280209184.08670908</v>
      </c>
      <c r="AR29" s="35">
        <f t="shared" si="6"/>
        <v>0</v>
      </c>
    </row>
    <row r="30" spans="1:44" ht="75" x14ac:dyDescent="0.25">
      <c r="A30" s="168">
        <v>2020</v>
      </c>
      <c r="B30" s="168">
        <v>20</v>
      </c>
      <c r="C30" s="169" t="s">
        <v>22</v>
      </c>
      <c r="D30" s="168">
        <v>-0.32602950820000004</v>
      </c>
      <c r="E30" s="168">
        <v>-8.0788953407296381E-3</v>
      </c>
      <c r="F30" s="168">
        <v>0.18710091214038654</v>
      </c>
      <c r="G30" s="168">
        <v>-1.8256691012147871E-2</v>
      </c>
      <c r="H30" s="168">
        <v>0.37091946256648939</v>
      </c>
      <c r="I30" s="168">
        <v>0</v>
      </c>
      <c r="J30" s="168">
        <v>0</v>
      </c>
      <c r="K30" s="168">
        <v>0</v>
      </c>
      <c r="L30" s="168">
        <v>0</v>
      </c>
      <c r="M30" s="168">
        <v>0</v>
      </c>
      <c r="N30" s="168">
        <v>0.53168478835399846</v>
      </c>
      <c r="R30">
        <v>2043</v>
      </c>
      <c r="S30" s="45">
        <v>90.810299999999998</v>
      </c>
      <c r="T30">
        <f t="shared" si="2"/>
        <v>6.4046072667456899</v>
      </c>
      <c r="U30">
        <f t="shared" si="2"/>
        <v>146.36637636198111</v>
      </c>
      <c r="V30">
        <f t="shared" si="2"/>
        <v>44.621432365497107</v>
      </c>
      <c r="W30">
        <f t="shared" si="2"/>
        <v>40.117939184464703</v>
      </c>
      <c r="X30">
        <f t="shared" si="2"/>
        <v>2.1897394506068766</v>
      </c>
      <c r="Y30">
        <f t="shared" si="2"/>
        <v>1.0320421999999998</v>
      </c>
      <c r="Z30">
        <f t="shared" si="2"/>
        <v>0</v>
      </c>
      <c r="AA30">
        <f t="shared" si="2"/>
        <v>39.966045868539304</v>
      </c>
      <c r="AB30">
        <f t="shared" si="2"/>
        <v>2.1501656434634153</v>
      </c>
      <c r="AC30">
        <f t="shared" si="3"/>
        <v>282.84834834129822</v>
      </c>
      <c r="AF30">
        <f t="shared" si="4"/>
        <v>2043</v>
      </c>
      <c r="AG30" s="45">
        <f t="shared" si="4"/>
        <v>90.810299999999998</v>
      </c>
      <c r="AH30">
        <f t="shared" si="8"/>
        <v>9488.3070618454658</v>
      </c>
      <c r="AI30">
        <f t="shared" si="8"/>
        <v>41818.964674851741</v>
      </c>
      <c r="AJ30">
        <f t="shared" si="8"/>
        <v>31203.798856990983</v>
      </c>
      <c r="AK30">
        <f t="shared" si="8"/>
        <v>8974.9304663231997</v>
      </c>
      <c r="AL30">
        <f t="shared" si="8"/>
        <v>17659.189117797392</v>
      </c>
      <c r="AM30">
        <f t="shared" si="8"/>
        <v>320.50999999999993</v>
      </c>
      <c r="AN30">
        <f t="shared" si="8"/>
        <v>0</v>
      </c>
      <c r="AO30">
        <f t="shared" si="8"/>
        <v>38801.986280135243</v>
      </c>
      <c r="AP30">
        <f t="shared" si="8"/>
        <v>1311.076611867936</v>
      </c>
      <c r="AQ30">
        <f t="shared" si="7"/>
        <v>282848348.34129816</v>
      </c>
      <c r="AR30" s="35">
        <f t="shared" si="6"/>
        <v>0</v>
      </c>
    </row>
    <row r="31" spans="1:44" ht="120" x14ac:dyDescent="0.25">
      <c r="A31" s="168">
        <v>2020</v>
      </c>
      <c r="B31" s="168">
        <v>10</v>
      </c>
      <c r="C31" s="169" t="s">
        <v>12</v>
      </c>
      <c r="D31" s="168">
        <v>0</v>
      </c>
      <c r="E31" s="168">
        <v>0</v>
      </c>
      <c r="F31" s="168">
        <v>0</v>
      </c>
      <c r="G31" s="168">
        <v>0</v>
      </c>
      <c r="H31" s="168">
        <v>0</v>
      </c>
      <c r="I31" s="168">
        <v>0</v>
      </c>
      <c r="J31" s="168">
        <v>0</v>
      </c>
      <c r="K31" s="168">
        <v>0</v>
      </c>
      <c r="L31" s="168">
        <v>0</v>
      </c>
      <c r="M31" s="168">
        <v>0.34943439380487812</v>
      </c>
      <c r="N31" s="168">
        <v>0.34943439380487812</v>
      </c>
      <c r="R31">
        <v>2044</v>
      </c>
      <c r="S31" s="45">
        <v>90.810299999999998</v>
      </c>
      <c r="T31">
        <f t="shared" si="2"/>
        <v>7.2283947484576041</v>
      </c>
      <c r="U31">
        <f t="shared" si="2"/>
        <v>147.49550276031957</v>
      </c>
      <c r="V31">
        <f t="shared" si="2"/>
        <v>44.523294716734711</v>
      </c>
      <c r="W31">
        <f t="shared" si="2"/>
        <v>40.567095705460858</v>
      </c>
      <c r="X31">
        <f t="shared" si="2"/>
        <v>2.2072572733188629</v>
      </c>
      <c r="Y31">
        <f t="shared" si="2"/>
        <v>1.0126255999999987</v>
      </c>
      <c r="Z31">
        <f t="shared" si="2"/>
        <v>0</v>
      </c>
      <c r="AA31">
        <f t="shared" si="2"/>
        <v>40.410110472869867</v>
      </c>
      <c r="AB31">
        <f t="shared" si="2"/>
        <v>2.1673468699634149</v>
      </c>
      <c r="AC31">
        <f t="shared" si="3"/>
        <v>285.61162814712492</v>
      </c>
      <c r="AF31">
        <f t="shared" si="4"/>
        <v>2044</v>
      </c>
      <c r="AG31" s="45">
        <f t="shared" si="4"/>
        <v>90.810299999999998</v>
      </c>
      <c r="AH31">
        <f t="shared" si="8"/>
        <v>10708.732960677931</v>
      </c>
      <c r="AI31">
        <f t="shared" si="8"/>
        <v>42141.572217234163</v>
      </c>
      <c r="AJ31">
        <f t="shared" si="8"/>
        <v>31135.171130583713</v>
      </c>
      <c r="AK31">
        <f t="shared" si="8"/>
        <v>9075.4129094990731</v>
      </c>
      <c r="AL31">
        <f t="shared" si="8"/>
        <v>17800.461881603733</v>
      </c>
      <c r="AM31">
        <f t="shared" si="8"/>
        <v>314.47999999999956</v>
      </c>
      <c r="AN31">
        <f t="shared" si="8"/>
        <v>0</v>
      </c>
      <c r="AO31">
        <f t="shared" si="8"/>
        <v>39233.116963951325</v>
      </c>
      <c r="AP31">
        <f t="shared" si="8"/>
        <v>1321.5529694898871</v>
      </c>
      <c r="AQ31">
        <f t="shared" si="7"/>
        <v>285611628.14712483</v>
      </c>
      <c r="AR31" s="35">
        <f t="shared" si="6"/>
        <v>0</v>
      </c>
    </row>
    <row r="32" spans="1:44" ht="90" x14ac:dyDescent="0.25">
      <c r="A32" s="168">
        <v>2020</v>
      </c>
      <c r="B32" s="168">
        <v>25</v>
      </c>
      <c r="C32" s="169" t="s">
        <v>27</v>
      </c>
      <c r="D32" s="168">
        <v>0</v>
      </c>
      <c r="E32" s="168">
        <v>-0.16934379783322423</v>
      </c>
      <c r="F32" s="168">
        <v>0.3616776409309293</v>
      </c>
      <c r="G32" s="168">
        <v>-0.52902366633879294</v>
      </c>
      <c r="H32" s="168">
        <v>2.313179636086967</v>
      </c>
      <c r="I32" s="168">
        <v>0</v>
      </c>
      <c r="J32" s="168">
        <v>0</v>
      </c>
      <c r="K32" s="168">
        <v>0</v>
      </c>
      <c r="L32" s="168">
        <v>0</v>
      </c>
      <c r="M32" s="168">
        <v>0</v>
      </c>
      <c r="N32" s="168">
        <v>1.9764898128458794</v>
      </c>
      <c r="R32">
        <v>2045</v>
      </c>
      <c r="S32" s="45">
        <v>90.810299999999998</v>
      </c>
      <c r="T32">
        <f t="shared" si="2"/>
        <v>6.8699496024173072</v>
      </c>
      <c r="U32">
        <f t="shared" si="2"/>
        <v>146.77514566070272</v>
      </c>
      <c r="V32">
        <f t="shared" si="2"/>
        <v>44.24539981884385</v>
      </c>
      <c r="W32">
        <f t="shared" si="2"/>
        <v>41.041566602488182</v>
      </c>
      <c r="X32">
        <f t="shared" si="2"/>
        <v>2.2249148141588746</v>
      </c>
      <c r="Y32">
        <f t="shared" si="2"/>
        <v>0.99056860000000047</v>
      </c>
      <c r="Z32">
        <f t="shared" si="2"/>
        <v>0</v>
      </c>
      <c r="AA32">
        <f t="shared" si="2"/>
        <v>40.780238184106103</v>
      </c>
      <c r="AB32">
        <f t="shared" si="2"/>
        <v>2.1847057916310972</v>
      </c>
      <c r="AC32">
        <f t="shared" si="3"/>
        <v>285.1124890743481</v>
      </c>
      <c r="AF32">
        <f t="shared" si="4"/>
        <v>2045</v>
      </c>
      <c r="AG32" s="45">
        <f t="shared" si="4"/>
        <v>90.810299999999998</v>
      </c>
      <c r="AH32">
        <f t="shared" si="8"/>
        <v>10177.703114692307</v>
      </c>
      <c r="AI32">
        <f t="shared" si="8"/>
        <v>41935.755903057921</v>
      </c>
      <c r="AJ32">
        <f t="shared" si="8"/>
        <v>30940.839034156539</v>
      </c>
      <c r="AK32">
        <f t="shared" si="8"/>
        <v>9181.5585240465734</v>
      </c>
      <c r="AL32">
        <f t="shared" si="8"/>
        <v>17942.861404507054</v>
      </c>
      <c r="AM32">
        <f t="shared" si="8"/>
        <v>307.63000000000017</v>
      </c>
      <c r="AN32">
        <f t="shared" si="8"/>
        <v>0</v>
      </c>
      <c r="AO32">
        <f t="shared" si="8"/>
        <v>39592.464256413688</v>
      </c>
      <c r="AP32">
        <f t="shared" si="8"/>
        <v>1332.1376778238398</v>
      </c>
      <c r="AQ32">
        <f t="shared" si="7"/>
        <v>285112489.07434815</v>
      </c>
      <c r="AR32" s="35">
        <f t="shared" si="6"/>
        <v>0</v>
      </c>
    </row>
    <row r="33" spans="1:44" ht="105" x14ac:dyDescent="0.25">
      <c r="A33" s="168">
        <v>2020</v>
      </c>
      <c r="B33" s="168">
        <v>34</v>
      </c>
      <c r="C33" s="169" t="s">
        <v>36</v>
      </c>
      <c r="D33" s="168">
        <v>0</v>
      </c>
      <c r="E33" s="168">
        <v>0</v>
      </c>
      <c r="F33" s="168">
        <v>0</v>
      </c>
      <c r="G33" s="168">
        <v>0</v>
      </c>
      <c r="H33" s="168">
        <v>0</v>
      </c>
      <c r="I33" s="168">
        <v>0</v>
      </c>
      <c r="J33" s="168">
        <v>0</v>
      </c>
      <c r="K33" s="168">
        <v>0</v>
      </c>
      <c r="L33" s="168">
        <v>0</v>
      </c>
      <c r="M33" s="168">
        <v>0.41228358537621951</v>
      </c>
      <c r="N33" s="168">
        <v>0.41228358537621951</v>
      </c>
      <c r="R33">
        <v>2046</v>
      </c>
      <c r="S33" s="45">
        <v>90.810299999999998</v>
      </c>
      <c r="T33">
        <f t="shared" si="2"/>
        <v>6.923003685581091</v>
      </c>
      <c r="U33">
        <f t="shared" si="2"/>
        <v>147.98577099990899</v>
      </c>
      <c r="V33">
        <f t="shared" si="2"/>
        <v>44.922175725618537</v>
      </c>
      <c r="W33">
        <f t="shared" si="2"/>
        <v>41.365609833226863</v>
      </c>
      <c r="X33">
        <f t="shared" si="2"/>
        <v>2.2427156442924678</v>
      </c>
      <c r="Y33">
        <f t="shared" si="2"/>
        <v>0.9660321999999999</v>
      </c>
      <c r="Z33">
        <f t="shared" si="2"/>
        <v>0</v>
      </c>
      <c r="AA33">
        <f t="shared" si="2"/>
        <v>41.026921437900633</v>
      </c>
      <c r="AB33">
        <f t="shared" si="2"/>
        <v>2.2021871767865853</v>
      </c>
      <c r="AC33">
        <f t="shared" si="3"/>
        <v>287.6344167033152</v>
      </c>
      <c r="AF33">
        <f t="shared" si="4"/>
        <v>2046</v>
      </c>
      <c r="AG33" s="45">
        <f t="shared" si="4"/>
        <v>90.810299999999998</v>
      </c>
      <c r="AH33">
        <f t="shared" si="8"/>
        <v>10256.301756416431</v>
      </c>
      <c r="AI33">
        <f t="shared" si="8"/>
        <v>42281.648857116852</v>
      </c>
      <c r="AJ33">
        <f t="shared" si="8"/>
        <v>31414.108899033941</v>
      </c>
      <c r="AK33">
        <f t="shared" si="8"/>
        <v>9254.0514168292757</v>
      </c>
      <c r="AL33">
        <f t="shared" si="8"/>
        <v>18086.41648622958</v>
      </c>
      <c r="AM33">
        <f t="shared" si="8"/>
        <v>300.01</v>
      </c>
      <c r="AN33">
        <f t="shared" si="8"/>
        <v>0</v>
      </c>
      <c r="AO33">
        <f t="shared" si="8"/>
        <v>39831.962561068576</v>
      </c>
      <c r="AP33">
        <f t="shared" si="8"/>
        <v>1342.7970590162106</v>
      </c>
      <c r="AQ33">
        <f t="shared" si="7"/>
        <v>287634416.7033152</v>
      </c>
      <c r="AR33" s="35">
        <f t="shared" si="6"/>
        <v>0</v>
      </c>
    </row>
    <row r="34" spans="1:44" ht="45" x14ac:dyDescent="0.25">
      <c r="A34" s="168">
        <v>2020</v>
      </c>
      <c r="B34" s="168">
        <v>17</v>
      </c>
      <c r="C34" s="169" t="s">
        <v>19</v>
      </c>
      <c r="D34" s="168">
        <v>0.79063784800000003</v>
      </c>
      <c r="E34" s="168">
        <v>0</v>
      </c>
      <c r="F34" s="168">
        <v>0</v>
      </c>
      <c r="G34" s="168">
        <v>0</v>
      </c>
      <c r="H34" s="168">
        <v>0</v>
      </c>
      <c r="I34" s="168">
        <v>0</v>
      </c>
      <c r="J34" s="168">
        <v>0</v>
      </c>
      <c r="K34" s="168">
        <v>0</v>
      </c>
      <c r="L34" s="168">
        <v>0</v>
      </c>
      <c r="M34" s="168">
        <v>0</v>
      </c>
      <c r="N34" s="168">
        <v>0</v>
      </c>
      <c r="R34">
        <v>2047</v>
      </c>
      <c r="S34" s="45">
        <v>90.810299999999998</v>
      </c>
      <c r="T34">
        <f t="shared" si="2"/>
        <v>6.9780302502559959</v>
      </c>
      <c r="U34">
        <f t="shared" si="2"/>
        <v>149.17674687885469</v>
      </c>
      <c r="V34">
        <f t="shared" si="2"/>
        <v>45.309913703237186</v>
      </c>
      <c r="W34">
        <f t="shared" si="2"/>
        <v>41.673229371951479</v>
      </c>
      <c r="X34">
        <f t="shared" si="2"/>
        <v>2.2606572481548728</v>
      </c>
      <c r="Y34">
        <f t="shared" si="2"/>
        <v>0.93872659999999941</v>
      </c>
      <c r="Z34">
        <f t="shared" si="2"/>
        <v>0</v>
      </c>
      <c r="AA34">
        <f t="shared" si="2"/>
        <v>41.0965620715413</v>
      </c>
      <c r="AB34">
        <f t="shared" si="2"/>
        <v>2.2198065121097561</v>
      </c>
      <c r="AC34">
        <f t="shared" si="3"/>
        <v>289.65367263610528</v>
      </c>
      <c r="AF34">
        <f t="shared" si="4"/>
        <v>2047</v>
      </c>
      <c r="AG34" s="45">
        <f t="shared" si="4"/>
        <v>90.810299999999998</v>
      </c>
      <c r="AH34">
        <f t="shared" si="8"/>
        <v>10337.822592971845</v>
      </c>
      <c r="AI34">
        <f t="shared" si="8"/>
        <v>42621.927679672764</v>
      </c>
      <c r="AJ34">
        <f t="shared" si="8"/>
        <v>31685.254337928105</v>
      </c>
      <c r="AK34">
        <f t="shared" si="8"/>
        <v>9322.8701055819856</v>
      </c>
      <c r="AL34">
        <f t="shared" si="8"/>
        <v>18231.106839958651</v>
      </c>
      <c r="AM34">
        <f t="shared" si="8"/>
        <v>291.5299999999998</v>
      </c>
      <c r="AN34">
        <f t="shared" si="8"/>
        <v>0</v>
      </c>
      <c r="AO34">
        <f t="shared" si="8"/>
        <v>39899.574826739132</v>
      </c>
      <c r="AP34">
        <f t="shared" si="8"/>
        <v>1353.5405561644855</v>
      </c>
      <c r="AQ34">
        <f t="shared" si="7"/>
        <v>289653672.6361053</v>
      </c>
      <c r="AR34" s="35">
        <f t="shared" si="6"/>
        <v>0</v>
      </c>
    </row>
    <row r="35" spans="1:44" ht="195" x14ac:dyDescent="0.25">
      <c r="A35" s="168">
        <v>2020</v>
      </c>
      <c r="B35" s="168">
        <v>52</v>
      </c>
      <c r="C35" s="169" t="s">
        <v>54</v>
      </c>
      <c r="D35" s="168">
        <v>0.79726269809999994</v>
      </c>
      <c r="E35" s="168">
        <v>0</v>
      </c>
      <c r="F35" s="168">
        <v>0</v>
      </c>
      <c r="G35" s="168">
        <v>0.24747579999999969</v>
      </c>
      <c r="H35" s="168">
        <v>0</v>
      </c>
      <c r="I35" s="168">
        <v>0</v>
      </c>
      <c r="J35" s="168">
        <v>0</v>
      </c>
      <c r="K35" s="168">
        <v>0</v>
      </c>
      <c r="L35" s="168">
        <v>0</v>
      </c>
      <c r="M35" s="168">
        <v>0</v>
      </c>
      <c r="N35" s="168">
        <v>0.24747579999999969</v>
      </c>
      <c r="R35">
        <v>2048</v>
      </c>
      <c r="S35" s="45">
        <v>90.810299999999998</v>
      </c>
      <c r="T35">
        <f t="shared" si="2"/>
        <v>7.0303239043703272</v>
      </c>
      <c r="U35">
        <f t="shared" si="2"/>
        <v>150.3409957413493</v>
      </c>
      <c r="V35">
        <f t="shared" si="2"/>
        <v>45.531004828247738</v>
      </c>
      <c r="W35">
        <f t="shared" si="2"/>
        <v>41.961340204090121</v>
      </c>
      <c r="X35">
        <f t="shared" si="2"/>
        <v>2.2787426691112516</v>
      </c>
      <c r="Y35">
        <f t="shared" si="2"/>
        <v>0.90858740000000138</v>
      </c>
      <c r="Z35">
        <f t="shared" si="2"/>
        <v>0</v>
      </c>
      <c r="AA35">
        <f t="shared" si="2"/>
        <v>41.076801767018864</v>
      </c>
      <c r="AB35">
        <f t="shared" si="2"/>
        <v>2.2375623997073171</v>
      </c>
      <c r="AC35">
        <f t="shared" si="3"/>
        <v>291.36535891389491</v>
      </c>
      <c r="AF35">
        <f t="shared" si="4"/>
        <v>2048</v>
      </c>
      <c r="AG35" s="45">
        <f t="shared" si="4"/>
        <v>90.810299999999998</v>
      </c>
      <c r="AH35">
        <f t="shared" si="8"/>
        <v>10415.294673141225</v>
      </c>
      <c r="AI35">
        <f t="shared" si="8"/>
        <v>42954.570211814083</v>
      </c>
      <c r="AJ35">
        <f t="shared" si="8"/>
        <v>31839.863516257159</v>
      </c>
      <c r="AK35">
        <f t="shared" si="8"/>
        <v>9387.3244304452164</v>
      </c>
      <c r="AL35">
        <f t="shared" si="8"/>
        <v>18376.957008961705</v>
      </c>
      <c r="AM35">
        <f t="shared" si="8"/>
        <v>282.17000000000041</v>
      </c>
      <c r="AN35">
        <f t="shared" si="8"/>
        <v>0</v>
      </c>
      <c r="AO35">
        <f t="shared" si="8"/>
        <v>39880.390065066858</v>
      </c>
      <c r="AP35">
        <f t="shared" si="8"/>
        <v>1364.3673168947055</v>
      </c>
      <c r="AQ35">
        <f t="shared" si="7"/>
        <v>291365358.91389495</v>
      </c>
      <c r="AR35" s="35">
        <f t="shared" si="6"/>
        <v>0</v>
      </c>
    </row>
    <row r="36" spans="1:44" ht="60" x14ac:dyDescent="0.25">
      <c r="A36" s="168">
        <v>2020</v>
      </c>
      <c r="B36" s="168">
        <v>30</v>
      </c>
      <c r="C36" s="169" t="s">
        <v>32</v>
      </c>
      <c r="D36" s="168">
        <v>0.8548228711000001</v>
      </c>
      <c r="E36" s="168">
        <v>0</v>
      </c>
      <c r="F36" s="168">
        <v>0</v>
      </c>
      <c r="G36" s="168">
        <v>0</v>
      </c>
      <c r="H36" s="168">
        <v>0</v>
      </c>
      <c r="I36" s="168">
        <v>0.27166792994999994</v>
      </c>
      <c r="J36" s="168">
        <v>0</v>
      </c>
      <c r="K36" s="168">
        <v>0</v>
      </c>
      <c r="L36" s="168">
        <v>0</v>
      </c>
      <c r="M36" s="168">
        <v>0</v>
      </c>
      <c r="N36" s="168">
        <v>0.27166792994999994</v>
      </c>
      <c r="R36">
        <v>2049</v>
      </c>
      <c r="S36" s="45">
        <v>90.810299999999998</v>
      </c>
      <c r="T36">
        <f t="shared" si="2"/>
        <v>7.0952406237929413</v>
      </c>
      <c r="U36">
        <f t="shared" si="2"/>
        <v>151.48584019888727</v>
      </c>
      <c r="V36">
        <f t="shared" si="2"/>
        <v>44.944270391165993</v>
      </c>
      <c r="W36">
        <f t="shared" si="2"/>
        <v>42.238160291871893</v>
      </c>
      <c r="X36">
        <f t="shared" si="2"/>
        <v>2.2969724349619982</v>
      </c>
      <c r="Y36">
        <f t="shared" si="2"/>
        <v>0.87564680000000039</v>
      </c>
      <c r="Z36">
        <f t="shared" si="2"/>
        <v>0</v>
      </c>
      <c r="AA36">
        <f t="shared" si="2"/>
        <v>41.051882534003184</v>
      </c>
      <c r="AB36">
        <f t="shared" si="2"/>
        <v>2.2554594006432924</v>
      </c>
      <c r="AC36">
        <f t="shared" si="3"/>
        <v>292.24347267532659</v>
      </c>
      <c r="AF36">
        <f t="shared" si="4"/>
        <v>2049</v>
      </c>
      <c r="AG36" s="45">
        <f t="shared" si="4"/>
        <v>90.810299999999998</v>
      </c>
      <c r="AH36">
        <f t="shared" si="8"/>
        <v>10511.467590804357</v>
      </c>
      <c r="AI36">
        <f t="shared" si="8"/>
        <v>43281.668628253508</v>
      </c>
      <c r="AJ36">
        <f t="shared" si="8"/>
        <v>31429.559714102092</v>
      </c>
      <c r="AK36">
        <f t="shared" si="8"/>
        <v>9449.252861716308</v>
      </c>
      <c r="AL36">
        <f t="shared" si="8"/>
        <v>18523.971249693532</v>
      </c>
      <c r="AM36">
        <f t="shared" si="8"/>
        <v>271.94000000000011</v>
      </c>
      <c r="AN36">
        <f t="shared" si="8"/>
        <v>0</v>
      </c>
      <c r="AO36">
        <f t="shared" si="8"/>
        <v>39856.196634954547</v>
      </c>
      <c r="AP36">
        <f t="shared" si="8"/>
        <v>1375.280122343471</v>
      </c>
      <c r="AQ36">
        <f t="shared" si="7"/>
        <v>292243472.67532665</v>
      </c>
      <c r="AR36" s="35">
        <f t="shared" si="6"/>
        <v>0</v>
      </c>
    </row>
    <row r="37" spans="1:44" ht="45" x14ac:dyDescent="0.25">
      <c r="A37" s="168">
        <v>2020</v>
      </c>
      <c r="B37" s="168">
        <v>13</v>
      </c>
      <c r="C37" s="169" t="s">
        <v>15</v>
      </c>
      <c r="D37" s="168">
        <v>3.1052084272</v>
      </c>
      <c r="E37" s="168">
        <v>0</v>
      </c>
      <c r="F37" s="168">
        <v>0.47890499999999997</v>
      </c>
      <c r="G37" s="168">
        <v>0</v>
      </c>
      <c r="H37" s="168">
        <v>0</v>
      </c>
      <c r="I37" s="168">
        <v>0</v>
      </c>
      <c r="J37" s="168">
        <v>0.29363180000000016</v>
      </c>
      <c r="K37" s="168">
        <v>0</v>
      </c>
      <c r="L37" s="168">
        <v>0</v>
      </c>
      <c r="M37" s="168">
        <v>0</v>
      </c>
      <c r="N37" s="168">
        <v>0.77253680000000013</v>
      </c>
      <c r="R37">
        <v>2050</v>
      </c>
      <c r="S37" s="45">
        <v>90.810299999999998</v>
      </c>
      <c r="T37">
        <f t="shared" si="2"/>
        <v>7.1336676111186739</v>
      </c>
      <c r="U37">
        <f t="shared" si="2"/>
        <v>152.6182410250216</v>
      </c>
      <c r="V37">
        <f t="shared" si="2"/>
        <v>44.350915092278854</v>
      </c>
      <c r="W37">
        <f t="shared" si="2"/>
        <v>42.497056203102112</v>
      </c>
      <c r="X37">
        <f t="shared" si="2"/>
        <v>2.3153470735075037</v>
      </c>
      <c r="Y37">
        <f t="shared" si="2"/>
        <v>0.83967940000000096</v>
      </c>
      <c r="Z37">
        <f t="shared" si="2"/>
        <v>0</v>
      </c>
      <c r="AA37">
        <f t="shared" si="2"/>
        <v>41.198491518963692</v>
      </c>
      <c r="AB37">
        <f t="shared" si="2"/>
        <v>2.2735001408323172</v>
      </c>
      <c r="AC37">
        <f t="shared" si="3"/>
        <v>293.22689806482475</v>
      </c>
      <c r="AF37">
        <f t="shared" si="4"/>
        <v>2050</v>
      </c>
      <c r="AG37" s="45">
        <f t="shared" si="4"/>
        <v>90.810299999999998</v>
      </c>
      <c r="AH37">
        <f t="shared" si="8"/>
        <v>10568.396460916554</v>
      </c>
      <c r="AI37">
        <f t="shared" si="8"/>
        <v>43605.211721434745</v>
      </c>
      <c r="AJ37">
        <f t="shared" si="8"/>
        <v>31014.625938656543</v>
      </c>
      <c r="AK37">
        <f t="shared" si="8"/>
        <v>9507.171410089959</v>
      </c>
      <c r="AL37">
        <f t="shared" si="8"/>
        <v>18672.153818608898</v>
      </c>
      <c r="AM37">
        <f t="shared" si="8"/>
        <v>260.77000000000027</v>
      </c>
      <c r="AN37">
        <f t="shared" si="8"/>
        <v>0</v>
      </c>
      <c r="AO37">
        <f t="shared" si="8"/>
        <v>39998.535455304554</v>
      </c>
      <c r="AP37">
        <f t="shared" si="8"/>
        <v>1386.2805736782423</v>
      </c>
      <c r="AQ37">
        <f t="shared" si="7"/>
        <v>293226898.06482482</v>
      </c>
      <c r="AR37" s="35">
        <f t="shared" si="6"/>
        <v>0</v>
      </c>
    </row>
    <row r="38" spans="1:44" ht="210" x14ac:dyDescent="0.25">
      <c r="A38" s="168">
        <v>2020</v>
      </c>
      <c r="B38" s="168">
        <v>49</v>
      </c>
      <c r="C38" s="169" t="s">
        <v>51</v>
      </c>
      <c r="D38" s="168">
        <v>4.2465289140999998</v>
      </c>
      <c r="E38" s="168">
        <v>0</v>
      </c>
      <c r="F38" s="168">
        <v>0</v>
      </c>
      <c r="G38" s="168">
        <v>0</v>
      </c>
      <c r="H38" s="168">
        <v>0</v>
      </c>
      <c r="I38" s="168">
        <v>0</v>
      </c>
      <c r="J38" s="168">
        <v>0</v>
      </c>
      <c r="K38" s="168">
        <v>0</v>
      </c>
      <c r="L38" s="168">
        <v>0.68752530999999995</v>
      </c>
      <c r="M38" s="168">
        <v>0</v>
      </c>
      <c r="N38" s="168">
        <v>0.68752530999999995</v>
      </c>
    </row>
    <row r="39" spans="1:44" ht="195" x14ac:dyDescent="0.25">
      <c r="A39" s="168">
        <v>2020</v>
      </c>
      <c r="B39" s="168">
        <v>51</v>
      </c>
      <c r="C39" s="169" t="s">
        <v>53</v>
      </c>
      <c r="D39" s="168">
        <v>4.2465289140999998</v>
      </c>
      <c r="E39" s="168">
        <v>0</v>
      </c>
      <c r="F39" s="168">
        <v>0</v>
      </c>
      <c r="G39" s="168">
        <v>0</v>
      </c>
      <c r="H39" s="168">
        <v>0</v>
      </c>
      <c r="I39" s="168">
        <v>0</v>
      </c>
      <c r="J39" s="168">
        <v>0</v>
      </c>
      <c r="K39" s="168">
        <v>0</v>
      </c>
      <c r="L39" s="168">
        <v>0.43142110999999994</v>
      </c>
      <c r="M39" s="168">
        <v>0</v>
      </c>
      <c r="N39" s="168">
        <v>0.43142110999999994</v>
      </c>
    </row>
    <row r="40" spans="1:44" ht="225" x14ac:dyDescent="0.25">
      <c r="A40" s="168">
        <v>2020</v>
      </c>
      <c r="B40" s="168">
        <v>53</v>
      </c>
      <c r="C40" s="169" t="s">
        <v>55</v>
      </c>
      <c r="D40" s="168">
        <v>4.2465289140999998</v>
      </c>
      <c r="E40" s="168">
        <v>0</v>
      </c>
      <c r="F40" s="168">
        <v>0</v>
      </c>
      <c r="G40" s="168">
        <v>0</v>
      </c>
      <c r="H40" s="168">
        <v>0</v>
      </c>
      <c r="I40" s="168">
        <v>0</v>
      </c>
      <c r="J40" s="168">
        <v>0</v>
      </c>
      <c r="K40" s="168">
        <v>0</v>
      </c>
      <c r="L40" s="168">
        <v>0.17207198500000009</v>
      </c>
      <c r="M40" s="168">
        <v>0</v>
      </c>
      <c r="N40" s="168">
        <v>0.17207198500000009</v>
      </c>
    </row>
    <row r="41" spans="1:44" ht="180" x14ac:dyDescent="0.25">
      <c r="A41" s="168">
        <v>2020</v>
      </c>
      <c r="B41" s="168">
        <v>37</v>
      </c>
      <c r="C41" s="169" t="s">
        <v>39</v>
      </c>
      <c r="D41" s="168">
        <v>4.7469766068999997</v>
      </c>
      <c r="E41" s="168">
        <v>0</v>
      </c>
      <c r="F41" s="168">
        <v>0</v>
      </c>
      <c r="G41" s="168">
        <v>0</v>
      </c>
      <c r="H41" s="168">
        <v>0</v>
      </c>
      <c r="I41" s="168">
        <v>0</v>
      </c>
      <c r="J41" s="168">
        <v>0</v>
      </c>
      <c r="K41" s="168">
        <v>0</v>
      </c>
      <c r="L41" s="168">
        <v>1.8278330550000015</v>
      </c>
      <c r="M41" s="168">
        <v>0</v>
      </c>
      <c r="N41" s="168">
        <v>1.8278330550000015</v>
      </c>
    </row>
    <row r="42" spans="1:44" ht="45" x14ac:dyDescent="0.25">
      <c r="A42" s="168">
        <v>2020</v>
      </c>
      <c r="B42" s="168">
        <v>16</v>
      </c>
      <c r="C42" s="169" t="s">
        <v>18</v>
      </c>
      <c r="D42" s="168">
        <v>5.0374925743999999</v>
      </c>
      <c r="E42" s="168">
        <v>0</v>
      </c>
      <c r="F42" s="168">
        <v>0</v>
      </c>
      <c r="G42" s="168">
        <v>0</v>
      </c>
      <c r="H42" s="168">
        <v>0</v>
      </c>
      <c r="I42" s="168">
        <v>0</v>
      </c>
      <c r="J42" s="168">
        <v>0</v>
      </c>
      <c r="K42" s="168">
        <v>0</v>
      </c>
      <c r="L42" s="168">
        <v>0</v>
      </c>
      <c r="M42" s="168">
        <v>0</v>
      </c>
      <c r="N42" s="168">
        <v>0</v>
      </c>
    </row>
    <row r="43" spans="1:44" ht="150" x14ac:dyDescent="0.25">
      <c r="A43" s="168">
        <v>2020</v>
      </c>
      <c r="B43" s="168">
        <v>38</v>
      </c>
      <c r="C43" s="169" t="s">
        <v>40</v>
      </c>
      <c r="D43" s="168">
        <v>5.3422356789999998</v>
      </c>
      <c r="E43" s="168">
        <v>0</v>
      </c>
      <c r="F43" s="168">
        <v>0</v>
      </c>
      <c r="G43" s="168">
        <v>0</v>
      </c>
      <c r="H43" s="168">
        <v>0</v>
      </c>
      <c r="I43" s="168">
        <v>0</v>
      </c>
      <c r="J43" s="168">
        <v>0</v>
      </c>
      <c r="K43" s="168">
        <v>0</v>
      </c>
      <c r="L43" s="168">
        <v>0.78442609000000207</v>
      </c>
      <c r="M43" s="168">
        <v>0</v>
      </c>
      <c r="N43" s="168">
        <v>0.78442609000000207</v>
      </c>
    </row>
    <row r="44" spans="1:44" ht="135" x14ac:dyDescent="0.25">
      <c r="A44" s="168">
        <v>2020</v>
      </c>
      <c r="B44" s="168">
        <v>40</v>
      </c>
      <c r="C44" s="169" t="s">
        <v>42</v>
      </c>
      <c r="D44" s="168">
        <v>5.4769047630000003</v>
      </c>
      <c r="E44" s="168">
        <v>0</v>
      </c>
      <c r="F44" s="168">
        <v>0</v>
      </c>
      <c r="G44" s="168">
        <v>0</v>
      </c>
      <c r="H44" s="168">
        <v>0</v>
      </c>
      <c r="I44" s="168">
        <v>0</v>
      </c>
      <c r="J44" s="168">
        <v>0</v>
      </c>
      <c r="K44" s="168">
        <v>0</v>
      </c>
      <c r="L44" s="168">
        <v>0</v>
      </c>
      <c r="M44" s="168">
        <v>0</v>
      </c>
      <c r="N44" s="168">
        <v>0</v>
      </c>
    </row>
    <row r="45" spans="1:44" ht="90" x14ac:dyDescent="0.25">
      <c r="A45" s="168">
        <v>2020</v>
      </c>
      <c r="B45" s="168">
        <v>48</v>
      </c>
      <c r="C45" s="169" t="s">
        <v>50</v>
      </c>
      <c r="D45" s="168">
        <v>5.6305795644999996</v>
      </c>
      <c r="E45" s="168">
        <v>0</v>
      </c>
      <c r="F45" s="168">
        <v>0</v>
      </c>
      <c r="G45" s="168">
        <v>0</v>
      </c>
      <c r="H45" s="168">
        <v>0</v>
      </c>
      <c r="I45" s="168">
        <v>0</v>
      </c>
      <c r="J45" s="168">
        <v>0</v>
      </c>
      <c r="K45" s="168">
        <v>0</v>
      </c>
      <c r="L45" s="168">
        <v>0</v>
      </c>
      <c r="M45" s="168">
        <v>0</v>
      </c>
      <c r="N45" s="168">
        <v>0</v>
      </c>
    </row>
    <row r="46" spans="1:44" ht="75" x14ac:dyDescent="0.25">
      <c r="A46" s="168">
        <v>2020</v>
      </c>
      <c r="B46" s="168">
        <v>28</v>
      </c>
      <c r="C46" s="169" t="s">
        <v>30</v>
      </c>
      <c r="D46" s="168">
        <v>5.8285648387999993</v>
      </c>
      <c r="E46" s="168">
        <v>0</v>
      </c>
      <c r="F46" s="168">
        <v>0</v>
      </c>
      <c r="G46" s="168">
        <v>0.39385917600000003</v>
      </c>
      <c r="H46" s="168">
        <v>0</v>
      </c>
      <c r="I46" s="168">
        <v>0</v>
      </c>
      <c r="J46" s="168">
        <v>0</v>
      </c>
      <c r="K46" s="168">
        <v>0</v>
      </c>
      <c r="L46" s="168">
        <v>0</v>
      </c>
      <c r="M46" s="168">
        <v>0</v>
      </c>
      <c r="N46" s="168">
        <v>0.39385917600000003</v>
      </c>
    </row>
    <row r="47" spans="1:44" ht="90" x14ac:dyDescent="0.25">
      <c r="A47" s="168">
        <v>2020</v>
      </c>
      <c r="B47" s="168">
        <v>45</v>
      </c>
      <c r="C47" s="169" t="s">
        <v>47</v>
      </c>
      <c r="D47" s="168">
        <v>5.8554986556000008</v>
      </c>
      <c r="E47" s="168">
        <v>0</v>
      </c>
      <c r="F47" s="168">
        <v>0</v>
      </c>
      <c r="G47" s="168">
        <v>0</v>
      </c>
      <c r="H47" s="168">
        <v>0</v>
      </c>
      <c r="I47" s="168">
        <v>0</v>
      </c>
      <c r="J47" s="168">
        <v>0</v>
      </c>
      <c r="K47" s="168">
        <v>0</v>
      </c>
      <c r="L47" s="168">
        <v>0</v>
      </c>
      <c r="M47" s="168">
        <v>0</v>
      </c>
      <c r="N47" s="168">
        <v>0</v>
      </c>
    </row>
    <row r="48" spans="1:44" ht="75" x14ac:dyDescent="0.25">
      <c r="A48" s="168">
        <v>2020</v>
      </c>
      <c r="B48" s="168">
        <v>54</v>
      </c>
      <c r="C48" s="169" t="s">
        <v>56</v>
      </c>
      <c r="D48" s="168">
        <v>5.8554986556000008</v>
      </c>
      <c r="E48" s="168">
        <v>0</v>
      </c>
      <c r="F48" s="168">
        <v>0</v>
      </c>
      <c r="G48" s="168">
        <v>0</v>
      </c>
      <c r="H48" s="168">
        <v>0</v>
      </c>
      <c r="I48" s="168">
        <v>0</v>
      </c>
      <c r="J48" s="168">
        <v>0</v>
      </c>
      <c r="K48" s="168">
        <v>0</v>
      </c>
      <c r="L48" s="168">
        <v>0</v>
      </c>
      <c r="M48" s="168">
        <v>0</v>
      </c>
      <c r="N48" s="168">
        <v>0</v>
      </c>
    </row>
    <row r="49" spans="1:14" ht="120" x14ac:dyDescent="0.25">
      <c r="A49" s="168">
        <v>2020</v>
      </c>
      <c r="B49" s="168">
        <v>36</v>
      </c>
      <c r="C49" s="169" t="s">
        <v>38</v>
      </c>
      <c r="D49" s="168">
        <v>7.9723011687000005</v>
      </c>
      <c r="E49" s="168">
        <v>0</v>
      </c>
      <c r="F49" s="168">
        <v>0</v>
      </c>
      <c r="G49" s="168">
        <v>2.4578239999999998E-2</v>
      </c>
      <c r="H49" s="168">
        <v>0</v>
      </c>
      <c r="I49" s="168">
        <v>0</v>
      </c>
      <c r="J49" s="168">
        <v>0</v>
      </c>
      <c r="K49" s="168">
        <v>0</v>
      </c>
      <c r="L49" s="168">
        <v>0</v>
      </c>
      <c r="M49" s="168">
        <v>0</v>
      </c>
      <c r="N49" s="168">
        <v>2.4578239999999998E-2</v>
      </c>
    </row>
    <row r="50" spans="1:14" ht="90" x14ac:dyDescent="0.25">
      <c r="A50" s="168">
        <v>2020</v>
      </c>
      <c r="B50" s="168">
        <v>46</v>
      </c>
      <c r="C50" s="169" t="s">
        <v>48</v>
      </c>
      <c r="D50" s="168">
        <v>14.366258952100001</v>
      </c>
      <c r="E50" s="168">
        <v>0.29203939445227362</v>
      </c>
      <c r="F50" s="168">
        <v>1.9251613155751257</v>
      </c>
      <c r="G50" s="168">
        <v>5.8982566832725425</v>
      </c>
      <c r="H50" s="168">
        <v>0.44322132134892128</v>
      </c>
      <c r="I50" s="168">
        <v>0</v>
      </c>
      <c r="J50" s="168">
        <v>0</v>
      </c>
      <c r="K50" s="168">
        <v>0</v>
      </c>
      <c r="L50" s="168">
        <v>0</v>
      </c>
      <c r="M50" s="168">
        <v>0</v>
      </c>
      <c r="N50" s="168">
        <v>8.558678714648865</v>
      </c>
    </row>
    <row r="51" spans="1:14" ht="75" x14ac:dyDescent="0.25">
      <c r="A51" s="168">
        <v>2020</v>
      </c>
      <c r="B51" s="168">
        <v>55</v>
      </c>
      <c r="C51" s="169" t="s">
        <v>57</v>
      </c>
      <c r="D51" s="168">
        <v>15.5614470726</v>
      </c>
      <c r="E51" s="168">
        <v>0</v>
      </c>
      <c r="F51" s="168">
        <v>0</v>
      </c>
      <c r="G51" s="168">
        <v>0</v>
      </c>
      <c r="H51" s="168">
        <v>0</v>
      </c>
      <c r="I51" s="168">
        <v>0</v>
      </c>
      <c r="J51" s="168">
        <v>0</v>
      </c>
      <c r="K51" s="168">
        <v>0</v>
      </c>
      <c r="L51" s="168">
        <v>0</v>
      </c>
      <c r="M51" s="168">
        <v>0</v>
      </c>
      <c r="N51" s="168">
        <v>0</v>
      </c>
    </row>
    <row r="52" spans="1:14" ht="45" x14ac:dyDescent="0.25">
      <c r="A52" s="168">
        <v>2020</v>
      </c>
      <c r="B52" s="168">
        <v>57</v>
      </c>
      <c r="C52" s="169" t="s">
        <v>59</v>
      </c>
      <c r="D52" s="168">
        <v>18.798500877200002</v>
      </c>
      <c r="E52" s="168">
        <v>0</v>
      </c>
      <c r="F52" s="168">
        <v>2.99669566074585E-9</v>
      </c>
      <c r="G52" s="168">
        <v>-9.7731956043850091E-12</v>
      </c>
      <c r="H52" s="168">
        <v>4.5230645414530208E-9</v>
      </c>
      <c r="I52" s="168">
        <v>0</v>
      </c>
      <c r="J52" s="168">
        <v>0</v>
      </c>
      <c r="K52" s="168">
        <v>0</v>
      </c>
      <c r="L52" s="168">
        <v>0</v>
      </c>
      <c r="M52" s="168">
        <v>0</v>
      </c>
      <c r="N52" s="168">
        <v>7.5099870065944856E-9</v>
      </c>
    </row>
    <row r="53" spans="1:14" ht="45" x14ac:dyDescent="0.25">
      <c r="A53" s="168">
        <v>2020</v>
      </c>
      <c r="B53" s="168">
        <v>56</v>
      </c>
      <c r="C53" s="169" t="s">
        <v>58</v>
      </c>
      <c r="D53" s="168">
        <v>22.199764080999998</v>
      </c>
      <c r="E53" s="168">
        <v>0</v>
      </c>
      <c r="F53" s="168">
        <v>0</v>
      </c>
      <c r="G53" s="168">
        <v>0</v>
      </c>
      <c r="H53" s="168">
        <v>0</v>
      </c>
      <c r="I53" s="168">
        <v>0</v>
      </c>
      <c r="J53" s="168">
        <v>0</v>
      </c>
      <c r="K53" s="168">
        <v>0</v>
      </c>
      <c r="L53" s="168">
        <v>0</v>
      </c>
      <c r="M53" s="168">
        <v>0</v>
      </c>
      <c r="N53" s="168">
        <v>0</v>
      </c>
    </row>
    <row r="54" spans="1:14" ht="135" x14ac:dyDescent="0.25">
      <c r="A54" s="168">
        <v>2020</v>
      </c>
      <c r="B54" s="168">
        <v>41</v>
      </c>
      <c r="C54" s="169" t="s">
        <v>43</v>
      </c>
      <c r="D54" s="168">
        <v>22.8555156368</v>
      </c>
      <c r="E54" s="168">
        <v>0</v>
      </c>
      <c r="F54" s="168">
        <v>0</v>
      </c>
      <c r="G54" s="168">
        <v>0</v>
      </c>
      <c r="H54" s="168">
        <v>0</v>
      </c>
      <c r="I54" s="168">
        <v>0</v>
      </c>
      <c r="J54" s="168">
        <v>0</v>
      </c>
      <c r="K54" s="168">
        <v>0</v>
      </c>
      <c r="L54" s="168">
        <v>0</v>
      </c>
      <c r="M54" s="168">
        <v>0</v>
      </c>
      <c r="N54" s="168">
        <v>0</v>
      </c>
    </row>
    <row r="55" spans="1:14" ht="135" x14ac:dyDescent="0.25">
      <c r="A55" s="168">
        <v>2020</v>
      </c>
      <c r="B55" s="168">
        <v>42</v>
      </c>
      <c r="C55" s="169" t="s">
        <v>44</v>
      </c>
      <c r="D55" s="168">
        <v>22.8555156368</v>
      </c>
      <c r="E55" s="168">
        <v>0</v>
      </c>
      <c r="F55" s="168">
        <v>0</v>
      </c>
      <c r="G55" s="168">
        <v>0</v>
      </c>
      <c r="H55" s="168">
        <v>0</v>
      </c>
      <c r="I55" s="168">
        <v>0</v>
      </c>
      <c r="J55" s="168">
        <v>0</v>
      </c>
      <c r="K55" s="168">
        <v>0</v>
      </c>
      <c r="L55" s="168">
        <v>0</v>
      </c>
      <c r="M55" s="168">
        <v>0</v>
      </c>
      <c r="N55" s="168">
        <v>0</v>
      </c>
    </row>
    <row r="56" spans="1:14" ht="90" x14ac:dyDescent="0.25">
      <c r="A56" s="168">
        <v>2020</v>
      </c>
      <c r="B56" s="168">
        <v>47</v>
      </c>
      <c r="C56" s="169" t="s">
        <v>49</v>
      </c>
      <c r="D56" s="168">
        <v>23.278963022700001</v>
      </c>
      <c r="E56" s="168">
        <v>1.0585635204215409</v>
      </c>
      <c r="F56" s="168">
        <v>5.4888478836672503</v>
      </c>
      <c r="G56" s="168">
        <v>2.6955128403994317</v>
      </c>
      <c r="H56" s="168">
        <v>0</v>
      </c>
      <c r="I56" s="168">
        <v>0</v>
      </c>
      <c r="J56" s="168">
        <v>0</v>
      </c>
      <c r="K56" s="168">
        <v>0</v>
      </c>
      <c r="L56" s="168">
        <v>0</v>
      </c>
      <c r="M56" s="168">
        <v>0</v>
      </c>
      <c r="N56" s="168">
        <v>9.242924244488222</v>
      </c>
    </row>
    <row r="57" spans="1:14" ht="75" x14ac:dyDescent="0.25">
      <c r="A57" s="168">
        <v>2020</v>
      </c>
      <c r="B57" s="168">
        <v>3</v>
      </c>
      <c r="C57" s="169" t="s">
        <v>5</v>
      </c>
      <c r="D57" s="168">
        <v>28.807346129100001</v>
      </c>
      <c r="E57" s="168">
        <v>0</v>
      </c>
      <c r="F57" s="168">
        <v>0</v>
      </c>
      <c r="G57" s="168">
        <v>0</v>
      </c>
      <c r="H57" s="168">
        <v>0</v>
      </c>
      <c r="I57" s="168">
        <v>0</v>
      </c>
      <c r="J57" s="168">
        <v>0</v>
      </c>
      <c r="K57" s="168">
        <v>0</v>
      </c>
      <c r="L57" s="168">
        <v>0</v>
      </c>
      <c r="M57" s="168">
        <v>0</v>
      </c>
      <c r="N57" s="168">
        <v>0</v>
      </c>
    </row>
    <row r="58" spans="1:14" ht="105" x14ac:dyDescent="0.25">
      <c r="A58" s="168">
        <v>2020</v>
      </c>
      <c r="B58" s="168">
        <v>1</v>
      </c>
      <c r="C58" s="169" t="s">
        <v>3</v>
      </c>
      <c r="D58" s="168">
        <v>31.323485917900001</v>
      </c>
      <c r="E58" s="168">
        <v>0</v>
      </c>
      <c r="F58" s="168">
        <v>0</v>
      </c>
      <c r="G58" s="168">
        <v>0</v>
      </c>
      <c r="H58" s="168">
        <v>0</v>
      </c>
      <c r="I58" s="168">
        <v>0</v>
      </c>
      <c r="J58" s="168">
        <v>0</v>
      </c>
      <c r="K58" s="168">
        <v>0</v>
      </c>
      <c r="L58" s="168">
        <v>0</v>
      </c>
      <c r="M58" s="168">
        <v>0</v>
      </c>
      <c r="N58" s="168">
        <v>0</v>
      </c>
    </row>
    <row r="59" spans="1:14" ht="105" x14ac:dyDescent="0.25">
      <c r="A59" s="168">
        <v>2020</v>
      </c>
      <c r="B59" s="168">
        <v>4</v>
      </c>
      <c r="C59" s="169" t="s">
        <v>6</v>
      </c>
      <c r="D59" s="168">
        <v>32.252376785199999</v>
      </c>
      <c r="E59" s="168">
        <v>0</v>
      </c>
      <c r="F59" s="168">
        <v>0</v>
      </c>
      <c r="G59" s="168">
        <v>0</v>
      </c>
      <c r="H59" s="168">
        <v>0</v>
      </c>
      <c r="I59" s="168">
        <v>0</v>
      </c>
      <c r="J59" s="168">
        <v>0</v>
      </c>
      <c r="K59" s="168">
        <v>0</v>
      </c>
      <c r="L59" s="168">
        <v>0</v>
      </c>
      <c r="M59" s="168">
        <v>0</v>
      </c>
      <c r="N59" s="168">
        <v>0</v>
      </c>
    </row>
    <row r="60" spans="1:14" ht="75" x14ac:dyDescent="0.25">
      <c r="A60" s="168">
        <v>2020</v>
      </c>
      <c r="B60" s="168">
        <v>43</v>
      </c>
      <c r="C60" s="169" t="s">
        <v>45</v>
      </c>
      <c r="D60" s="168">
        <v>32.266278110000002</v>
      </c>
      <c r="E60" s="168">
        <v>0</v>
      </c>
      <c r="F60" s="168">
        <v>0</v>
      </c>
      <c r="G60" s="168">
        <v>0</v>
      </c>
      <c r="H60" s="168">
        <v>0</v>
      </c>
      <c r="I60" s="168">
        <v>0</v>
      </c>
      <c r="J60" s="168">
        <v>0</v>
      </c>
      <c r="K60" s="168">
        <v>0</v>
      </c>
      <c r="L60" s="168">
        <v>0</v>
      </c>
      <c r="M60" s="168">
        <v>0</v>
      </c>
      <c r="N60" s="168">
        <v>0</v>
      </c>
    </row>
    <row r="61" spans="1:14" ht="135" x14ac:dyDescent="0.25">
      <c r="A61" s="168">
        <v>2020</v>
      </c>
      <c r="B61" s="168">
        <v>11</v>
      </c>
      <c r="C61" s="169" t="s">
        <v>13</v>
      </c>
      <c r="D61" s="168">
        <v>36.199049779200003</v>
      </c>
      <c r="E61" s="168">
        <v>0</v>
      </c>
      <c r="F61" s="168">
        <v>0</v>
      </c>
      <c r="G61" s="168">
        <v>0</v>
      </c>
      <c r="H61" s="168">
        <v>0</v>
      </c>
      <c r="I61" s="168">
        <v>0</v>
      </c>
      <c r="J61" s="168">
        <v>0</v>
      </c>
      <c r="K61" s="168">
        <v>0</v>
      </c>
      <c r="L61" s="168">
        <v>0</v>
      </c>
      <c r="M61" s="168">
        <v>2.0430388800000004E-2</v>
      </c>
      <c r="N61" s="168">
        <v>2.0430388800000004E-2</v>
      </c>
    </row>
    <row r="62" spans="1:14" ht="150" x14ac:dyDescent="0.25">
      <c r="A62" s="168">
        <v>2020</v>
      </c>
      <c r="B62" s="168">
        <v>12</v>
      </c>
      <c r="C62" s="169" t="s">
        <v>14</v>
      </c>
      <c r="D62" s="168">
        <v>76.200654911700013</v>
      </c>
      <c r="E62" s="168">
        <v>0</v>
      </c>
      <c r="F62" s="168">
        <v>0</v>
      </c>
      <c r="G62" s="168">
        <v>0</v>
      </c>
      <c r="H62" s="168">
        <v>0</v>
      </c>
      <c r="I62" s="168">
        <v>0</v>
      </c>
      <c r="J62" s="168">
        <v>0</v>
      </c>
      <c r="K62" s="168">
        <v>0</v>
      </c>
      <c r="L62" s="168">
        <v>0</v>
      </c>
      <c r="M62" s="168">
        <v>2.0430388800000004E-2</v>
      </c>
      <c r="N62" s="168">
        <v>2.0430388800000004E-2</v>
      </c>
    </row>
    <row r="63" spans="1:14" ht="105" x14ac:dyDescent="0.25">
      <c r="A63" s="168">
        <v>2020</v>
      </c>
      <c r="B63" s="168">
        <v>5</v>
      </c>
      <c r="C63" s="169" t="s">
        <v>7</v>
      </c>
      <c r="D63" s="168">
        <v>89.612935449400013</v>
      </c>
      <c r="E63" s="168">
        <v>0</v>
      </c>
      <c r="F63" s="168">
        <v>0</v>
      </c>
      <c r="G63" s="168">
        <v>0</v>
      </c>
      <c r="H63" s="168">
        <v>0</v>
      </c>
      <c r="I63" s="168">
        <v>0</v>
      </c>
      <c r="J63" s="168">
        <v>0</v>
      </c>
      <c r="K63" s="168">
        <v>0</v>
      </c>
      <c r="L63" s="168">
        <v>6.5436216477882517E-2</v>
      </c>
      <c r="M63" s="168">
        <v>0</v>
      </c>
      <c r="N63" s="168">
        <v>6.5436216477882517E-2</v>
      </c>
    </row>
    <row r="64" spans="1:14" ht="75" x14ac:dyDescent="0.25">
      <c r="A64" s="168">
        <v>2020</v>
      </c>
      <c r="B64" s="168">
        <v>44</v>
      </c>
      <c r="C64" s="169" t="s">
        <v>46</v>
      </c>
      <c r="D64" s="168">
        <v>89.612935449400013</v>
      </c>
      <c r="E64" s="168">
        <v>0</v>
      </c>
      <c r="F64" s="168">
        <v>0</v>
      </c>
      <c r="G64" s="168">
        <v>0</v>
      </c>
      <c r="H64" s="168">
        <v>0</v>
      </c>
      <c r="I64" s="168">
        <v>0</v>
      </c>
      <c r="J64" s="168">
        <v>0</v>
      </c>
      <c r="K64" s="168">
        <v>0</v>
      </c>
      <c r="L64" s="168">
        <v>6.5560409044525411E-2</v>
      </c>
      <c r="M64" s="168">
        <v>0</v>
      </c>
      <c r="N64" s="168">
        <v>6.5560409044525411E-2</v>
      </c>
    </row>
    <row r="65" spans="1:14" ht="105" x14ac:dyDescent="0.25">
      <c r="A65" s="168">
        <v>2020</v>
      </c>
      <c r="B65" s="168">
        <v>2</v>
      </c>
      <c r="C65" s="169" t="s">
        <v>4</v>
      </c>
      <c r="D65" s="168">
        <v>90.810295651900006</v>
      </c>
      <c r="E65" s="168">
        <v>0</v>
      </c>
      <c r="F65" s="168">
        <v>0</v>
      </c>
      <c r="G65" s="168">
        <v>0</v>
      </c>
      <c r="H65" s="168">
        <v>0</v>
      </c>
      <c r="I65" s="168">
        <v>0</v>
      </c>
      <c r="J65" s="168">
        <v>0</v>
      </c>
      <c r="K65" s="168">
        <v>0</v>
      </c>
      <c r="L65" s="168">
        <v>0.11730373747236279</v>
      </c>
      <c r="M65" s="168">
        <v>0</v>
      </c>
      <c r="N65" s="168">
        <v>0.11730373747236279</v>
      </c>
    </row>
    <row r="66" spans="1:14" ht="45" x14ac:dyDescent="0.25">
      <c r="A66" s="168">
        <v>2020</v>
      </c>
      <c r="B66" s="168">
        <v>58</v>
      </c>
      <c r="C66" s="169" t="s">
        <v>60</v>
      </c>
      <c r="D66" s="168">
        <v>96.394392661599994</v>
      </c>
      <c r="E66" s="168">
        <v>0</v>
      </c>
      <c r="F66" s="168">
        <v>0</v>
      </c>
      <c r="G66" s="168">
        <v>0</v>
      </c>
      <c r="H66" s="168">
        <v>0</v>
      </c>
      <c r="I66" s="168">
        <v>0</v>
      </c>
      <c r="J66" s="168">
        <v>0</v>
      </c>
      <c r="K66" s="168">
        <v>0</v>
      </c>
      <c r="L66" s="168">
        <v>0</v>
      </c>
      <c r="M66" s="168">
        <v>0</v>
      </c>
      <c r="N66" s="168">
        <v>0</v>
      </c>
    </row>
    <row r="67" spans="1:14" ht="75" x14ac:dyDescent="0.25">
      <c r="A67" s="168">
        <v>2020</v>
      </c>
      <c r="B67" s="168">
        <v>31</v>
      </c>
      <c r="C67" s="169" t="s">
        <v>33</v>
      </c>
      <c r="D67" s="168">
        <v>111.75437912870001</v>
      </c>
      <c r="E67" s="168">
        <v>0</v>
      </c>
      <c r="F67" s="168">
        <v>0</v>
      </c>
      <c r="G67" s="168">
        <v>0</v>
      </c>
      <c r="H67" s="168">
        <v>0</v>
      </c>
      <c r="I67" s="168">
        <v>0.21848068328571427</v>
      </c>
      <c r="J67" s="168">
        <v>0</v>
      </c>
      <c r="K67" s="168">
        <v>0</v>
      </c>
      <c r="L67" s="168">
        <v>0</v>
      </c>
      <c r="M67" s="168">
        <v>0</v>
      </c>
      <c r="N67" s="168">
        <v>0.21848068328571427</v>
      </c>
    </row>
    <row r="68" spans="1:14" ht="30" x14ac:dyDescent="0.25">
      <c r="A68" s="168">
        <v>2021</v>
      </c>
      <c r="B68" s="168">
        <v>19</v>
      </c>
      <c r="C68" s="169" t="s">
        <v>21</v>
      </c>
      <c r="D68" s="168">
        <v>-44.629768854000005</v>
      </c>
      <c r="E68" s="168">
        <v>0.12321031303276278</v>
      </c>
      <c r="F68" s="168">
        <v>2.4828409674900205</v>
      </c>
      <c r="G68" s="168">
        <v>1.0832911134986776</v>
      </c>
      <c r="H68" s="168">
        <v>2.6728410013460486</v>
      </c>
      <c r="I68" s="168">
        <v>0</v>
      </c>
      <c r="J68" s="168">
        <v>0</v>
      </c>
      <c r="K68" s="168">
        <v>0</v>
      </c>
      <c r="L68" s="168">
        <v>0</v>
      </c>
      <c r="M68" s="168">
        <v>0</v>
      </c>
      <c r="N68" s="168">
        <v>6.3621833953675093</v>
      </c>
    </row>
    <row r="69" spans="1:14" ht="60" x14ac:dyDescent="0.25">
      <c r="A69" s="168">
        <v>2021</v>
      </c>
      <c r="B69" s="168">
        <v>32</v>
      </c>
      <c r="C69" s="169" t="s">
        <v>34</v>
      </c>
      <c r="D69" s="168">
        <v>-22.307825160500002</v>
      </c>
      <c r="E69" s="168">
        <v>0</v>
      </c>
      <c r="F69" s="168">
        <v>0</v>
      </c>
      <c r="G69" s="168">
        <v>0</v>
      </c>
      <c r="H69" s="168">
        <v>0</v>
      </c>
      <c r="I69" s="168">
        <v>1.140363024</v>
      </c>
      <c r="J69" s="168">
        <v>0</v>
      </c>
      <c r="K69" s="168">
        <v>0</v>
      </c>
      <c r="L69" s="168">
        <v>0</v>
      </c>
      <c r="M69" s="168">
        <v>0</v>
      </c>
      <c r="N69" s="168">
        <v>1.140363024</v>
      </c>
    </row>
    <row r="70" spans="1:14" ht="90" x14ac:dyDescent="0.25">
      <c r="A70" s="168">
        <v>2021</v>
      </c>
      <c r="B70" s="168">
        <v>22</v>
      </c>
      <c r="C70" s="169" t="s">
        <v>24</v>
      </c>
      <c r="D70" s="168">
        <v>-16.187441105000001</v>
      </c>
      <c r="E70" s="168">
        <v>-3.1024179540623448E-2</v>
      </c>
      <c r="F70" s="168">
        <v>5.7927239342666831E-2</v>
      </c>
      <c r="G70" s="168">
        <v>-9.4643856991161318E-2</v>
      </c>
      <c r="H70" s="168">
        <v>0.42735724390588292</v>
      </c>
      <c r="I70" s="168">
        <v>0</v>
      </c>
      <c r="J70" s="168">
        <v>0</v>
      </c>
      <c r="K70" s="168">
        <v>0</v>
      </c>
      <c r="L70" s="168">
        <v>0</v>
      </c>
      <c r="M70" s="168">
        <v>0</v>
      </c>
      <c r="N70" s="168">
        <v>0.35961644671676496</v>
      </c>
    </row>
    <row r="71" spans="1:14" ht="90" x14ac:dyDescent="0.25">
      <c r="A71" s="168">
        <v>2021</v>
      </c>
      <c r="B71" s="168">
        <v>21</v>
      </c>
      <c r="C71" s="169" t="s">
        <v>23</v>
      </c>
      <c r="D71" s="168">
        <v>-10.979440093600001</v>
      </c>
      <c r="E71" s="168">
        <v>0</v>
      </c>
      <c r="F71" s="168">
        <v>0.24185989403952202</v>
      </c>
      <c r="G71" s="168">
        <v>8.9833674928964501E-3</v>
      </c>
      <c r="H71" s="168">
        <v>0.36505138812042931</v>
      </c>
      <c r="I71" s="168">
        <v>0</v>
      </c>
      <c r="J71" s="168">
        <v>0</v>
      </c>
      <c r="K71" s="168">
        <v>0</v>
      </c>
      <c r="L71" s="168">
        <v>0</v>
      </c>
      <c r="M71" s="168">
        <v>0</v>
      </c>
      <c r="N71" s="168">
        <v>0.61589464965284779</v>
      </c>
    </row>
    <row r="72" spans="1:14" ht="180" x14ac:dyDescent="0.25">
      <c r="A72" s="168">
        <v>2021</v>
      </c>
      <c r="B72" s="168">
        <v>50</v>
      </c>
      <c r="C72" s="169" t="s">
        <v>52</v>
      </c>
      <c r="D72" s="168">
        <v>-7.3995231452999999</v>
      </c>
      <c r="E72" s="168">
        <v>0</v>
      </c>
      <c r="F72" s="168">
        <v>0</v>
      </c>
      <c r="G72" s="168">
        <v>0</v>
      </c>
      <c r="H72" s="168">
        <v>0</v>
      </c>
      <c r="I72" s="168">
        <v>0</v>
      </c>
      <c r="J72" s="168">
        <v>0</v>
      </c>
      <c r="K72" s="168">
        <v>0</v>
      </c>
      <c r="L72" s="168">
        <v>0.23841410000000041</v>
      </c>
      <c r="M72" s="168">
        <v>0</v>
      </c>
      <c r="N72" s="168">
        <v>0.23841410000000041</v>
      </c>
    </row>
    <row r="73" spans="1:14" ht="45" x14ac:dyDescent="0.25">
      <c r="A73" s="168">
        <v>2021</v>
      </c>
      <c r="B73" s="168">
        <v>14</v>
      </c>
      <c r="C73" s="169" t="s">
        <v>16</v>
      </c>
      <c r="D73" s="168">
        <v>-7.2981955200000002</v>
      </c>
      <c r="E73" s="168">
        <v>0</v>
      </c>
      <c r="F73" s="168">
        <v>2.509499999999994E-2</v>
      </c>
      <c r="G73" s="168">
        <v>0</v>
      </c>
      <c r="H73" s="168">
        <v>0</v>
      </c>
      <c r="I73" s="168">
        <v>0</v>
      </c>
      <c r="J73" s="168">
        <v>2.8754600000000016E-2</v>
      </c>
      <c r="K73" s="168">
        <v>0</v>
      </c>
      <c r="L73" s="168">
        <v>0</v>
      </c>
      <c r="M73" s="168">
        <v>0</v>
      </c>
      <c r="N73" s="168">
        <v>5.3849599999999956E-2</v>
      </c>
    </row>
    <row r="74" spans="1:14" ht="105" x14ac:dyDescent="0.25">
      <c r="A74" s="168">
        <v>2021</v>
      </c>
      <c r="B74" s="168">
        <v>35</v>
      </c>
      <c r="C74" s="169" t="s">
        <v>37</v>
      </c>
      <c r="D74" s="168">
        <v>-7.2572517743000002</v>
      </c>
      <c r="E74" s="168">
        <v>0</v>
      </c>
      <c r="F74" s="168">
        <v>0</v>
      </c>
      <c r="G74" s="168">
        <v>0</v>
      </c>
      <c r="H74" s="168">
        <v>0</v>
      </c>
      <c r="I74" s="168">
        <v>0</v>
      </c>
      <c r="J74" s="168">
        <v>0</v>
      </c>
      <c r="K74" s="168">
        <v>0</v>
      </c>
      <c r="L74" s="168">
        <v>1.0357710900000001</v>
      </c>
      <c r="M74" s="168">
        <v>0</v>
      </c>
      <c r="N74" s="168">
        <v>1.0357710900000001</v>
      </c>
    </row>
    <row r="75" spans="1:14" ht="120" x14ac:dyDescent="0.25">
      <c r="A75" s="168">
        <v>2021</v>
      </c>
      <c r="B75" s="168">
        <v>39</v>
      </c>
      <c r="C75" s="169" t="s">
        <v>41</v>
      </c>
      <c r="D75" s="168">
        <v>-7.1060748671000002</v>
      </c>
      <c r="E75" s="168">
        <v>0</v>
      </c>
      <c r="F75" s="168">
        <v>0</v>
      </c>
      <c r="G75" s="168">
        <v>3.2568784962334354E-2</v>
      </c>
      <c r="H75" s="168">
        <v>0</v>
      </c>
      <c r="I75" s="168">
        <v>0</v>
      </c>
      <c r="J75" s="168">
        <v>0</v>
      </c>
      <c r="K75" s="168">
        <v>0</v>
      </c>
      <c r="L75" s="168">
        <v>0</v>
      </c>
      <c r="M75" s="168">
        <v>0</v>
      </c>
      <c r="N75" s="168">
        <v>3.2568784962334354E-2</v>
      </c>
    </row>
    <row r="76" spans="1:14" ht="60" x14ac:dyDescent="0.25">
      <c r="A76" s="168">
        <v>2021</v>
      </c>
      <c r="B76" s="168">
        <v>15</v>
      </c>
      <c r="C76" s="169" t="s">
        <v>17</v>
      </c>
      <c r="D76" s="168">
        <v>-7.0625246230000007</v>
      </c>
      <c r="E76" s="168">
        <v>0</v>
      </c>
      <c r="F76" s="168">
        <v>3.3250000000001928E-3</v>
      </c>
      <c r="G76" s="168">
        <v>0</v>
      </c>
      <c r="H76" s="168">
        <v>0</v>
      </c>
      <c r="I76" s="168">
        <v>0</v>
      </c>
      <c r="J76" s="168">
        <v>3.7674000000001398E-3</v>
      </c>
      <c r="K76" s="168">
        <v>0</v>
      </c>
      <c r="L76" s="168">
        <v>0</v>
      </c>
      <c r="M76" s="168">
        <v>0</v>
      </c>
      <c r="N76" s="168">
        <v>7.0924000000003326E-3</v>
      </c>
    </row>
    <row r="77" spans="1:14" ht="60" x14ac:dyDescent="0.25">
      <c r="A77" s="168">
        <v>2021</v>
      </c>
      <c r="B77" s="168">
        <v>29</v>
      </c>
      <c r="C77" s="169" t="s">
        <v>31</v>
      </c>
      <c r="D77" s="168">
        <v>-5.3520100480000004</v>
      </c>
      <c r="E77" s="168">
        <v>0</v>
      </c>
      <c r="F77" s="168">
        <v>0</v>
      </c>
      <c r="G77" s="168">
        <v>0.98226413999999984</v>
      </c>
      <c r="H77" s="168">
        <v>0</v>
      </c>
      <c r="I77" s="168">
        <v>0</v>
      </c>
      <c r="J77" s="168">
        <v>0</v>
      </c>
      <c r="K77" s="168">
        <v>0</v>
      </c>
      <c r="L77" s="168">
        <v>0</v>
      </c>
      <c r="M77" s="168">
        <v>0</v>
      </c>
      <c r="N77" s="168">
        <v>0.98226413999999984</v>
      </c>
    </row>
    <row r="78" spans="1:14" ht="90" x14ac:dyDescent="0.25">
      <c r="A78" s="168">
        <v>2021</v>
      </c>
      <c r="B78" s="168">
        <v>9</v>
      </c>
      <c r="C78" s="169" t="s">
        <v>11</v>
      </c>
      <c r="D78" s="168">
        <v>-5.1295888512000003</v>
      </c>
      <c r="E78" s="168">
        <v>0</v>
      </c>
      <c r="F78" s="168">
        <v>0</v>
      </c>
      <c r="G78" s="168">
        <v>0</v>
      </c>
      <c r="H78" s="168">
        <v>0</v>
      </c>
      <c r="I78" s="168">
        <v>0</v>
      </c>
      <c r="J78" s="168">
        <v>0</v>
      </c>
      <c r="K78" s="168">
        <v>0</v>
      </c>
      <c r="L78" s="168">
        <v>0</v>
      </c>
      <c r="M78" s="168">
        <v>0</v>
      </c>
      <c r="N78" s="168">
        <v>0</v>
      </c>
    </row>
    <row r="79" spans="1:14" ht="75" x14ac:dyDescent="0.25">
      <c r="A79" s="168">
        <v>2021</v>
      </c>
      <c r="B79" s="168">
        <v>7</v>
      </c>
      <c r="C79" s="169" t="s">
        <v>9</v>
      </c>
      <c r="D79" s="168">
        <v>-3.8338333340999999</v>
      </c>
      <c r="E79" s="168">
        <v>0.17757245700701299</v>
      </c>
      <c r="F79" s="168">
        <v>0.92092781524136302</v>
      </c>
      <c r="G79" s="168">
        <v>1.9306179395806313E-3</v>
      </c>
      <c r="H79" s="168">
        <v>0</v>
      </c>
      <c r="I79" s="168">
        <v>0</v>
      </c>
      <c r="J79" s="168">
        <v>0</v>
      </c>
      <c r="K79" s="168">
        <v>0</v>
      </c>
      <c r="L79" s="168">
        <v>0</v>
      </c>
      <c r="M79" s="168">
        <v>0</v>
      </c>
      <c r="N79" s="168">
        <v>1.1004308901879567</v>
      </c>
    </row>
    <row r="80" spans="1:14" ht="90" x14ac:dyDescent="0.25">
      <c r="A80" s="168">
        <v>2021</v>
      </c>
      <c r="B80" s="168">
        <v>6</v>
      </c>
      <c r="C80" s="169" t="s">
        <v>8</v>
      </c>
      <c r="D80" s="168">
        <v>-3.7222969234000001</v>
      </c>
      <c r="E80" s="168">
        <v>0</v>
      </c>
      <c r="F80" s="168">
        <v>0</v>
      </c>
      <c r="G80" s="168">
        <v>0.99559851319938908</v>
      </c>
      <c r="H80" s="168">
        <v>0</v>
      </c>
      <c r="I80" s="168">
        <v>0</v>
      </c>
      <c r="J80" s="168">
        <v>0</v>
      </c>
      <c r="K80" s="168">
        <v>0</v>
      </c>
      <c r="L80" s="168">
        <v>0</v>
      </c>
      <c r="M80" s="168">
        <v>0</v>
      </c>
      <c r="N80" s="168">
        <v>0.99559851319938908</v>
      </c>
    </row>
    <row r="81" spans="1:14" ht="75" x14ac:dyDescent="0.25">
      <c r="A81" s="168">
        <v>2021</v>
      </c>
      <c r="B81" s="168">
        <v>27</v>
      </c>
      <c r="C81" s="169" t="s">
        <v>29</v>
      </c>
      <c r="D81" s="168">
        <v>-3.6237930047</v>
      </c>
      <c r="E81" s="168">
        <v>0</v>
      </c>
      <c r="F81" s="168">
        <v>0</v>
      </c>
      <c r="G81" s="168">
        <v>0.49113207000000036</v>
      </c>
      <c r="H81" s="168">
        <v>0</v>
      </c>
      <c r="I81" s="168">
        <v>-4.2587676000000393E-2</v>
      </c>
      <c r="J81" s="168">
        <v>0</v>
      </c>
      <c r="K81" s="168">
        <v>0</v>
      </c>
      <c r="L81" s="168">
        <v>0</v>
      </c>
      <c r="M81" s="168">
        <v>0</v>
      </c>
      <c r="N81" s="168">
        <v>0.44854439399999996</v>
      </c>
    </row>
    <row r="82" spans="1:14" ht="210" x14ac:dyDescent="0.25">
      <c r="A82" s="168">
        <v>2021</v>
      </c>
      <c r="B82" s="168">
        <v>33</v>
      </c>
      <c r="C82" s="169" t="s">
        <v>35</v>
      </c>
      <c r="D82" s="168">
        <v>-3.4692493704</v>
      </c>
      <c r="E82" s="168">
        <v>0</v>
      </c>
      <c r="F82" s="168">
        <v>0</v>
      </c>
      <c r="G82" s="168">
        <v>0</v>
      </c>
      <c r="H82" s="168">
        <v>0</v>
      </c>
      <c r="I82" s="168">
        <v>0</v>
      </c>
      <c r="J82" s="168">
        <v>0</v>
      </c>
      <c r="K82" s="168">
        <v>0</v>
      </c>
      <c r="L82" s="168">
        <v>0</v>
      </c>
      <c r="M82" s="168">
        <v>0</v>
      </c>
      <c r="N82" s="168">
        <v>0</v>
      </c>
    </row>
    <row r="83" spans="1:14" ht="60" x14ac:dyDescent="0.25">
      <c r="A83" s="168">
        <v>2021</v>
      </c>
      <c r="B83" s="168">
        <v>24</v>
      </c>
      <c r="C83" s="169" t="s">
        <v>26</v>
      </c>
      <c r="D83" s="168">
        <v>-3.4301518943999998</v>
      </c>
      <c r="E83" s="168">
        <v>0</v>
      </c>
      <c r="F83" s="168">
        <v>0.84316902334829014</v>
      </c>
      <c r="G83" s="168">
        <v>2.3822482761876675E-2</v>
      </c>
      <c r="H83" s="168">
        <v>1.2257794604922529</v>
      </c>
      <c r="I83" s="168">
        <v>0</v>
      </c>
      <c r="J83" s="168">
        <v>0</v>
      </c>
      <c r="K83" s="168">
        <v>0</v>
      </c>
      <c r="L83" s="168">
        <v>0</v>
      </c>
      <c r="M83" s="168">
        <v>0</v>
      </c>
      <c r="N83" s="168">
        <v>2.0927709666024201</v>
      </c>
    </row>
    <row r="84" spans="1:14" ht="60" x14ac:dyDescent="0.25">
      <c r="A84" s="168">
        <v>2021</v>
      </c>
      <c r="B84" s="168">
        <v>26</v>
      </c>
      <c r="C84" s="169" t="s">
        <v>28</v>
      </c>
      <c r="D84" s="168">
        <v>-3.3627087482999998</v>
      </c>
      <c r="E84" s="168">
        <v>0</v>
      </c>
      <c r="F84" s="168">
        <v>0</v>
      </c>
      <c r="G84" s="168">
        <v>0.97987716944999992</v>
      </c>
      <c r="H84" s="168">
        <v>0</v>
      </c>
      <c r="I84" s="168">
        <v>0</v>
      </c>
      <c r="J84" s="168">
        <v>0</v>
      </c>
      <c r="K84" s="168">
        <v>0</v>
      </c>
      <c r="L84" s="168">
        <v>0</v>
      </c>
      <c r="M84" s="168">
        <v>0</v>
      </c>
      <c r="N84" s="168">
        <v>0.97987716944999992</v>
      </c>
    </row>
    <row r="85" spans="1:14" ht="75" x14ac:dyDescent="0.25">
      <c r="A85" s="168">
        <v>2021</v>
      </c>
      <c r="B85" s="168">
        <v>8</v>
      </c>
      <c r="C85" s="169" t="s">
        <v>10</v>
      </c>
      <c r="D85" s="168">
        <v>-3.3477213825000001</v>
      </c>
      <c r="E85" s="168">
        <v>0</v>
      </c>
      <c r="F85" s="168">
        <v>0</v>
      </c>
      <c r="G85" s="168">
        <v>0</v>
      </c>
      <c r="H85" s="168">
        <v>0</v>
      </c>
      <c r="I85" s="168">
        <v>0</v>
      </c>
      <c r="J85" s="168">
        <v>0</v>
      </c>
      <c r="K85" s="168">
        <v>0</v>
      </c>
      <c r="L85" s="168">
        <v>0</v>
      </c>
      <c r="M85" s="168">
        <v>0</v>
      </c>
      <c r="N85" s="168">
        <v>0</v>
      </c>
    </row>
    <row r="86" spans="1:14" ht="180" x14ac:dyDescent="0.25">
      <c r="A86" s="168">
        <v>2021</v>
      </c>
      <c r="B86" s="168">
        <v>18</v>
      </c>
      <c r="C86" s="169" t="s">
        <v>20</v>
      </c>
      <c r="D86" s="168">
        <v>-2.3159824324999998</v>
      </c>
      <c r="E86" s="168">
        <v>0</v>
      </c>
      <c r="F86" s="168">
        <v>0</v>
      </c>
      <c r="G86" s="168">
        <v>0.1757899</v>
      </c>
      <c r="H86" s="168">
        <v>0</v>
      </c>
      <c r="I86" s="168">
        <v>0</v>
      </c>
      <c r="J86" s="168">
        <v>0</v>
      </c>
      <c r="K86" s="168">
        <v>0</v>
      </c>
      <c r="L86" s="168">
        <v>0</v>
      </c>
      <c r="M86" s="168">
        <v>0</v>
      </c>
      <c r="N86" s="168">
        <v>0.1757899</v>
      </c>
    </row>
    <row r="87" spans="1:14" ht="75" x14ac:dyDescent="0.25">
      <c r="A87" s="168">
        <v>2021</v>
      </c>
      <c r="B87" s="168">
        <v>23</v>
      </c>
      <c r="C87" s="169" t="s">
        <v>25</v>
      </c>
      <c r="D87" s="168">
        <v>-1.4928719586000001</v>
      </c>
      <c r="E87" s="168">
        <v>2.977350640912025E-2</v>
      </c>
      <c r="F87" s="168">
        <v>0.62247309534747097</v>
      </c>
      <c r="G87" s="168">
        <v>0.18636499068644871</v>
      </c>
      <c r="H87" s="168">
        <v>0.53907755282830028</v>
      </c>
      <c r="I87" s="168">
        <v>0</v>
      </c>
      <c r="J87" s="168">
        <v>0</v>
      </c>
      <c r="K87" s="168">
        <v>0</v>
      </c>
      <c r="L87" s="168">
        <v>3.1859581953802422E-4</v>
      </c>
      <c r="M87" s="168">
        <v>0</v>
      </c>
      <c r="N87" s="168">
        <v>1.3780077410908782</v>
      </c>
    </row>
    <row r="88" spans="1:14" ht="45" x14ac:dyDescent="0.25">
      <c r="A88" s="168">
        <v>2021</v>
      </c>
      <c r="B88" s="168">
        <v>59</v>
      </c>
      <c r="C88" s="169" t="s">
        <v>61</v>
      </c>
      <c r="D88" s="168">
        <v>-0.9008710095000001</v>
      </c>
      <c r="E88" s="168">
        <v>-0.17694608660350683</v>
      </c>
      <c r="F88" s="168">
        <v>0.82171534852267669</v>
      </c>
      <c r="G88" s="168">
        <v>3.9134147423931821E-2</v>
      </c>
      <c r="H88" s="168">
        <v>0</v>
      </c>
      <c r="I88" s="168">
        <v>0</v>
      </c>
      <c r="J88" s="168">
        <v>0</v>
      </c>
      <c r="K88" s="168">
        <v>0</v>
      </c>
      <c r="L88" s="168">
        <v>0</v>
      </c>
      <c r="M88" s="168">
        <v>0</v>
      </c>
      <c r="N88" s="168">
        <v>0.68390340934310168</v>
      </c>
    </row>
    <row r="89" spans="1:14" ht="75" x14ac:dyDescent="0.25">
      <c r="A89" s="168">
        <v>2021</v>
      </c>
      <c r="B89" s="168">
        <v>20</v>
      </c>
      <c r="C89" s="169" t="s">
        <v>22</v>
      </c>
      <c r="D89" s="168">
        <v>-0.32602950820000004</v>
      </c>
      <c r="E89" s="168">
        <v>-9.0332125816210938E-3</v>
      </c>
      <c r="F89" s="168">
        <v>0.20922910176956935</v>
      </c>
      <c r="G89" s="168">
        <v>-2.0412256617502178E-2</v>
      </c>
      <c r="H89" s="168">
        <v>0.41477489225062203</v>
      </c>
      <c r="I89" s="168">
        <v>0</v>
      </c>
      <c r="J89" s="168">
        <v>0</v>
      </c>
      <c r="K89" s="168">
        <v>0</v>
      </c>
      <c r="L89" s="168">
        <v>0</v>
      </c>
      <c r="M89" s="168">
        <v>0</v>
      </c>
      <c r="N89" s="168">
        <v>0.59455852482106808</v>
      </c>
    </row>
    <row r="90" spans="1:14" ht="120" x14ac:dyDescent="0.25">
      <c r="A90" s="168">
        <v>2021</v>
      </c>
      <c r="B90" s="168">
        <v>10</v>
      </c>
      <c r="C90" s="169" t="s">
        <v>12</v>
      </c>
      <c r="D90" s="168">
        <v>0</v>
      </c>
      <c r="E90" s="168">
        <v>0</v>
      </c>
      <c r="F90" s="168">
        <v>0</v>
      </c>
      <c r="G90" s="168">
        <v>0</v>
      </c>
      <c r="H90" s="168">
        <v>0</v>
      </c>
      <c r="I90" s="168">
        <v>0</v>
      </c>
      <c r="J90" s="168">
        <v>0</v>
      </c>
      <c r="K90" s="168">
        <v>0</v>
      </c>
      <c r="L90" s="168">
        <v>0</v>
      </c>
      <c r="M90" s="168">
        <v>0.38018440561951222</v>
      </c>
      <c r="N90" s="168">
        <v>0.38018440561951222</v>
      </c>
    </row>
    <row r="91" spans="1:14" ht="90" x14ac:dyDescent="0.25">
      <c r="A91" s="168">
        <v>2021</v>
      </c>
      <c r="B91" s="168">
        <v>25</v>
      </c>
      <c r="C91" s="169" t="s">
        <v>27</v>
      </c>
      <c r="D91" s="168">
        <v>0</v>
      </c>
      <c r="E91" s="168">
        <v>-0.18583720370631596</v>
      </c>
      <c r="F91" s="168">
        <v>0.39708844693793638</v>
      </c>
      <c r="G91" s="168">
        <v>-0.58059879833426287</v>
      </c>
      <c r="H91" s="168">
        <v>2.5383953476655474</v>
      </c>
      <c r="I91" s="168">
        <v>0</v>
      </c>
      <c r="J91" s="168">
        <v>0</v>
      </c>
      <c r="K91" s="168">
        <v>0</v>
      </c>
      <c r="L91" s="168">
        <v>0</v>
      </c>
      <c r="M91" s="168">
        <v>0</v>
      </c>
      <c r="N91" s="168">
        <v>2.169047792562905</v>
      </c>
    </row>
    <row r="92" spans="1:14" ht="105" x14ac:dyDescent="0.25">
      <c r="A92" s="168">
        <v>2021</v>
      </c>
      <c r="B92" s="168">
        <v>34</v>
      </c>
      <c r="C92" s="169" t="s">
        <v>36</v>
      </c>
      <c r="D92" s="168">
        <v>0</v>
      </c>
      <c r="E92" s="168">
        <v>0</v>
      </c>
      <c r="F92" s="168">
        <v>0</v>
      </c>
      <c r="G92" s="168">
        <v>0</v>
      </c>
      <c r="H92" s="168">
        <v>0</v>
      </c>
      <c r="I92" s="168">
        <v>0</v>
      </c>
      <c r="J92" s="168">
        <v>0</v>
      </c>
      <c r="K92" s="168">
        <v>0</v>
      </c>
      <c r="L92" s="168">
        <v>0</v>
      </c>
      <c r="M92" s="168">
        <v>0.43922055993951226</v>
      </c>
      <c r="N92" s="168">
        <v>0.43922055993951226</v>
      </c>
    </row>
    <row r="93" spans="1:14" ht="45" x14ac:dyDescent="0.25">
      <c r="A93" s="168">
        <v>2021</v>
      </c>
      <c r="B93" s="168">
        <v>17</v>
      </c>
      <c r="C93" s="169" t="s">
        <v>19</v>
      </c>
      <c r="D93" s="168">
        <v>0.79063784800000003</v>
      </c>
      <c r="E93" s="168">
        <v>0</v>
      </c>
      <c r="F93" s="168">
        <v>0</v>
      </c>
      <c r="G93" s="168">
        <v>0</v>
      </c>
      <c r="H93" s="168">
        <v>0</v>
      </c>
      <c r="I93" s="168">
        <v>0</v>
      </c>
      <c r="J93" s="168">
        <v>0</v>
      </c>
      <c r="K93" s="168">
        <v>0</v>
      </c>
      <c r="L93" s="168">
        <v>0</v>
      </c>
      <c r="M93" s="168">
        <v>0</v>
      </c>
      <c r="N93" s="168">
        <v>0</v>
      </c>
    </row>
    <row r="94" spans="1:14" ht="195" x14ac:dyDescent="0.25">
      <c r="A94" s="168">
        <v>2021</v>
      </c>
      <c r="B94" s="168">
        <v>52</v>
      </c>
      <c r="C94" s="169" t="s">
        <v>54</v>
      </c>
      <c r="D94" s="168">
        <v>0.79726269809999994</v>
      </c>
      <c r="E94" s="168">
        <v>0</v>
      </c>
      <c r="F94" s="168">
        <v>0</v>
      </c>
      <c r="G94" s="168">
        <v>0.52465269999999997</v>
      </c>
      <c r="H94" s="168">
        <v>0</v>
      </c>
      <c r="I94" s="168">
        <v>0</v>
      </c>
      <c r="J94" s="168">
        <v>0</v>
      </c>
      <c r="K94" s="168">
        <v>0</v>
      </c>
      <c r="L94" s="168">
        <v>0</v>
      </c>
      <c r="M94" s="168">
        <v>0</v>
      </c>
      <c r="N94" s="168">
        <v>0.52465269999999997</v>
      </c>
    </row>
    <row r="95" spans="1:14" ht="60" x14ac:dyDescent="0.25">
      <c r="A95" s="168">
        <v>2021</v>
      </c>
      <c r="B95" s="168">
        <v>30</v>
      </c>
      <c r="C95" s="169" t="s">
        <v>32</v>
      </c>
      <c r="D95" s="168">
        <v>0.8548228711000001</v>
      </c>
      <c r="E95" s="168">
        <v>0</v>
      </c>
      <c r="F95" s="168">
        <v>0</v>
      </c>
      <c r="G95" s="168">
        <v>0</v>
      </c>
      <c r="H95" s="168">
        <v>0</v>
      </c>
      <c r="I95" s="168">
        <v>0.33252158097000012</v>
      </c>
      <c r="J95" s="168">
        <v>0</v>
      </c>
      <c r="K95" s="168">
        <v>0</v>
      </c>
      <c r="L95" s="168">
        <v>0</v>
      </c>
      <c r="M95" s="168">
        <v>0</v>
      </c>
      <c r="N95" s="168">
        <v>0.33252158097000012</v>
      </c>
    </row>
    <row r="96" spans="1:14" ht="45" x14ac:dyDescent="0.25">
      <c r="A96" s="168">
        <v>2021</v>
      </c>
      <c r="B96" s="168">
        <v>13</v>
      </c>
      <c r="C96" s="169" t="s">
        <v>15</v>
      </c>
      <c r="D96" s="168">
        <v>3.1052084272</v>
      </c>
      <c r="E96" s="168">
        <v>0</v>
      </c>
      <c r="F96" s="168">
        <v>0.49987000000000037</v>
      </c>
      <c r="G96" s="168">
        <v>0</v>
      </c>
      <c r="H96" s="168">
        <v>0</v>
      </c>
      <c r="I96" s="168">
        <v>0</v>
      </c>
      <c r="J96" s="168">
        <v>0.30651180000000017</v>
      </c>
      <c r="K96" s="168">
        <v>0</v>
      </c>
      <c r="L96" s="168">
        <v>0</v>
      </c>
      <c r="M96" s="168">
        <v>0</v>
      </c>
      <c r="N96" s="168">
        <v>0.80638180000000048</v>
      </c>
    </row>
    <row r="97" spans="1:14" ht="210" x14ac:dyDescent="0.25">
      <c r="A97" s="168">
        <v>2021</v>
      </c>
      <c r="B97" s="168">
        <v>49</v>
      </c>
      <c r="C97" s="169" t="s">
        <v>51</v>
      </c>
      <c r="D97" s="168">
        <v>4.2465289140999998</v>
      </c>
      <c r="E97" s="168">
        <v>0</v>
      </c>
      <c r="F97" s="168">
        <v>0</v>
      </c>
      <c r="G97" s="168">
        <v>0</v>
      </c>
      <c r="H97" s="168">
        <v>0</v>
      </c>
      <c r="I97" s="168">
        <v>0</v>
      </c>
      <c r="J97" s="168">
        <v>0</v>
      </c>
      <c r="K97" s="168">
        <v>0</v>
      </c>
      <c r="L97" s="168">
        <v>0.21410905000000025</v>
      </c>
      <c r="M97" s="168">
        <v>0</v>
      </c>
      <c r="N97" s="168">
        <v>0.21410905000000025</v>
      </c>
    </row>
    <row r="98" spans="1:14" ht="195" x14ac:dyDescent="0.25">
      <c r="A98" s="168">
        <v>2021</v>
      </c>
      <c r="B98" s="168">
        <v>51</v>
      </c>
      <c r="C98" s="169" t="s">
        <v>53</v>
      </c>
      <c r="D98" s="168">
        <v>4.2465289140999998</v>
      </c>
      <c r="E98" s="168">
        <v>0</v>
      </c>
      <c r="F98" s="168">
        <v>0</v>
      </c>
      <c r="G98" s="168">
        <v>0</v>
      </c>
      <c r="H98" s="168">
        <v>0</v>
      </c>
      <c r="I98" s="168">
        <v>0</v>
      </c>
      <c r="J98" s="168">
        <v>0</v>
      </c>
      <c r="K98" s="168">
        <v>0</v>
      </c>
      <c r="L98" s="168">
        <v>0.91461681999999989</v>
      </c>
      <c r="M98" s="168">
        <v>0</v>
      </c>
      <c r="N98" s="168">
        <v>0.91461681999999989</v>
      </c>
    </row>
    <row r="99" spans="1:14" ht="225" x14ac:dyDescent="0.25">
      <c r="A99" s="168">
        <v>2021</v>
      </c>
      <c r="B99" s="168">
        <v>53</v>
      </c>
      <c r="C99" s="169" t="s">
        <v>55</v>
      </c>
      <c r="D99" s="168">
        <v>4.2465289140999998</v>
      </c>
      <c r="E99" s="168">
        <v>0</v>
      </c>
      <c r="F99" s="168">
        <v>0</v>
      </c>
      <c r="G99" s="168">
        <v>0</v>
      </c>
      <c r="H99" s="168">
        <v>0</v>
      </c>
      <c r="I99" s="168">
        <v>0</v>
      </c>
      <c r="J99" s="168">
        <v>0</v>
      </c>
      <c r="K99" s="168">
        <v>0</v>
      </c>
      <c r="L99" s="168">
        <v>0.36478440500000009</v>
      </c>
      <c r="M99" s="168">
        <v>0</v>
      </c>
      <c r="N99" s="168">
        <v>0.36478440500000009</v>
      </c>
    </row>
    <row r="100" spans="1:14" ht="180" x14ac:dyDescent="0.25">
      <c r="A100" s="168">
        <v>2021</v>
      </c>
      <c r="B100" s="168">
        <v>37</v>
      </c>
      <c r="C100" s="169" t="s">
        <v>39</v>
      </c>
      <c r="D100" s="168">
        <v>4.7469766068999997</v>
      </c>
      <c r="E100" s="168">
        <v>0</v>
      </c>
      <c r="F100" s="168">
        <v>0</v>
      </c>
      <c r="G100" s="168">
        <v>0</v>
      </c>
      <c r="H100" s="168">
        <v>0</v>
      </c>
      <c r="I100" s="168">
        <v>0</v>
      </c>
      <c r="J100" s="168">
        <v>0</v>
      </c>
      <c r="K100" s="168">
        <v>0</v>
      </c>
      <c r="L100" s="168">
        <v>3.8749982150000051</v>
      </c>
      <c r="M100" s="168">
        <v>0</v>
      </c>
      <c r="N100" s="168">
        <v>3.8749982150000051</v>
      </c>
    </row>
    <row r="101" spans="1:14" ht="45" x14ac:dyDescent="0.25">
      <c r="A101" s="168">
        <v>2021</v>
      </c>
      <c r="B101" s="168">
        <v>16</v>
      </c>
      <c r="C101" s="169" t="s">
        <v>18</v>
      </c>
      <c r="D101" s="168">
        <v>5.0374925743999999</v>
      </c>
      <c r="E101" s="168">
        <v>0</v>
      </c>
      <c r="F101" s="168">
        <v>0</v>
      </c>
      <c r="G101" s="168">
        <v>0</v>
      </c>
      <c r="H101" s="168">
        <v>0</v>
      </c>
      <c r="I101" s="168">
        <v>0</v>
      </c>
      <c r="J101" s="168">
        <v>0</v>
      </c>
      <c r="K101" s="168">
        <v>0</v>
      </c>
      <c r="L101" s="168">
        <v>0</v>
      </c>
      <c r="M101" s="168">
        <v>0</v>
      </c>
      <c r="N101" s="168">
        <v>0</v>
      </c>
    </row>
    <row r="102" spans="1:14" ht="150" x14ac:dyDescent="0.25">
      <c r="A102" s="168">
        <v>2021</v>
      </c>
      <c r="B102" s="168">
        <v>38</v>
      </c>
      <c r="C102" s="169" t="s">
        <v>40</v>
      </c>
      <c r="D102" s="168">
        <v>5.3422356789999998</v>
      </c>
      <c r="E102" s="168">
        <v>0</v>
      </c>
      <c r="F102" s="168">
        <v>0</v>
      </c>
      <c r="G102" s="168">
        <v>0</v>
      </c>
      <c r="H102" s="168">
        <v>0</v>
      </c>
      <c r="I102" s="168">
        <v>0</v>
      </c>
      <c r="J102" s="168">
        <v>0</v>
      </c>
      <c r="K102" s="168">
        <v>0</v>
      </c>
      <c r="L102" s="168">
        <v>1.6629820800000026</v>
      </c>
      <c r="M102" s="168">
        <v>0</v>
      </c>
      <c r="N102" s="168">
        <v>1.6629820800000026</v>
      </c>
    </row>
    <row r="103" spans="1:14" ht="135" x14ac:dyDescent="0.25">
      <c r="A103" s="168">
        <v>2021</v>
      </c>
      <c r="B103" s="168">
        <v>40</v>
      </c>
      <c r="C103" s="169" t="s">
        <v>42</v>
      </c>
      <c r="D103" s="168">
        <v>5.4769047630000003</v>
      </c>
      <c r="E103" s="168">
        <v>-1.4458606143225138E-3</v>
      </c>
      <c r="F103" s="168">
        <v>5.5594463794950066E-3</v>
      </c>
      <c r="G103" s="168">
        <v>-2.344506475856766E-3</v>
      </c>
      <c r="H103" s="168">
        <v>1.9796824457293295E-2</v>
      </c>
      <c r="I103" s="168">
        <v>0</v>
      </c>
      <c r="J103" s="168">
        <v>0</v>
      </c>
      <c r="K103" s="168">
        <v>0</v>
      </c>
      <c r="L103" s="168">
        <v>0</v>
      </c>
      <c r="M103" s="168">
        <v>0</v>
      </c>
      <c r="N103" s="168">
        <v>2.1565903746609022E-2</v>
      </c>
    </row>
    <row r="104" spans="1:14" ht="90" x14ac:dyDescent="0.25">
      <c r="A104" s="168">
        <v>2021</v>
      </c>
      <c r="B104" s="168">
        <v>48</v>
      </c>
      <c r="C104" s="169" t="s">
        <v>50</v>
      </c>
      <c r="D104" s="168">
        <v>5.6305795644999996</v>
      </c>
      <c r="E104" s="168">
        <v>0</v>
      </c>
      <c r="F104" s="168">
        <v>0</v>
      </c>
      <c r="G104" s="168">
        <v>0</v>
      </c>
      <c r="H104" s="168">
        <v>0</v>
      </c>
      <c r="I104" s="168">
        <v>0</v>
      </c>
      <c r="J104" s="168">
        <v>0</v>
      </c>
      <c r="K104" s="168">
        <v>0</v>
      </c>
      <c r="L104" s="168">
        <v>0</v>
      </c>
      <c r="M104" s="168">
        <v>0</v>
      </c>
      <c r="N104" s="168">
        <v>0</v>
      </c>
    </row>
    <row r="105" spans="1:14" ht="75" x14ac:dyDescent="0.25">
      <c r="A105" s="168">
        <v>2021</v>
      </c>
      <c r="B105" s="168">
        <v>28</v>
      </c>
      <c r="C105" s="169" t="s">
        <v>30</v>
      </c>
      <c r="D105" s="168">
        <v>5.8285648387999993</v>
      </c>
      <c r="E105" s="168">
        <v>0</v>
      </c>
      <c r="F105" s="168">
        <v>0</v>
      </c>
      <c r="G105" s="168">
        <v>0.45413770628571432</v>
      </c>
      <c r="H105" s="168">
        <v>0</v>
      </c>
      <c r="I105" s="168">
        <v>0</v>
      </c>
      <c r="J105" s="168">
        <v>0</v>
      </c>
      <c r="K105" s="168">
        <v>0</v>
      </c>
      <c r="L105" s="168">
        <v>0</v>
      </c>
      <c r="M105" s="168">
        <v>0</v>
      </c>
      <c r="N105" s="168">
        <v>0.45413770628571432</v>
      </c>
    </row>
    <row r="106" spans="1:14" ht="90" x14ac:dyDescent="0.25">
      <c r="A106" s="168">
        <v>2021</v>
      </c>
      <c r="B106" s="168">
        <v>45</v>
      </c>
      <c r="C106" s="169" t="s">
        <v>47</v>
      </c>
      <c r="D106" s="168">
        <v>5.8554986556000008</v>
      </c>
      <c r="E106" s="168">
        <v>0</v>
      </c>
      <c r="F106" s="168">
        <v>0</v>
      </c>
      <c r="G106" s="168">
        <v>0</v>
      </c>
      <c r="H106" s="168">
        <v>0</v>
      </c>
      <c r="I106" s="168">
        <v>0</v>
      </c>
      <c r="J106" s="168">
        <v>0</v>
      </c>
      <c r="K106" s="168">
        <v>0</v>
      </c>
      <c r="L106" s="168">
        <v>0</v>
      </c>
      <c r="M106" s="168">
        <v>0</v>
      </c>
      <c r="N106" s="168">
        <v>0</v>
      </c>
    </row>
    <row r="107" spans="1:14" ht="75" x14ac:dyDescent="0.25">
      <c r="A107" s="168">
        <v>2021</v>
      </c>
      <c r="B107" s="168">
        <v>54</v>
      </c>
      <c r="C107" s="169" t="s">
        <v>56</v>
      </c>
      <c r="D107" s="168">
        <v>5.8554986556000008</v>
      </c>
      <c r="E107" s="168">
        <v>0</v>
      </c>
      <c r="F107" s="168">
        <v>0</v>
      </c>
      <c r="G107" s="168">
        <v>0</v>
      </c>
      <c r="H107" s="168">
        <v>0</v>
      </c>
      <c r="I107" s="168">
        <v>0</v>
      </c>
      <c r="J107" s="168">
        <v>0</v>
      </c>
      <c r="K107" s="168">
        <v>0</v>
      </c>
      <c r="L107" s="168">
        <v>0</v>
      </c>
      <c r="M107" s="168">
        <v>0</v>
      </c>
      <c r="N107" s="168">
        <v>0</v>
      </c>
    </row>
    <row r="108" spans="1:14" ht="120" x14ac:dyDescent="0.25">
      <c r="A108" s="168">
        <v>2021</v>
      </c>
      <c r="B108" s="168">
        <v>36</v>
      </c>
      <c r="C108" s="169" t="s">
        <v>38</v>
      </c>
      <c r="D108" s="168">
        <v>7.9723011687000005</v>
      </c>
      <c r="E108" s="168">
        <v>0</v>
      </c>
      <c r="F108" s="168">
        <v>0</v>
      </c>
      <c r="G108" s="168">
        <v>5.1135839999999995E-2</v>
      </c>
      <c r="H108" s="168">
        <v>0</v>
      </c>
      <c r="I108" s="168">
        <v>0</v>
      </c>
      <c r="J108" s="168">
        <v>0</v>
      </c>
      <c r="K108" s="168">
        <v>0</v>
      </c>
      <c r="L108" s="168">
        <v>0</v>
      </c>
      <c r="M108" s="168">
        <v>0</v>
      </c>
      <c r="N108" s="168">
        <v>5.1135839999999995E-2</v>
      </c>
    </row>
    <row r="109" spans="1:14" ht="90" x14ac:dyDescent="0.25">
      <c r="A109" s="168">
        <v>2021</v>
      </c>
      <c r="B109" s="168">
        <v>46</v>
      </c>
      <c r="C109" s="169" t="s">
        <v>48</v>
      </c>
      <c r="D109" s="168">
        <v>14.366258952100001</v>
      </c>
      <c r="E109" s="168">
        <v>0.65936653301882664</v>
      </c>
      <c r="F109" s="168">
        <v>4.1886786479849407</v>
      </c>
      <c r="G109" s="168">
        <v>2.573455231623901</v>
      </c>
      <c r="H109" s="168">
        <v>0.35875480683485528</v>
      </c>
      <c r="I109" s="168">
        <v>0</v>
      </c>
      <c r="J109" s="168">
        <v>0</v>
      </c>
      <c r="K109" s="168">
        <v>0</v>
      </c>
      <c r="L109" s="168">
        <v>0</v>
      </c>
      <c r="M109" s="168">
        <v>0</v>
      </c>
      <c r="N109" s="168">
        <v>7.7802552194625241</v>
      </c>
    </row>
    <row r="110" spans="1:14" ht="75" x14ac:dyDescent="0.25">
      <c r="A110" s="168">
        <v>2021</v>
      </c>
      <c r="B110" s="168">
        <v>55</v>
      </c>
      <c r="C110" s="169" t="s">
        <v>57</v>
      </c>
      <c r="D110" s="168">
        <v>15.5614470726</v>
      </c>
      <c r="E110" s="168">
        <v>0</v>
      </c>
      <c r="F110" s="168">
        <v>0</v>
      </c>
      <c r="G110" s="168">
        <v>0</v>
      </c>
      <c r="H110" s="168">
        <v>0</v>
      </c>
      <c r="I110" s="168">
        <v>0</v>
      </c>
      <c r="J110" s="168">
        <v>0</v>
      </c>
      <c r="K110" s="168">
        <v>0</v>
      </c>
      <c r="L110" s="168">
        <v>0</v>
      </c>
      <c r="M110" s="168">
        <v>0</v>
      </c>
      <c r="N110" s="168">
        <v>0</v>
      </c>
    </row>
    <row r="111" spans="1:14" ht="45" x14ac:dyDescent="0.25">
      <c r="A111" s="168">
        <v>2021</v>
      </c>
      <c r="B111" s="168">
        <v>57</v>
      </c>
      <c r="C111" s="169" t="s">
        <v>59</v>
      </c>
      <c r="D111" s="168">
        <v>18.798500877200002</v>
      </c>
      <c r="E111" s="168">
        <v>0</v>
      </c>
      <c r="F111" s="168">
        <v>4.5482479535589058E-9</v>
      </c>
      <c r="G111" s="168">
        <v>0</v>
      </c>
      <c r="H111" s="168">
        <v>6.8649010021118968E-9</v>
      </c>
      <c r="I111" s="168">
        <v>0</v>
      </c>
      <c r="J111" s="168">
        <v>0</v>
      </c>
      <c r="K111" s="168">
        <v>0</v>
      </c>
      <c r="L111" s="168">
        <v>0</v>
      </c>
      <c r="M111" s="168">
        <v>0</v>
      </c>
      <c r="N111" s="168">
        <v>1.1413148955670803E-8</v>
      </c>
    </row>
    <row r="112" spans="1:14" ht="45" x14ac:dyDescent="0.25">
      <c r="A112" s="168">
        <v>2021</v>
      </c>
      <c r="B112" s="168">
        <v>56</v>
      </c>
      <c r="C112" s="169" t="s">
        <v>58</v>
      </c>
      <c r="D112" s="168">
        <v>22.199764080999998</v>
      </c>
      <c r="E112" s="168">
        <v>0</v>
      </c>
      <c r="F112" s="168">
        <v>0</v>
      </c>
      <c r="G112" s="168">
        <v>0</v>
      </c>
      <c r="H112" s="168">
        <v>0</v>
      </c>
      <c r="I112" s="168">
        <v>0</v>
      </c>
      <c r="J112" s="168">
        <v>0</v>
      </c>
      <c r="K112" s="168">
        <v>0</v>
      </c>
      <c r="L112" s="168">
        <v>0</v>
      </c>
      <c r="M112" s="168">
        <v>0</v>
      </c>
      <c r="N112" s="168">
        <v>0</v>
      </c>
    </row>
    <row r="113" spans="1:14" ht="135" x14ac:dyDescent="0.25">
      <c r="A113" s="168">
        <v>2021</v>
      </c>
      <c r="B113" s="168">
        <v>41</v>
      </c>
      <c r="C113" s="169" t="s">
        <v>43</v>
      </c>
      <c r="D113" s="168">
        <v>22.8555156368</v>
      </c>
      <c r="E113" s="168">
        <v>0</v>
      </c>
      <c r="F113" s="168">
        <v>0</v>
      </c>
      <c r="G113" s="168">
        <v>7.0856602692526581E-3</v>
      </c>
      <c r="H113" s="168">
        <v>0</v>
      </c>
      <c r="I113" s="168">
        <v>0</v>
      </c>
      <c r="J113" s="168">
        <v>0</v>
      </c>
      <c r="K113" s="168">
        <v>0</v>
      </c>
      <c r="L113" s="168">
        <v>0</v>
      </c>
      <c r="M113" s="168">
        <v>0</v>
      </c>
      <c r="N113" s="168">
        <v>7.0856602692526581E-3</v>
      </c>
    </row>
    <row r="114" spans="1:14" ht="135" x14ac:dyDescent="0.25">
      <c r="A114" s="168">
        <v>2021</v>
      </c>
      <c r="B114" s="168">
        <v>42</v>
      </c>
      <c r="C114" s="169" t="s">
        <v>44</v>
      </c>
      <c r="D114" s="168">
        <v>22.8555156368</v>
      </c>
      <c r="E114" s="168">
        <v>-3.6076200263754237E-3</v>
      </c>
      <c r="F114" s="168">
        <v>-1.8854934796563395E-2</v>
      </c>
      <c r="G114" s="168">
        <v>2.3309551804063963E-2</v>
      </c>
      <c r="H114" s="168">
        <v>0</v>
      </c>
      <c r="I114" s="168">
        <v>0</v>
      </c>
      <c r="J114" s="168">
        <v>0</v>
      </c>
      <c r="K114" s="168">
        <v>0</v>
      </c>
      <c r="L114" s="168">
        <v>0</v>
      </c>
      <c r="M114" s="168">
        <v>0</v>
      </c>
      <c r="N114" s="168">
        <v>8.469969811251421E-4</v>
      </c>
    </row>
    <row r="115" spans="1:14" ht="90" x14ac:dyDescent="0.25">
      <c r="A115" s="168">
        <v>2021</v>
      </c>
      <c r="B115" s="168">
        <v>47</v>
      </c>
      <c r="C115" s="169" t="s">
        <v>49</v>
      </c>
      <c r="D115" s="168">
        <v>23.278963022700001</v>
      </c>
      <c r="E115" s="168">
        <v>1.0198080457392127</v>
      </c>
      <c r="F115" s="168">
        <v>5.2878935704996231</v>
      </c>
      <c r="G115" s="168">
        <v>1.3482650658924529</v>
      </c>
      <c r="H115" s="168">
        <v>0</v>
      </c>
      <c r="I115" s="168">
        <v>0</v>
      </c>
      <c r="J115" s="168">
        <v>0</v>
      </c>
      <c r="K115" s="168">
        <v>0</v>
      </c>
      <c r="L115" s="168">
        <v>0</v>
      </c>
      <c r="M115" s="168">
        <v>0</v>
      </c>
      <c r="N115" s="168">
        <v>7.6559666821312877</v>
      </c>
    </row>
    <row r="116" spans="1:14" ht="75" x14ac:dyDescent="0.25">
      <c r="A116" s="168">
        <v>2021</v>
      </c>
      <c r="B116" s="168">
        <v>3</v>
      </c>
      <c r="C116" s="169" t="s">
        <v>5</v>
      </c>
      <c r="D116" s="168">
        <v>28.807346129100001</v>
      </c>
      <c r="E116" s="168">
        <v>0</v>
      </c>
      <c r="F116" s="168">
        <v>0</v>
      </c>
      <c r="G116" s="168">
        <v>0</v>
      </c>
      <c r="H116" s="168">
        <v>0</v>
      </c>
      <c r="I116" s="168">
        <v>0</v>
      </c>
      <c r="J116" s="168">
        <v>0</v>
      </c>
      <c r="K116" s="168">
        <v>0</v>
      </c>
      <c r="L116" s="168">
        <v>0</v>
      </c>
      <c r="M116" s="168">
        <v>0</v>
      </c>
      <c r="N116" s="168">
        <v>0</v>
      </c>
    </row>
    <row r="117" spans="1:14" ht="105" x14ac:dyDescent="0.25">
      <c r="A117" s="168">
        <v>2021</v>
      </c>
      <c r="B117" s="168">
        <v>1</v>
      </c>
      <c r="C117" s="169" t="s">
        <v>3</v>
      </c>
      <c r="D117" s="168">
        <v>31.323485917900001</v>
      </c>
      <c r="E117" s="168">
        <v>0</v>
      </c>
      <c r="F117" s="168">
        <v>0</v>
      </c>
      <c r="G117" s="168">
        <v>0</v>
      </c>
      <c r="H117" s="168">
        <v>0</v>
      </c>
      <c r="I117" s="168">
        <v>0</v>
      </c>
      <c r="J117" s="168">
        <v>0</v>
      </c>
      <c r="K117" s="168">
        <v>0</v>
      </c>
      <c r="L117" s="168">
        <v>0</v>
      </c>
      <c r="M117" s="168">
        <v>0</v>
      </c>
      <c r="N117" s="168">
        <v>0</v>
      </c>
    </row>
    <row r="118" spans="1:14" ht="105" x14ac:dyDescent="0.25">
      <c r="A118" s="168">
        <v>2021</v>
      </c>
      <c r="B118" s="168">
        <v>4</v>
      </c>
      <c r="C118" s="169" t="s">
        <v>6</v>
      </c>
      <c r="D118" s="168">
        <v>32.252376785199999</v>
      </c>
      <c r="E118" s="168">
        <v>0</v>
      </c>
      <c r="F118" s="168">
        <v>0</v>
      </c>
      <c r="G118" s="168">
        <v>0</v>
      </c>
      <c r="H118" s="168">
        <v>0</v>
      </c>
      <c r="I118" s="168">
        <v>0</v>
      </c>
      <c r="J118" s="168">
        <v>0</v>
      </c>
      <c r="K118" s="168">
        <v>0</v>
      </c>
      <c r="L118" s="168">
        <v>0</v>
      </c>
      <c r="M118" s="168">
        <v>0</v>
      </c>
      <c r="N118" s="168">
        <v>0</v>
      </c>
    </row>
    <row r="119" spans="1:14" ht="75" x14ac:dyDescent="0.25">
      <c r="A119" s="168">
        <v>2021</v>
      </c>
      <c r="B119" s="168">
        <v>43</v>
      </c>
      <c r="C119" s="169" t="s">
        <v>45</v>
      </c>
      <c r="D119" s="168">
        <v>32.266278110000002</v>
      </c>
      <c r="E119" s="168">
        <v>0</v>
      </c>
      <c r="F119" s="168">
        <v>0</v>
      </c>
      <c r="G119" s="168">
        <v>0</v>
      </c>
      <c r="H119" s="168">
        <v>0</v>
      </c>
      <c r="I119" s="168">
        <v>0</v>
      </c>
      <c r="J119" s="168">
        <v>0</v>
      </c>
      <c r="K119" s="168">
        <v>0</v>
      </c>
      <c r="L119" s="168">
        <v>0</v>
      </c>
      <c r="M119" s="168">
        <v>0</v>
      </c>
      <c r="N119" s="168">
        <v>0</v>
      </c>
    </row>
    <row r="120" spans="1:14" ht="135" x14ac:dyDescent="0.25">
      <c r="A120" s="168">
        <v>2021</v>
      </c>
      <c r="B120" s="168">
        <v>11</v>
      </c>
      <c r="C120" s="169" t="s">
        <v>13</v>
      </c>
      <c r="D120" s="168">
        <v>36.199049779200003</v>
      </c>
      <c r="E120" s="168">
        <v>0</v>
      </c>
      <c r="F120" s="168">
        <v>0</v>
      </c>
      <c r="G120" s="168">
        <v>0</v>
      </c>
      <c r="H120" s="168">
        <v>0</v>
      </c>
      <c r="I120" s="168">
        <v>0</v>
      </c>
      <c r="J120" s="168">
        <v>0</v>
      </c>
      <c r="K120" s="168">
        <v>0</v>
      </c>
      <c r="L120" s="168">
        <v>0</v>
      </c>
      <c r="M120" s="168">
        <v>2.6396047413333328E-2</v>
      </c>
      <c r="N120" s="168">
        <v>2.6396047413333328E-2</v>
      </c>
    </row>
    <row r="121" spans="1:14" ht="150" x14ac:dyDescent="0.25">
      <c r="A121" s="168">
        <v>2021</v>
      </c>
      <c r="B121" s="168">
        <v>12</v>
      </c>
      <c r="C121" s="169" t="s">
        <v>14</v>
      </c>
      <c r="D121" s="168">
        <v>76.200654911700013</v>
      </c>
      <c r="E121" s="168">
        <v>0</v>
      </c>
      <c r="F121" s="168">
        <v>0</v>
      </c>
      <c r="G121" s="168">
        <v>0</v>
      </c>
      <c r="H121" s="168">
        <v>0</v>
      </c>
      <c r="I121" s="168">
        <v>0</v>
      </c>
      <c r="J121" s="168">
        <v>0</v>
      </c>
      <c r="K121" s="168">
        <v>0</v>
      </c>
      <c r="L121" s="168">
        <v>0</v>
      </c>
      <c r="M121" s="168">
        <v>2.6396047413333328E-2</v>
      </c>
      <c r="N121" s="168">
        <v>2.6396047413333328E-2</v>
      </c>
    </row>
    <row r="122" spans="1:14" ht="105" x14ac:dyDescent="0.25">
      <c r="A122" s="168">
        <v>2021</v>
      </c>
      <c r="B122" s="168">
        <v>5</v>
      </c>
      <c r="C122" s="169" t="s">
        <v>7</v>
      </c>
      <c r="D122" s="168">
        <v>89.612935449400013</v>
      </c>
      <c r="E122" s="168">
        <v>0</v>
      </c>
      <c r="F122" s="168">
        <v>0</v>
      </c>
      <c r="G122" s="168">
        <v>0</v>
      </c>
      <c r="H122" s="168">
        <v>0</v>
      </c>
      <c r="I122" s="168">
        <v>0</v>
      </c>
      <c r="J122" s="168">
        <v>0</v>
      </c>
      <c r="K122" s="168">
        <v>0</v>
      </c>
      <c r="L122" s="168">
        <v>0.14639756016201483</v>
      </c>
      <c r="M122" s="168">
        <v>0</v>
      </c>
      <c r="N122" s="168">
        <v>0.14639756016201483</v>
      </c>
    </row>
    <row r="123" spans="1:14" ht="75" x14ac:dyDescent="0.25">
      <c r="A123" s="168">
        <v>2021</v>
      </c>
      <c r="B123" s="168">
        <v>44</v>
      </c>
      <c r="C123" s="169" t="s">
        <v>46</v>
      </c>
      <c r="D123" s="168">
        <v>89.612935449400013</v>
      </c>
      <c r="E123" s="168">
        <v>0</v>
      </c>
      <c r="F123" s="168">
        <v>0</v>
      </c>
      <c r="G123" s="168">
        <v>0</v>
      </c>
      <c r="H123" s="168">
        <v>0</v>
      </c>
      <c r="I123" s="168">
        <v>0</v>
      </c>
      <c r="J123" s="168">
        <v>0</v>
      </c>
      <c r="K123" s="168">
        <v>0</v>
      </c>
      <c r="L123" s="168">
        <v>0.14692472051524375</v>
      </c>
      <c r="M123" s="168">
        <v>0</v>
      </c>
      <c r="N123" s="168">
        <v>0.14692472051524375</v>
      </c>
    </row>
    <row r="124" spans="1:14" ht="105" x14ac:dyDescent="0.25">
      <c r="A124" s="168">
        <v>2021</v>
      </c>
      <c r="B124" s="168">
        <v>2</v>
      </c>
      <c r="C124" s="169" t="s">
        <v>4</v>
      </c>
      <c r="D124" s="168">
        <v>90.810295651900006</v>
      </c>
      <c r="E124" s="168">
        <v>0</v>
      </c>
      <c r="F124" s="168">
        <v>0</v>
      </c>
      <c r="G124" s="168">
        <v>0</v>
      </c>
      <c r="H124" s="168">
        <v>0</v>
      </c>
      <c r="I124" s="168">
        <v>0</v>
      </c>
      <c r="J124" s="168">
        <v>0</v>
      </c>
      <c r="K124" s="168">
        <v>0</v>
      </c>
      <c r="L124" s="168">
        <v>0.23641316727612954</v>
      </c>
      <c r="M124" s="168">
        <v>0</v>
      </c>
      <c r="N124" s="168">
        <v>0.23641316727612954</v>
      </c>
    </row>
    <row r="125" spans="1:14" ht="45" x14ac:dyDescent="0.25">
      <c r="A125" s="168">
        <v>2021</v>
      </c>
      <c r="B125" s="168">
        <v>58</v>
      </c>
      <c r="C125" s="169" t="s">
        <v>60</v>
      </c>
      <c r="D125" s="168">
        <v>96.394392661599994</v>
      </c>
      <c r="E125" s="168">
        <v>0</v>
      </c>
      <c r="F125" s="168">
        <v>0</v>
      </c>
      <c r="G125" s="168">
        <v>0</v>
      </c>
      <c r="H125" s="168">
        <v>0</v>
      </c>
      <c r="I125" s="168">
        <v>0</v>
      </c>
      <c r="J125" s="168">
        <v>0</v>
      </c>
      <c r="K125" s="168">
        <v>0</v>
      </c>
      <c r="L125" s="168">
        <v>0</v>
      </c>
      <c r="M125" s="168">
        <v>0</v>
      </c>
      <c r="N125" s="168">
        <v>0</v>
      </c>
    </row>
    <row r="126" spans="1:14" ht="75" x14ac:dyDescent="0.25">
      <c r="A126" s="168">
        <v>2021</v>
      </c>
      <c r="B126" s="168">
        <v>31</v>
      </c>
      <c r="C126" s="169" t="s">
        <v>33</v>
      </c>
      <c r="D126" s="168">
        <v>111.75437912870001</v>
      </c>
      <c r="E126" s="168">
        <v>0</v>
      </c>
      <c r="F126" s="168">
        <v>0</v>
      </c>
      <c r="G126" s="168">
        <v>0</v>
      </c>
      <c r="H126" s="168">
        <v>0</v>
      </c>
      <c r="I126" s="168">
        <v>0.25191775328571436</v>
      </c>
      <c r="J126" s="168">
        <v>0</v>
      </c>
      <c r="K126" s="168">
        <v>0</v>
      </c>
      <c r="L126" s="168">
        <v>0</v>
      </c>
      <c r="M126" s="168">
        <v>0</v>
      </c>
      <c r="N126" s="168">
        <v>0.25191775328571436</v>
      </c>
    </row>
    <row r="127" spans="1:14" ht="30" x14ac:dyDescent="0.25">
      <c r="A127" s="168">
        <v>2022</v>
      </c>
      <c r="B127" s="168">
        <v>19</v>
      </c>
      <c r="C127" s="169" t="s">
        <v>21</v>
      </c>
      <c r="D127" s="168">
        <v>-44.629768854000005</v>
      </c>
      <c r="E127" s="168">
        <v>0.19608265456718024</v>
      </c>
      <c r="F127" s="168">
        <v>3.9564594176118186</v>
      </c>
      <c r="G127" s="168">
        <v>1.7069101289710233</v>
      </c>
      <c r="H127" s="168">
        <v>4.2611384885787391</v>
      </c>
      <c r="I127" s="168">
        <v>0</v>
      </c>
      <c r="J127" s="168">
        <v>0</v>
      </c>
      <c r="K127" s="168">
        <v>0</v>
      </c>
      <c r="L127" s="168">
        <v>0</v>
      </c>
      <c r="M127" s="168">
        <v>0</v>
      </c>
      <c r="N127" s="168">
        <v>10.120590689728761</v>
      </c>
    </row>
    <row r="128" spans="1:14" ht="60" x14ac:dyDescent="0.25">
      <c r="A128" s="168">
        <v>2022</v>
      </c>
      <c r="B128" s="168">
        <v>32</v>
      </c>
      <c r="C128" s="169" t="s">
        <v>34</v>
      </c>
      <c r="D128" s="168">
        <v>-22.307825160500002</v>
      </c>
      <c r="E128" s="168">
        <v>0</v>
      </c>
      <c r="F128" s="168">
        <v>0</v>
      </c>
      <c r="G128" s="168">
        <v>0</v>
      </c>
      <c r="H128" s="168">
        <v>0</v>
      </c>
      <c r="I128" s="168">
        <v>1.1631705919999999</v>
      </c>
      <c r="J128" s="168">
        <v>0</v>
      </c>
      <c r="K128" s="168">
        <v>0</v>
      </c>
      <c r="L128" s="168">
        <v>0</v>
      </c>
      <c r="M128" s="168">
        <v>0</v>
      </c>
      <c r="N128" s="168">
        <v>1.1631705919999999</v>
      </c>
    </row>
    <row r="129" spans="1:14" ht="90" x14ac:dyDescent="0.25">
      <c r="A129" s="168">
        <v>2022</v>
      </c>
      <c r="B129" s="168">
        <v>22</v>
      </c>
      <c r="C129" s="169" t="s">
        <v>24</v>
      </c>
      <c r="D129" s="168">
        <v>-16.187441105000001</v>
      </c>
      <c r="E129" s="168">
        <v>-3.4347863707753001E-2</v>
      </c>
      <c r="F129" s="168">
        <v>6.4116012254476065E-2</v>
      </c>
      <c r="G129" s="168">
        <v>-0.1047838828844522</v>
      </c>
      <c r="H129" s="168">
        <v>0.47311510756919239</v>
      </c>
      <c r="I129" s="168">
        <v>0</v>
      </c>
      <c r="J129" s="168">
        <v>0</v>
      </c>
      <c r="K129" s="168">
        <v>0</v>
      </c>
      <c r="L129" s="168">
        <v>0</v>
      </c>
      <c r="M129" s="168">
        <v>0</v>
      </c>
      <c r="N129" s="168">
        <v>0.39809937323146322</v>
      </c>
    </row>
    <row r="130" spans="1:14" ht="90" x14ac:dyDescent="0.25">
      <c r="A130" s="168">
        <v>2022</v>
      </c>
      <c r="B130" s="168">
        <v>21</v>
      </c>
      <c r="C130" s="169" t="s">
        <v>23</v>
      </c>
      <c r="D130" s="168">
        <v>-10.979440093600001</v>
      </c>
      <c r="E130" s="168">
        <v>0</v>
      </c>
      <c r="F130" s="168">
        <v>0.27127069590666042</v>
      </c>
      <c r="G130" s="168">
        <v>1.0075768705104241E-2</v>
      </c>
      <c r="H130" s="168">
        <v>0.40944260101651553</v>
      </c>
      <c r="I130" s="168">
        <v>0</v>
      </c>
      <c r="J130" s="168">
        <v>0</v>
      </c>
      <c r="K130" s="168">
        <v>0</v>
      </c>
      <c r="L130" s="168">
        <v>0</v>
      </c>
      <c r="M130" s="168">
        <v>0</v>
      </c>
      <c r="N130" s="168">
        <v>0.69078906562828024</v>
      </c>
    </row>
    <row r="131" spans="1:14" ht="180" x14ac:dyDescent="0.25">
      <c r="A131" s="168">
        <v>2022</v>
      </c>
      <c r="B131" s="168">
        <v>50</v>
      </c>
      <c r="C131" s="169" t="s">
        <v>52</v>
      </c>
      <c r="D131" s="168">
        <v>-7.3995231452999999</v>
      </c>
      <c r="E131" s="168">
        <v>0</v>
      </c>
      <c r="F131" s="168">
        <v>0</v>
      </c>
      <c r="G131" s="168">
        <v>0</v>
      </c>
      <c r="H131" s="168">
        <v>0</v>
      </c>
      <c r="I131" s="168">
        <v>0</v>
      </c>
      <c r="J131" s="168">
        <v>0</v>
      </c>
      <c r="K131" s="168">
        <v>0</v>
      </c>
      <c r="L131" s="168">
        <v>0</v>
      </c>
      <c r="M131" s="168">
        <v>0</v>
      </c>
      <c r="N131" s="168">
        <v>0</v>
      </c>
    </row>
    <row r="132" spans="1:14" ht="45" x14ac:dyDescent="0.25">
      <c r="A132" s="168">
        <v>2022</v>
      </c>
      <c r="B132" s="168">
        <v>14</v>
      </c>
      <c r="C132" s="169" t="s">
        <v>16</v>
      </c>
      <c r="D132" s="168">
        <v>-7.2981955200000002</v>
      </c>
      <c r="E132" s="168">
        <v>0</v>
      </c>
      <c r="F132" s="168">
        <v>5.1940000000000097E-2</v>
      </c>
      <c r="G132" s="168">
        <v>0</v>
      </c>
      <c r="H132" s="168">
        <v>0</v>
      </c>
      <c r="I132" s="168">
        <v>0</v>
      </c>
      <c r="J132" s="168">
        <v>5.944119999999975E-2</v>
      </c>
      <c r="K132" s="168">
        <v>0</v>
      </c>
      <c r="L132" s="168">
        <v>0</v>
      </c>
      <c r="M132" s="168">
        <v>0</v>
      </c>
      <c r="N132" s="168">
        <v>0.11138119999999985</v>
      </c>
    </row>
    <row r="133" spans="1:14" ht="105" x14ac:dyDescent="0.25">
      <c r="A133" s="168">
        <v>2022</v>
      </c>
      <c r="B133" s="168">
        <v>35</v>
      </c>
      <c r="C133" s="169" t="s">
        <v>37</v>
      </c>
      <c r="D133" s="168">
        <v>-7.2572517743000002</v>
      </c>
      <c r="E133" s="168">
        <v>0</v>
      </c>
      <c r="F133" s="168">
        <v>0</v>
      </c>
      <c r="G133" s="168">
        <v>0</v>
      </c>
      <c r="H133" s="168">
        <v>0</v>
      </c>
      <c r="I133" s="168">
        <v>0</v>
      </c>
      <c r="J133" s="168">
        <v>0</v>
      </c>
      <c r="K133" s="168">
        <v>0</v>
      </c>
      <c r="L133" s="168">
        <v>1.64687421</v>
      </c>
      <c r="M133" s="168">
        <v>0</v>
      </c>
      <c r="N133" s="168">
        <v>1.64687421</v>
      </c>
    </row>
    <row r="134" spans="1:14" ht="120" x14ac:dyDescent="0.25">
      <c r="A134" s="168">
        <v>2022</v>
      </c>
      <c r="B134" s="168">
        <v>39</v>
      </c>
      <c r="C134" s="169" t="s">
        <v>41</v>
      </c>
      <c r="D134" s="168">
        <v>-7.1060748671000002</v>
      </c>
      <c r="E134" s="168">
        <v>0</v>
      </c>
      <c r="F134" s="168">
        <v>0</v>
      </c>
      <c r="G134" s="168">
        <v>3.349032739524925E-2</v>
      </c>
      <c r="H134" s="168">
        <v>0</v>
      </c>
      <c r="I134" s="168">
        <v>0</v>
      </c>
      <c r="J134" s="168">
        <v>0</v>
      </c>
      <c r="K134" s="168">
        <v>0</v>
      </c>
      <c r="L134" s="168">
        <v>0</v>
      </c>
      <c r="M134" s="168">
        <v>0</v>
      </c>
      <c r="N134" s="168">
        <v>3.349032739524925E-2</v>
      </c>
    </row>
    <row r="135" spans="1:14" ht="60" x14ac:dyDescent="0.25">
      <c r="A135" s="168">
        <v>2022</v>
      </c>
      <c r="B135" s="168">
        <v>15</v>
      </c>
      <c r="C135" s="169" t="s">
        <v>17</v>
      </c>
      <c r="D135" s="168">
        <v>-7.0625246230000007</v>
      </c>
      <c r="E135" s="168">
        <v>0</v>
      </c>
      <c r="F135" s="168">
        <v>6.8250000000000298E-3</v>
      </c>
      <c r="G135" s="168">
        <v>0</v>
      </c>
      <c r="H135" s="168">
        <v>0</v>
      </c>
      <c r="I135" s="168">
        <v>0</v>
      </c>
      <c r="J135" s="168">
        <v>7.8245999999997894E-3</v>
      </c>
      <c r="K135" s="168">
        <v>0</v>
      </c>
      <c r="L135" s="168">
        <v>0</v>
      </c>
      <c r="M135" s="168">
        <v>0</v>
      </c>
      <c r="N135" s="168">
        <v>1.4649599999999818E-2</v>
      </c>
    </row>
    <row r="136" spans="1:14" ht="60" x14ac:dyDescent="0.25">
      <c r="A136" s="168">
        <v>2022</v>
      </c>
      <c r="B136" s="168">
        <v>29</v>
      </c>
      <c r="C136" s="169" t="s">
        <v>31</v>
      </c>
      <c r="D136" s="168">
        <v>-5.3520100480000004</v>
      </c>
      <c r="E136" s="168">
        <v>0</v>
      </c>
      <c r="F136" s="168">
        <v>0</v>
      </c>
      <c r="G136" s="168">
        <v>1.0019094800000001</v>
      </c>
      <c r="H136" s="168">
        <v>0</v>
      </c>
      <c r="I136" s="168">
        <v>0</v>
      </c>
      <c r="J136" s="168">
        <v>0</v>
      </c>
      <c r="K136" s="168">
        <v>0</v>
      </c>
      <c r="L136" s="168">
        <v>0</v>
      </c>
      <c r="M136" s="168">
        <v>0</v>
      </c>
      <c r="N136" s="168">
        <v>1.0019094800000001</v>
      </c>
    </row>
    <row r="137" spans="1:14" ht="90" x14ac:dyDescent="0.25">
      <c r="A137" s="168">
        <v>2022</v>
      </c>
      <c r="B137" s="168">
        <v>9</v>
      </c>
      <c r="C137" s="169" t="s">
        <v>11</v>
      </c>
      <c r="D137" s="168">
        <v>-5.1295888512000003</v>
      </c>
      <c r="E137" s="168">
        <v>0</v>
      </c>
      <c r="F137" s="168">
        <v>0</v>
      </c>
      <c r="G137" s="168">
        <v>0</v>
      </c>
      <c r="H137" s="168">
        <v>0</v>
      </c>
      <c r="I137" s="168">
        <v>0</v>
      </c>
      <c r="J137" s="168">
        <v>0</v>
      </c>
      <c r="K137" s="168">
        <v>0</v>
      </c>
      <c r="L137" s="168">
        <v>0</v>
      </c>
      <c r="M137" s="168">
        <v>0</v>
      </c>
      <c r="N137" s="168">
        <v>0</v>
      </c>
    </row>
    <row r="138" spans="1:14" ht="75" x14ac:dyDescent="0.25">
      <c r="A138" s="168">
        <v>2022</v>
      </c>
      <c r="B138" s="168">
        <v>7</v>
      </c>
      <c r="C138" s="169" t="s">
        <v>9</v>
      </c>
      <c r="D138" s="168">
        <v>-3.8338333340999999</v>
      </c>
      <c r="E138" s="168">
        <v>0.21527991589827514</v>
      </c>
      <c r="F138" s="168">
        <v>1.1164857975597882</v>
      </c>
      <c r="G138" s="168">
        <v>2.3324286208176144E-3</v>
      </c>
      <c r="H138" s="168">
        <v>0</v>
      </c>
      <c r="I138" s="168">
        <v>0</v>
      </c>
      <c r="J138" s="168">
        <v>0</v>
      </c>
      <c r="K138" s="168">
        <v>0</v>
      </c>
      <c r="L138" s="168">
        <v>0</v>
      </c>
      <c r="M138" s="168">
        <v>0</v>
      </c>
      <c r="N138" s="168">
        <v>1.3340981420788807</v>
      </c>
    </row>
    <row r="139" spans="1:14" ht="90" x14ac:dyDescent="0.25">
      <c r="A139" s="168">
        <v>2022</v>
      </c>
      <c r="B139" s="168">
        <v>6</v>
      </c>
      <c r="C139" s="169" t="s">
        <v>8</v>
      </c>
      <c r="D139" s="168">
        <v>-3.7222969234000001</v>
      </c>
      <c r="E139" s="168">
        <v>0</v>
      </c>
      <c r="F139" s="168">
        <v>0</v>
      </c>
      <c r="G139" s="168">
        <v>1.1251431600815558</v>
      </c>
      <c r="H139" s="168">
        <v>0</v>
      </c>
      <c r="I139" s="168">
        <v>0</v>
      </c>
      <c r="J139" s="168">
        <v>0</v>
      </c>
      <c r="K139" s="168">
        <v>0</v>
      </c>
      <c r="L139" s="168">
        <v>0</v>
      </c>
      <c r="M139" s="168">
        <v>0</v>
      </c>
      <c r="N139" s="168">
        <v>1.1251431600815558</v>
      </c>
    </row>
    <row r="140" spans="1:14" ht="75" x14ac:dyDescent="0.25">
      <c r="A140" s="168">
        <v>2022</v>
      </c>
      <c r="B140" s="168">
        <v>27</v>
      </c>
      <c r="C140" s="169" t="s">
        <v>29</v>
      </c>
      <c r="D140" s="168">
        <v>-3.6237930047</v>
      </c>
      <c r="E140" s="168">
        <v>0</v>
      </c>
      <c r="F140" s="168">
        <v>0</v>
      </c>
      <c r="G140" s="168">
        <v>0.50095473999999962</v>
      </c>
      <c r="H140" s="168">
        <v>0</v>
      </c>
      <c r="I140" s="168">
        <v>-4.3439431999999563E-2</v>
      </c>
      <c r="J140" s="168">
        <v>0</v>
      </c>
      <c r="K140" s="168">
        <v>0</v>
      </c>
      <c r="L140" s="168">
        <v>0</v>
      </c>
      <c r="M140" s="168">
        <v>0</v>
      </c>
      <c r="N140" s="168">
        <v>0.45751530800000006</v>
      </c>
    </row>
    <row r="141" spans="1:14" ht="210" x14ac:dyDescent="0.25">
      <c r="A141" s="168">
        <v>2022</v>
      </c>
      <c r="B141" s="168">
        <v>33</v>
      </c>
      <c r="C141" s="169" t="s">
        <v>35</v>
      </c>
      <c r="D141" s="168">
        <v>-3.4692493704</v>
      </c>
      <c r="E141" s="168">
        <v>0</v>
      </c>
      <c r="F141" s="168">
        <v>0</v>
      </c>
      <c r="G141" s="168">
        <v>0</v>
      </c>
      <c r="H141" s="168">
        <v>0</v>
      </c>
      <c r="I141" s="168">
        <v>0</v>
      </c>
      <c r="J141" s="168">
        <v>0</v>
      </c>
      <c r="K141" s="168">
        <v>0</v>
      </c>
      <c r="L141" s="168">
        <v>0</v>
      </c>
      <c r="M141" s="168">
        <v>0</v>
      </c>
      <c r="N141" s="168">
        <v>0</v>
      </c>
    </row>
    <row r="142" spans="1:14" ht="60" x14ac:dyDescent="0.25">
      <c r="A142" s="168">
        <v>2022</v>
      </c>
      <c r="B142" s="168">
        <v>24</v>
      </c>
      <c r="C142" s="169" t="s">
        <v>26</v>
      </c>
      <c r="D142" s="168">
        <v>-3.4301518943999998</v>
      </c>
      <c r="E142" s="168">
        <v>0</v>
      </c>
      <c r="F142" s="168">
        <v>0.92070844867676138</v>
      </c>
      <c r="G142" s="168">
        <v>2.5987161463336655E-2</v>
      </c>
      <c r="H142" s="168">
        <v>1.3383414099849213</v>
      </c>
      <c r="I142" s="168">
        <v>0</v>
      </c>
      <c r="J142" s="168">
        <v>0</v>
      </c>
      <c r="K142" s="168">
        <v>0</v>
      </c>
      <c r="L142" s="168">
        <v>0</v>
      </c>
      <c r="M142" s="168">
        <v>0</v>
      </c>
      <c r="N142" s="168">
        <v>2.2850370201250194</v>
      </c>
    </row>
    <row r="143" spans="1:14" ht="60" x14ac:dyDescent="0.25">
      <c r="A143" s="168">
        <v>2022</v>
      </c>
      <c r="B143" s="168">
        <v>26</v>
      </c>
      <c r="C143" s="169" t="s">
        <v>28</v>
      </c>
      <c r="D143" s="168">
        <v>-3.3627087482999998</v>
      </c>
      <c r="E143" s="168">
        <v>0</v>
      </c>
      <c r="F143" s="168">
        <v>0</v>
      </c>
      <c r="G143" s="168">
        <v>0.99947476989999995</v>
      </c>
      <c r="H143" s="168">
        <v>0</v>
      </c>
      <c r="I143" s="168">
        <v>0</v>
      </c>
      <c r="J143" s="168">
        <v>0</v>
      </c>
      <c r="K143" s="168">
        <v>0</v>
      </c>
      <c r="L143" s="168">
        <v>0</v>
      </c>
      <c r="M143" s="168">
        <v>0</v>
      </c>
      <c r="N143" s="168">
        <v>0.99947476989999995</v>
      </c>
    </row>
    <row r="144" spans="1:14" ht="75" x14ac:dyDescent="0.25">
      <c r="A144" s="168">
        <v>2022</v>
      </c>
      <c r="B144" s="168">
        <v>8</v>
      </c>
      <c r="C144" s="169" t="s">
        <v>10</v>
      </c>
      <c r="D144" s="168">
        <v>-3.3477213825000001</v>
      </c>
      <c r="E144" s="168">
        <v>0</v>
      </c>
      <c r="F144" s="168">
        <v>0</v>
      </c>
      <c r="G144" s="168">
        <v>0</v>
      </c>
      <c r="H144" s="168">
        <v>0</v>
      </c>
      <c r="I144" s="168">
        <v>0</v>
      </c>
      <c r="J144" s="168">
        <v>0</v>
      </c>
      <c r="K144" s="168">
        <v>0</v>
      </c>
      <c r="L144" s="168">
        <v>0</v>
      </c>
      <c r="M144" s="168">
        <v>0</v>
      </c>
      <c r="N144" s="168">
        <v>0</v>
      </c>
    </row>
    <row r="145" spans="1:14" ht="180" x14ac:dyDescent="0.25">
      <c r="A145" s="168">
        <v>2022</v>
      </c>
      <c r="B145" s="168">
        <v>18</v>
      </c>
      <c r="C145" s="169" t="s">
        <v>20</v>
      </c>
      <c r="D145" s="168">
        <v>-2.3159824324999998</v>
      </c>
      <c r="E145" s="168">
        <v>0</v>
      </c>
      <c r="F145" s="168">
        <v>0</v>
      </c>
      <c r="G145" s="168">
        <v>0.26896870000000001</v>
      </c>
      <c r="H145" s="168">
        <v>0</v>
      </c>
      <c r="I145" s="168">
        <v>0</v>
      </c>
      <c r="J145" s="168">
        <v>0</v>
      </c>
      <c r="K145" s="168">
        <v>0</v>
      </c>
      <c r="L145" s="168">
        <v>0</v>
      </c>
      <c r="M145" s="168">
        <v>0</v>
      </c>
      <c r="N145" s="168">
        <v>0.26896870000000001</v>
      </c>
    </row>
    <row r="146" spans="1:14" ht="75" x14ac:dyDescent="0.25">
      <c r="A146" s="168">
        <v>2022</v>
      </c>
      <c r="B146" s="168">
        <v>23</v>
      </c>
      <c r="C146" s="169" t="s">
        <v>25</v>
      </c>
      <c r="D146" s="168">
        <v>-1.4928719586000001</v>
      </c>
      <c r="E146" s="168">
        <v>4.8789248208636928E-2</v>
      </c>
      <c r="F146" s="168">
        <v>0.96408378282980089</v>
      </c>
      <c r="G146" s="168">
        <v>0.29480354249847301</v>
      </c>
      <c r="H146" s="168">
        <v>0.80122045509831263</v>
      </c>
      <c r="I146" s="168">
        <v>0</v>
      </c>
      <c r="J146" s="168">
        <v>0</v>
      </c>
      <c r="K146" s="168">
        <v>0</v>
      </c>
      <c r="L146" s="168">
        <v>5.6661364985445897E-4</v>
      </c>
      <c r="M146" s="168">
        <v>0</v>
      </c>
      <c r="N146" s="168">
        <v>2.1094636422850774</v>
      </c>
    </row>
    <row r="147" spans="1:14" ht="45" x14ac:dyDescent="0.25">
      <c r="A147" s="168">
        <v>2022</v>
      </c>
      <c r="B147" s="168">
        <v>59</v>
      </c>
      <c r="C147" s="169" t="s">
        <v>61</v>
      </c>
      <c r="D147" s="168">
        <v>-0.9008710095000001</v>
      </c>
      <c r="E147" s="168">
        <v>-0.2708358901211923</v>
      </c>
      <c r="F147" s="168">
        <v>1.2600022791282006</v>
      </c>
      <c r="G147" s="168">
        <v>5.8969917514527452E-2</v>
      </c>
      <c r="H147" s="168">
        <v>0</v>
      </c>
      <c r="I147" s="168">
        <v>0</v>
      </c>
      <c r="J147" s="168">
        <v>0</v>
      </c>
      <c r="K147" s="168">
        <v>0</v>
      </c>
      <c r="L147" s="168">
        <v>0</v>
      </c>
      <c r="M147" s="168">
        <v>0</v>
      </c>
      <c r="N147" s="168">
        <v>1.0481363065215357</v>
      </c>
    </row>
    <row r="148" spans="1:14" ht="75" x14ac:dyDescent="0.25">
      <c r="A148" s="168">
        <v>2022</v>
      </c>
      <c r="B148" s="168">
        <v>20</v>
      </c>
      <c r="C148" s="169" t="s">
        <v>22</v>
      </c>
      <c r="D148" s="168">
        <v>-0.32602950820000004</v>
      </c>
      <c r="E148" s="168">
        <v>-9.999454389441614E-3</v>
      </c>
      <c r="F148" s="168">
        <v>0.23163860012944837</v>
      </c>
      <c r="G148" s="168">
        <v>-2.2594578261678978E-2</v>
      </c>
      <c r="H148" s="168">
        <v>0.45918557015959743</v>
      </c>
      <c r="I148" s="168">
        <v>0</v>
      </c>
      <c r="J148" s="168">
        <v>0</v>
      </c>
      <c r="K148" s="168">
        <v>0</v>
      </c>
      <c r="L148" s="168">
        <v>0</v>
      </c>
      <c r="M148" s="168">
        <v>0</v>
      </c>
      <c r="N148" s="168">
        <v>0.65823013763792515</v>
      </c>
    </row>
    <row r="149" spans="1:14" ht="120" x14ac:dyDescent="0.25">
      <c r="A149" s="168">
        <v>2022</v>
      </c>
      <c r="B149" s="168">
        <v>10</v>
      </c>
      <c r="C149" s="169" t="s">
        <v>12</v>
      </c>
      <c r="D149" s="168">
        <v>0</v>
      </c>
      <c r="E149" s="168">
        <v>0</v>
      </c>
      <c r="F149" s="168">
        <v>0</v>
      </c>
      <c r="G149" s="168">
        <v>0</v>
      </c>
      <c r="H149" s="168">
        <v>0</v>
      </c>
      <c r="I149" s="168">
        <v>0</v>
      </c>
      <c r="J149" s="168">
        <v>0</v>
      </c>
      <c r="K149" s="168">
        <v>0</v>
      </c>
      <c r="L149" s="168">
        <v>0</v>
      </c>
      <c r="M149" s="168">
        <v>0.41202391341341471</v>
      </c>
      <c r="N149" s="168">
        <v>0.41202391341341471</v>
      </c>
    </row>
    <row r="150" spans="1:14" ht="90" x14ac:dyDescent="0.25">
      <c r="A150" s="168">
        <v>2022</v>
      </c>
      <c r="B150" s="168">
        <v>25</v>
      </c>
      <c r="C150" s="169" t="s">
        <v>27</v>
      </c>
      <c r="D150" s="168">
        <v>0</v>
      </c>
      <c r="E150" s="168">
        <v>-0.20257984783019972</v>
      </c>
      <c r="F150" s="168">
        <v>0.43305131569692945</v>
      </c>
      <c r="G150" s="168">
        <v>-0.63295314390163981</v>
      </c>
      <c r="H150" s="168">
        <v>2.7670370261405202</v>
      </c>
      <c r="I150" s="168">
        <v>0</v>
      </c>
      <c r="J150" s="168">
        <v>0</v>
      </c>
      <c r="K150" s="168">
        <v>0</v>
      </c>
      <c r="L150" s="168">
        <v>0</v>
      </c>
      <c r="M150" s="168">
        <v>0</v>
      </c>
      <c r="N150" s="168">
        <v>2.36455535010561</v>
      </c>
    </row>
    <row r="151" spans="1:14" ht="105" x14ac:dyDescent="0.25">
      <c r="A151" s="168">
        <v>2022</v>
      </c>
      <c r="B151" s="168">
        <v>34</v>
      </c>
      <c r="C151" s="169" t="s">
        <v>36</v>
      </c>
      <c r="D151" s="168">
        <v>0</v>
      </c>
      <c r="E151" s="168">
        <v>0</v>
      </c>
      <c r="F151" s="168">
        <v>0</v>
      </c>
      <c r="G151" s="168">
        <v>0</v>
      </c>
      <c r="H151" s="168">
        <v>0</v>
      </c>
      <c r="I151" s="168">
        <v>0</v>
      </c>
      <c r="J151" s="168">
        <v>0</v>
      </c>
      <c r="K151" s="168">
        <v>0</v>
      </c>
      <c r="L151" s="168">
        <v>0</v>
      </c>
      <c r="M151" s="168">
        <v>0.46706841159402435</v>
      </c>
      <c r="N151" s="168">
        <v>0.46706841159402435</v>
      </c>
    </row>
    <row r="152" spans="1:14" ht="45" x14ac:dyDescent="0.25">
      <c r="A152" s="168">
        <v>2022</v>
      </c>
      <c r="B152" s="168">
        <v>17</v>
      </c>
      <c r="C152" s="169" t="s">
        <v>19</v>
      </c>
      <c r="D152" s="168">
        <v>0.79063784800000003</v>
      </c>
      <c r="E152" s="168">
        <v>0</v>
      </c>
      <c r="F152" s="168">
        <v>0</v>
      </c>
      <c r="G152" s="168">
        <v>0</v>
      </c>
      <c r="H152" s="168">
        <v>0</v>
      </c>
      <c r="I152" s="168">
        <v>0</v>
      </c>
      <c r="J152" s="168">
        <v>0</v>
      </c>
      <c r="K152" s="168">
        <v>0</v>
      </c>
      <c r="L152" s="168">
        <v>0</v>
      </c>
      <c r="M152" s="168">
        <v>0</v>
      </c>
      <c r="N152" s="168">
        <v>0</v>
      </c>
    </row>
    <row r="153" spans="1:14" ht="195" x14ac:dyDescent="0.25">
      <c r="A153" s="168">
        <v>2022</v>
      </c>
      <c r="B153" s="168">
        <v>52</v>
      </c>
      <c r="C153" s="169" t="s">
        <v>54</v>
      </c>
      <c r="D153" s="168">
        <v>0.79726269809999994</v>
      </c>
      <c r="E153" s="168">
        <v>0</v>
      </c>
      <c r="F153" s="168">
        <v>0</v>
      </c>
      <c r="G153" s="168">
        <v>0.83419049999999983</v>
      </c>
      <c r="H153" s="168">
        <v>0</v>
      </c>
      <c r="I153" s="168">
        <v>0</v>
      </c>
      <c r="J153" s="168">
        <v>0</v>
      </c>
      <c r="K153" s="168">
        <v>0</v>
      </c>
      <c r="L153" s="168">
        <v>0</v>
      </c>
      <c r="M153" s="168">
        <v>0</v>
      </c>
      <c r="N153" s="168">
        <v>0.83419049999999983</v>
      </c>
    </row>
    <row r="154" spans="1:14" ht="60" x14ac:dyDescent="0.25">
      <c r="A154" s="168">
        <v>2022</v>
      </c>
      <c r="B154" s="168">
        <v>30</v>
      </c>
      <c r="C154" s="169" t="s">
        <v>32</v>
      </c>
      <c r="D154" s="168">
        <v>0.8548228711000001</v>
      </c>
      <c r="E154" s="168">
        <v>0</v>
      </c>
      <c r="F154" s="168">
        <v>0</v>
      </c>
      <c r="G154" s="168">
        <v>0</v>
      </c>
      <c r="H154" s="168">
        <v>0</v>
      </c>
      <c r="I154" s="168">
        <v>0.39570078596999991</v>
      </c>
      <c r="J154" s="168">
        <v>0</v>
      </c>
      <c r="K154" s="168">
        <v>0</v>
      </c>
      <c r="L154" s="168">
        <v>0</v>
      </c>
      <c r="M154" s="168">
        <v>0</v>
      </c>
      <c r="N154" s="168">
        <v>0.39570078596999991</v>
      </c>
    </row>
    <row r="155" spans="1:14" ht="45" x14ac:dyDescent="0.25">
      <c r="A155" s="168">
        <v>2022</v>
      </c>
      <c r="B155" s="168">
        <v>13</v>
      </c>
      <c r="C155" s="169" t="s">
        <v>15</v>
      </c>
      <c r="D155" s="168">
        <v>3.1052084272</v>
      </c>
      <c r="E155" s="168">
        <v>0</v>
      </c>
      <c r="F155" s="168">
        <v>0.52132500000000004</v>
      </c>
      <c r="G155" s="168">
        <v>0</v>
      </c>
      <c r="H155" s="168">
        <v>0</v>
      </c>
      <c r="I155" s="168">
        <v>0</v>
      </c>
      <c r="J155" s="168">
        <v>0.31964939999999992</v>
      </c>
      <c r="K155" s="168">
        <v>0</v>
      </c>
      <c r="L155" s="168">
        <v>0</v>
      </c>
      <c r="M155" s="168">
        <v>0</v>
      </c>
      <c r="N155" s="168">
        <v>0.8409743999999999</v>
      </c>
    </row>
    <row r="156" spans="1:14" ht="210" x14ac:dyDescent="0.25">
      <c r="A156" s="168">
        <v>2022</v>
      </c>
      <c r="B156" s="168">
        <v>49</v>
      </c>
      <c r="C156" s="169" t="s">
        <v>51</v>
      </c>
      <c r="D156" s="168">
        <v>4.2465289140999998</v>
      </c>
      <c r="E156" s="168">
        <v>0</v>
      </c>
      <c r="F156" s="168">
        <v>0</v>
      </c>
      <c r="G156" s="168">
        <v>0</v>
      </c>
      <c r="H156" s="168">
        <v>0</v>
      </c>
      <c r="I156" s="168">
        <v>0</v>
      </c>
      <c r="J156" s="168">
        <v>0</v>
      </c>
      <c r="K156" s="168">
        <v>0</v>
      </c>
      <c r="L156" s="168">
        <v>0</v>
      </c>
      <c r="M156" s="168">
        <v>0</v>
      </c>
      <c r="N156" s="168">
        <v>0</v>
      </c>
    </row>
    <row r="157" spans="1:14" ht="195" x14ac:dyDescent="0.25">
      <c r="A157" s="168">
        <v>2022</v>
      </c>
      <c r="B157" s="168">
        <v>51</v>
      </c>
      <c r="C157" s="169" t="s">
        <v>53</v>
      </c>
      <c r="D157" s="168">
        <v>4.2465289140999998</v>
      </c>
      <c r="E157" s="168">
        <v>0</v>
      </c>
      <c r="F157" s="168">
        <v>0</v>
      </c>
      <c r="G157" s="168">
        <v>0</v>
      </c>
      <c r="H157" s="168">
        <v>0</v>
      </c>
      <c r="I157" s="168">
        <v>0</v>
      </c>
      <c r="J157" s="168">
        <v>0</v>
      </c>
      <c r="K157" s="168">
        <v>0</v>
      </c>
      <c r="L157" s="168">
        <v>1.4542410099999998</v>
      </c>
      <c r="M157" s="168">
        <v>0</v>
      </c>
      <c r="N157" s="168">
        <v>1.4542410099999998</v>
      </c>
    </row>
    <row r="158" spans="1:14" ht="225" x14ac:dyDescent="0.25">
      <c r="A158" s="168">
        <v>2022</v>
      </c>
      <c r="B158" s="168">
        <v>53</v>
      </c>
      <c r="C158" s="169" t="s">
        <v>55</v>
      </c>
      <c r="D158" s="168">
        <v>4.2465289140999998</v>
      </c>
      <c r="E158" s="168">
        <v>0</v>
      </c>
      <c r="F158" s="168">
        <v>0</v>
      </c>
      <c r="G158" s="168">
        <v>0</v>
      </c>
      <c r="H158" s="168">
        <v>0</v>
      </c>
      <c r="I158" s="168">
        <v>0</v>
      </c>
      <c r="J158" s="168">
        <v>0</v>
      </c>
      <c r="K158" s="168">
        <v>0</v>
      </c>
      <c r="L158" s="168">
        <v>0.58000732499999996</v>
      </c>
      <c r="M158" s="168">
        <v>0</v>
      </c>
      <c r="N158" s="168">
        <v>0.58000732499999996</v>
      </c>
    </row>
    <row r="159" spans="1:14" ht="180" x14ac:dyDescent="0.25">
      <c r="A159" s="168">
        <v>2022</v>
      </c>
      <c r="B159" s="168">
        <v>37</v>
      </c>
      <c r="C159" s="169" t="s">
        <v>39</v>
      </c>
      <c r="D159" s="168">
        <v>4.7469766068999997</v>
      </c>
      <c r="E159" s="168">
        <v>0</v>
      </c>
      <c r="F159" s="168">
        <v>0</v>
      </c>
      <c r="G159" s="168">
        <v>0</v>
      </c>
      <c r="H159" s="168">
        <v>0</v>
      </c>
      <c r="I159" s="168">
        <v>0</v>
      </c>
      <c r="J159" s="168">
        <v>0</v>
      </c>
      <c r="K159" s="168">
        <v>0</v>
      </c>
      <c r="L159" s="168">
        <v>6.1612606350000005</v>
      </c>
      <c r="M159" s="168">
        <v>0</v>
      </c>
      <c r="N159" s="168">
        <v>6.1612606350000005</v>
      </c>
    </row>
    <row r="160" spans="1:14" ht="45" x14ac:dyDescent="0.25">
      <c r="A160" s="168">
        <v>2022</v>
      </c>
      <c r="B160" s="168">
        <v>16</v>
      </c>
      <c r="C160" s="169" t="s">
        <v>18</v>
      </c>
      <c r="D160" s="168">
        <v>5.0374925743999999</v>
      </c>
      <c r="E160" s="168">
        <v>0</v>
      </c>
      <c r="F160" s="168">
        <v>0</v>
      </c>
      <c r="G160" s="168">
        <v>0</v>
      </c>
      <c r="H160" s="168">
        <v>0</v>
      </c>
      <c r="I160" s="168">
        <v>0</v>
      </c>
      <c r="J160" s="168">
        <v>0</v>
      </c>
      <c r="K160" s="168">
        <v>0</v>
      </c>
      <c r="L160" s="168">
        <v>0</v>
      </c>
      <c r="M160" s="168">
        <v>0</v>
      </c>
      <c r="N160" s="168">
        <v>0</v>
      </c>
    </row>
    <row r="161" spans="1:14" ht="150" x14ac:dyDescent="0.25">
      <c r="A161" s="168">
        <v>2022</v>
      </c>
      <c r="B161" s="168">
        <v>38</v>
      </c>
      <c r="C161" s="169" t="s">
        <v>40</v>
      </c>
      <c r="D161" s="168">
        <v>5.3422356789999998</v>
      </c>
      <c r="E161" s="168">
        <v>0</v>
      </c>
      <c r="F161" s="168">
        <v>0</v>
      </c>
      <c r="G161" s="168">
        <v>0</v>
      </c>
      <c r="H161" s="168">
        <v>0</v>
      </c>
      <c r="I161" s="168">
        <v>0</v>
      </c>
      <c r="J161" s="168">
        <v>0</v>
      </c>
      <c r="K161" s="168">
        <v>0</v>
      </c>
      <c r="L161" s="168">
        <v>2.6441355250000003</v>
      </c>
      <c r="M161" s="168">
        <v>0</v>
      </c>
      <c r="N161" s="168">
        <v>2.6441355250000003</v>
      </c>
    </row>
    <row r="162" spans="1:14" ht="135" x14ac:dyDescent="0.25">
      <c r="A162" s="168">
        <v>2022</v>
      </c>
      <c r="B162" s="168">
        <v>40</v>
      </c>
      <c r="C162" s="169" t="s">
        <v>42</v>
      </c>
      <c r="D162" s="168">
        <v>5.4769047630000003</v>
      </c>
      <c r="E162" s="168">
        <v>-2.9605590247275774E-3</v>
      </c>
      <c r="F162" s="168">
        <v>1.1383579432388928E-2</v>
      </c>
      <c r="G162" s="168">
        <v>-4.8006355086187159E-3</v>
      </c>
      <c r="H162" s="168">
        <v>4.0536180823661172E-2</v>
      </c>
      <c r="I162" s="168">
        <v>0</v>
      </c>
      <c r="J162" s="168">
        <v>0</v>
      </c>
      <c r="K162" s="168">
        <v>0</v>
      </c>
      <c r="L162" s="168">
        <v>0</v>
      </c>
      <c r="M162" s="168">
        <v>0</v>
      </c>
      <c r="N162" s="168">
        <v>4.415856572270381E-2</v>
      </c>
    </row>
    <row r="163" spans="1:14" ht="90" x14ac:dyDescent="0.25">
      <c r="A163" s="168">
        <v>2022</v>
      </c>
      <c r="B163" s="168">
        <v>48</v>
      </c>
      <c r="C163" s="169" t="s">
        <v>50</v>
      </c>
      <c r="D163" s="168">
        <v>5.6305795644999996</v>
      </c>
      <c r="E163" s="168">
        <v>0</v>
      </c>
      <c r="F163" s="168">
        <v>0</v>
      </c>
      <c r="G163" s="168">
        <v>0</v>
      </c>
      <c r="H163" s="168">
        <v>0</v>
      </c>
      <c r="I163" s="168">
        <v>0</v>
      </c>
      <c r="J163" s="168">
        <v>0</v>
      </c>
      <c r="K163" s="168">
        <v>0</v>
      </c>
      <c r="L163" s="168">
        <v>0</v>
      </c>
      <c r="M163" s="168">
        <v>0</v>
      </c>
      <c r="N163" s="168">
        <v>0</v>
      </c>
    </row>
    <row r="164" spans="1:14" ht="75" x14ac:dyDescent="0.25">
      <c r="A164" s="168">
        <v>2022</v>
      </c>
      <c r="B164" s="168">
        <v>28</v>
      </c>
      <c r="C164" s="169" t="s">
        <v>30</v>
      </c>
      <c r="D164" s="168">
        <v>5.8285648387999993</v>
      </c>
      <c r="E164" s="168">
        <v>0</v>
      </c>
      <c r="F164" s="168">
        <v>0</v>
      </c>
      <c r="G164" s="168">
        <v>0.51666900457142872</v>
      </c>
      <c r="H164" s="168">
        <v>0</v>
      </c>
      <c r="I164" s="168">
        <v>0</v>
      </c>
      <c r="J164" s="168">
        <v>0</v>
      </c>
      <c r="K164" s="168">
        <v>0</v>
      </c>
      <c r="L164" s="168">
        <v>0</v>
      </c>
      <c r="M164" s="168">
        <v>0</v>
      </c>
      <c r="N164" s="168">
        <v>0.51666900457142872</v>
      </c>
    </row>
    <row r="165" spans="1:14" ht="90" x14ac:dyDescent="0.25">
      <c r="A165" s="168">
        <v>2022</v>
      </c>
      <c r="B165" s="168">
        <v>45</v>
      </c>
      <c r="C165" s="169" t="s">
        <v>47</v>
      </c>
      <c r="D165" s="168">
        <v>5.8554986556000008</v>
      </c>
      <c r="E165" s="168">
        <v>0.38565201102574698</v>
      </c>
      <c r="F165" s="168">
        <v>2.0779040709980934</v>
      </c>
      <c r="G165" s="168">
        <v>0.83099399916325745</v>
      </c>
      <c r="H165" s="168">
        <v>0</v>
      </c>
      <c r="I165" s="168">
        <v>0</v>
      </c>
      <c r="J165" s="168">
        <v>0</v>
      </c>
      <c r="K165" s="168">
        <v>0</v>
      </c>
      <c r="L165" s="168">
        <v>0</v>
      </c>
      <c r="M165" s="168">
        <v>0</v>
      </c>
      <c r="N165" s="168">
        <v>3.2945500811870976</v>
      </c>
    </row>
    <row r="166" spans="1:14" ht="75" x14ac:dyDescent="0.25">
      <c r="A166" s="168">
        <v>2022</v>
      </c>
      <c r="B166" s="168">
        <v>54</v>
      </c>
      <c r="C166" s="169" t="s">
        <v>56</v>
      </c>
      <c r="D166" s="168">
        <v>5.8554986556000008</v>
      </c>
      <c r="E166" s="168">
        <v>0.40575363054571612</v>
      </c>
      <c r="F166" s="168">
        <v>2.1862116718591991</v>
      </c>
      <c r="G166" s="168">
        <v>0.87430318725943079</v>
      </c>
      <c r="H166" s="168">
        <v>0</v>
      </c>
      <c r="I166" s="168">
        <v>0</v>
      </c>
      <c r="J166" s="168">
        <v>0</v>
      </c>
      <c r="K166" s="168">
        <v>0</v>
      </c>
      <c r="L166" s="168">
        <v>0</v>
      </c>
      <c r="M166" s="168">
        <v>0</v>
      </c>
      <c r="N166" s="168">
        <v>3.4662684896643463</v>
      </c>
    </row>
    <row r="167" spans="1:14" ht="120" x14ac:dyDescent="0.25">
      <c r="A167" s="168">
        <v>2022</v>
      </c>
      <c r="B167" s="168">
        <v>36</v>
      </c>
      <c r="C167" s="169" t="s">
        <v>38</v>
      </c>
      <c r="D167" s="168">
        <v>7.9723011687000005</v>
      </c>
      <c r="E167" s="168">
        <v>0</v>
      </c>
      <c r="F167" s="168">
        <v>0</v>
      </c>
      <c r="G167" s="168">
        <v>7.9772480000000007E-2</v>
      </c>
      <c r="H167" s="168">
        <v>0</v>
      </c>
      <c r="I167" s="168">
        <v>0</v>
      </c>
      <c r="J167" s="168">
        <v>0</v>
      </c>
      <c r="K167" s="168">
        <v>0</v>
      </c>
      <c r="L167" s="168">
        <v>0</v>
      </c>
      <c r="M167" s="168">
        <v>0</v>
      </c>
      <c r="N167" s="168">
        <v>7.9772480000000007E-2</v>
      </c>
    </row>
    <row r="168" spans="1:14" ht="90" x14ac:dyDescent="0.25">
      <c r="A168" s="168">
        <v>2022</v>
      </c>
      <c r="B168" s="168">
        <v>46</v>
      </c>
      <c r="C168" s="169" t="s">
        <v>48</v>
      </c>
      <c r="D168" s="168">
        <v>14.366258952100001</v>
      </c>
      <c r="E168" s="168">
        <v>0.78346172605112374</v>
      </c>
      <c r="F168" s="168">
        <v>5.4887936937924593</v>
      </c>
      <c r="G168" s="168">
        <v>2.4982329575089128</v>
      </c>
      <c r="H168" s="168">
        <v>0.42138191302306677</v>
      </c>
      <c r="I168" s="168">
        <v>0</v>
      </c>
      <c r="J168" s="168">
        <v>0</v>
      </c>
      <c r="K168" s="168">
        <v>0</v>
      </c>
      <c r="L168" s="168">
        <v>0</v>
      </c>
      <c r="M168" s="168">
        <v>0</v>
      </c>
      <c r="N168" s="168">
        <v>9.1918702903755634</v>
      </c>
    </row>
    <row r="169" spans="1:14" ht="75" x14ac:dyDescent="0.25">
      <c r="A169" s="168">
        <v>2022</v>
      </c>
      <c r="B169" s="168">
        <v>55</v>
      </c>
      <c r="C169" s="169" t="s">
        <v>57</v>
      </c>
      <c r="D169" s="168">
        <v>15.5614470726</v>
      </c>
      <c r="E169" s="168">
        <v>-0.44884363945753414</v>
      </c>
      <c r="F169" s="168">
        <v>1.833114442786171</v>
      </c>
      <c r="G169" s="168">
        <v>0.92313783600401378</v>
      </c>
      <c r="H169" s="168">
        <v>0</v>
      </c>
      <c r="I169" s="168">
        <v>0</v>
      </c>
      <c r="J169" s="168">
        <v>0</v>
      </c>
      <c r="K169" s="168">
        <v>0</v>
      </c>
      <c r="L169" s="168">
        <v>0</v>
      </c>
      <c r="M169" s="168">
        <v>0</v>
      </c>
      <c r="N169" s="168">
        <v>2.3074086393326505</v>
      </c>
    </row>
    <row r="170" spans="1:14" ht="45" x14ac:dyDescent="0.25">
      <c r="A170" s="168">
        <v>2022</v>
      </c>
      <c r="B170" s="168">
        <v>57</v>
      </c>
      <c r="C170" s="169" t="s">
        <v>59</v>
      </c>
      <c r="D170" s="168">
        <v>18.798500877200002</v>
      </c>
      <c r="E170" s="168">
        <v>0</v>
      </c>
      <c r="F170" s="168">
        <v>6.1576109159679571E-9</v>
      </c>
      <c r="G170" s="168">
        <v>0</v>
      </c>
      <c r="H170" s="168">
        <v>9.2939940344648873E-9</v>
      </c>
      <c r="I170" s="168">
        <v>0</v>
      </c>
      <c r="J170" s="168">
        <v>0</v>
      </c>
      <c r="K170" s="168">
        <v>0</v>
      </c>
      <c r="L170" s="168">
        <v>0</v>
      </c>
      <c r="M170" s="168">
        <v>0</v>
      </c>
      <c r="N170" s="168">
        <v>1.5451604950432844E-8</v>
      </c>
    </row>
    <row r="171" spans="1:14" ht="45" x14ac:dyDescent="0.25">
      <c r="A171" s="168">
        <v>2022</v>
      </c>
      <c r="B171" s="168">
        <v>56</v>
      </c>
      <c r="C171" s="169" t="s">
        <v>58</v>
      </c>
      <c r="D171" s="168">
        <v>22.199764080999998</v>
      </c>
      <c r="E171" s="168">
        <v>0</v>
      </c>
      <c r="F171" s="168">
        <v>0</v>
      </c>
      <c r="G171" s="168">
        <v>0</v>
      </c>
      <c r="H171" s="168">
        <v>0</v>
      </c>
      <c r="I171" s="168">
        <v>0</v>
      </c>
      <c r="J171" s="168">
        <v>0</v>
      </c>
      <c r="K171" s="168">
        <v>0</v>
      </c>
      <c r="L171" s="168">
        <v>0</v>
      </c>
      <c r="M171" s="168">
        <v>0</v>
      </c>
      <c r="N171" s="168">
        <v>0</v>
      </c>
    </row>
    <row r="172" spans="1:14" ht="135" x14ac:dyDescent="0.25">
      <c r="A172" s="168">
        <v>2022</v>
      </c>
      <c r="B172" s="168">
        <v>41</v>
      </c>
      <c r="C172" s="169" t="s">
        <v>43</v>
      </c>
      <c r="D172" s="168">
        <v>22.8555156368</v>
      </c>
      <c r="E172" s="168">
        <v>0</v>
      </c>
      <c r="F172" s="168">
        <v>0</v>
      </c>
      <c r="G172" s="168">
        <v>1.4533283058856074E-2</v>
      </c>
      <c r="H172" s="168">
        <v>0</v>
      </c>
      <c r="I172" s="168">
        <v>0</v>
      </c>
      <c r="J172" s="168">
        <v>0</v>
      </c>
      <c r="K172" s="168">
        <v>0</v>
      </c>
      <c r="L172" s="168">
        <v>0</v>
      </c>
      <c r="M172" s="168">
        <v>0</v>
      </c>
      <c r="N172" s="168">
        <v>1.4533283058856074E-2</v>
      </c>
    </row>
    <row r="173" spans="1:14" ht="135" x14ac:dyDescent="0.25">
      <c r="A173" s="168">
        <v>2022</v>
      </c>
      <c r="B173" s="168">
        <v>42</v>
      </c>
      <c r="C173" s="169" t="s">
        <v>44</v>
      </c>
      <c r="D173" s="168">
        <v>22.8555156368</v>
      </c>
      <c r="E173" s="168">
        <v>-7.3934196390917301E-3</v>
      </c>
      <c r="F173" s="168">
        <v>-3.864111081531043E-2</v>
      </c>
      <c r="G173" s="168">
        <v>4.7798912536008542E-2</v>
      </c>
      <c r="H173" s="168">
        <v>0</v>
      </c>
      <c r="I173" s="168">
        <v>0</v>
      </c>
      <c r="J173" s="168">
        <v>0</v>
      </c>
      <c r="K173" s="168">
        <v>0</v>
      </c>
      <c r="L173" s="168">
        <v>0</v>
      </c>
      <c r="M173" s="168">
        <v>0</v>
      </c>
      <c r="N173" s="168">
        <v>1.7643820816063832E-3</v>
      </c>
    </row>
    <row r="174" spans="1:14" ht="90" x14ac:dyDescent="0.25">
      <c r="A174" s="168">
        <v>2022</v>
      </c>
      <c r="B174" s="168">
        <v>47</v>
      </c>
      <c r="C174" s="169" t="s">
        <v>49</v>
      </c>
      <c r="D174" s="168">
        <v>23.278963022700001</v>
      </c>
      <c r="E174" s="168">
        <v>1.060256502637015</v>
      </c>
      <c r="F174" s="168">
        <v>5.4976263099697054</v>
      </c>
      <c r="G174" s="168">
        <v>1.0518747568119813</v>
      </c>
      <c r="H174" s="168">
        <v>0</v>
      </c>
      <c r="I174" s="168">
        <v>0</v>
      </c>
      <c r="J174" s="168">
        <v>0</v>
      </c>
      <c r="K174" s="168">
        <v>0</v>
      </c>
      <c r="L174" s="168">
        <v>0</v>
      </c>
      <c r="M174" s="168">
        <v>0</v>
      </c>
      <c r="N174" s="168">
        <v>7.6097575694187025</v>
      </c>
    </row>
    <row r="175" spans="1:14" ht="75" x14ac:dyDescent="0.25">
      <c r="A175" s="168">
        <v>2022</v>
      </c>
      <c r="B175" s="168">
        <v>3</v>
      </c>
      <c r="C175" s="169" t="s">
        <v>5</v>
      </c>
      <c r="D175" s="168">
        <v>28.807346129100001</v>
      </c>
      <c r="E175" s="168">
        <v>0</v>
      </c>
      <c r="F175" s="168">
        <v>0</v>
      </c>
      <c r="G175" s="168">
        <v>0</v>
      </c>
      <c r="H175" s="168">
        <v>0</v>
      </c>
      <c r="I175" s="168">
        <v>0</v>
      </c>
      <c r="J175" s="168">
        <v>0</v>
      </c>
      <c r="K175" s="168">
        <v>0</v>
      </c>
      <c r="L175" s="168">
        <v>0</v>
      </c>
      <c r="M175" s="168">
        <v>0</v>
      </c>
      <c r="N175" s="168">
        <v>0</v>
      </c>
    </row>
    <row r="176" spans="1:14" ht="105" x14ac:dyDescent="0.25">
      <c r="A176" s="168">
        <v>2022</v>
      </c>
      <c r="B176" s="168">
        <v>1</v>
      </c>
      <c r="C176" s="169" t="s">
        <v>3</v>
      </c>
      <c r="D176" s="168">
        <v>31.323485917900001</v>
      </c>
      <c r="E176" s="168">
        <v>0</v>
      </c>
      <c r="F176" s="168">
        <v>0</v>
      </c>
      <c r="G176" s="168">
        <v>0.23841631429475885</v>
      </c>
      <c r="H176" s="168">
        <v>0</v>
      </c>
      <c r="I176" s="168">
        <v>0</v>
      </c>
      <c r="J176" s="168">
        <v>0</v>
      </c>
      <c r="K176" s="168">
        <v>0</v>
      </c>
      <c r="L176" s="168">
        <v>0</v>
      </c>
      <c r="M176" s="168">
        <v>0</v>
      </c>
      <c r="N176" s="168">
        <v>0.23841631429475885</v>
      </c>
    </row>
    <row r="177" spans="1:14" ht="105" x14ac:dyDescent="0.25">
      <c r="A177" s="168">
        <v>2022</v>
      </c>
      <c r="B177" s="168">
        <v>4</v>
      </c>
      <c r="C177" s="169" t="s">
        <v>6</v>
      </c>
      <c r="D177" s="168">
        <v>32.252376785199999</v>
      </c>
      <c r="E177" s="168">
        <v>0</v>
      </c>
      <c r="F177" s="168">
        <v>0</v>
      </c>
      <c r="G177" s="168">
        <v>0.27292355294859921</v>
      </c>
      <c r="H177" s="168">
        <v>0</v>
      </c>
      <c r="I177" s="168">
        <v>0</v>
      </c>
      <c r="J177" s="168">
        <v>0</v>
      </c>
      <c r="K177" s="168">
        <v>0</v>
      </c>
      <c r="L177" s="168">
        <v>0</v>
      </c>
      <c r="M177" s="168">
        <v>0</v>
      </c>
      <c r="N177" s="168">
        <v>0.27292355294859921</v>
      </c>
    </row>
    <row r="178" spans="1:14" ht="75" x14ac:dyDescent="0.25">
      <c r="A178" s="168">
        <v>2022</v>
      </c>
      <c r="B178" s="168">
        <v>43</v>
      </c>
      <c r="C178" s="169" t="s">
        <v>45</v>
      </c>
      <c r="D178" s="168">
        <v>32.266278110000002</v>
      </c>
      <c r="E178" s="168">
        <v>0</v>
      </c>
      <c r="F178" s="168">
        <v>0</v>
      </c>
      <c r="G178" s="168">
        <v>0.27397868791765373</v>
      </c>
      <c r="H178" s="168">
        <v>0</v>
      </c>
      <c r="I178" s="168">
        <v>0</v>
      </c>
      <c r="J178" s="168">
        <v>0</v>
      </c>
      <c r="K178" s="168">
        <v>0</v>
      </c>
      <c r="L178" s="168">
        <v>0</v>
      </c>
      <c r="M178" s="168">
        <v>0</v>
      </c>
      <c r="N178" s="168">
        <v>0.27397868791765373</v>
      </c>
    </row>
    <row r="179" spans="1:14" ht="135" x14ac:dyDescent="0.25">
      <c r="A179" s="168">
        <v>2022</v>
      </c>
      <c r="B179" s="168">
        <v>11</v>
      </c>
      <c r="C179" s="169" t="s">
        <v>13</v>
      </c>
      <c r="D179" s="168">
        <v>36.199049779200003</v>
      </c>
      <c r="E179" s="168">
        <v>0</v>
      </c>
      <c r="F179" s="168">
        <v>0</v>
      </c>
      <c r="G179" s="168">
        <v>0</v>
      </c>
      <c r="H179" s="168">
        <v>0</v>
      </c>
      <c r="I179" s="168">
        <v>0</v>
      </c>
      <c r="J179" s="168">
        <v>0</v>
      </c>
      <c r="K179" s="168">
        <v>0</v>
      </c>
      <c r="L179" s="168">
        <v>0</v>
      </c>
      <c r="M179" s="168">
        <v>3.2592098173333334E-2</v>
      </c>
      <c r="N179" s="168">
        <v>3.2592098173333334E-2</v>
      </c>
    </row>
    <row r="180" spans="1:14" ht="150" x14ac:dyDescent="0.25">
      <c r="A180" s="168">
        <v>2022</v>
      </c>
      <c r="B180" s="168">
        <v>12</v>
      </c>
      <c r="C180" s="169" t="s">
        <v>14</v>
      </c>
      <c r="D180" s="168">
        <v>76.200654911700013</v>
      </c>
      <c r="E180" s="168">
        <v>0</v>
      </c>
      <c r="F180" s="168">
        <v>0</v>
      </c>
      <c r="G180" s="168">
        <v>0</v>
      </c>
      <c r="H180" s="168">
        <v>0</v>
      </c>
      <c r="I180" s="168">
        <v>0</v>
      </c>
      <c r="J180" s="168">
        <v>0</v>
      </c>
      <c r="K180" s="168">
        <v>0</v>
      </c>
      <c r="L180" s="168">
        <v>0</v>
      </c>
      <c r="M180" s="168">
        <v>3.2592098173333334E-2</v>
      </c>
      <c r="N180" s="168">
        <v>3.2592098173333334E-2</v>
      </c>
    </row>
    <row r="181" spans="1:14" ht="105" x14ac:dyDescent="0.25">
      <c r="A181" s="168">
        <v>2022</v>
      </c>
      <c r="B181" s="168">
        <v>5</v>
      </c>
      <c r="C181" s="169" t="s">
        <v>7</v>
      </c>
      <c r="D181" s="168">
        <v>89.612935449400013</v>
      </c>
      <c r="E181" s="168">
        <v>0</v>
      </c>
      <c r="F181" s="168">
        <v>0</v>
      </c>
      <c r="G181" s="168">
        <v>0</v>
      </c>
      <c r="H181" s="168">
        <v>0</v>
      </c>
      <c r="I181" s="168">
        <v>0</v>
      </c>
      <c r="J181" s="168">
        <v>0</v>
      </c>
      <c r="K181" s="168">
        <v>0</v>
      </c>
      <c r="L181" s="168">
        <v>0.23005187055327816</v>
      </c>
      <c r="M181" s="168">
        <v>0</v>
      </c>
      <c r="N181" s="168">
        <v>0.23005187055327816</v>
      </c>
    </row>
    <row r="182" spans="1:14" ht="75" x14ac:dyDescent="0.25">
      <c r="A182" s="168">
        <v>2022</v>
      </c>
      <c r="B182" s="168">
        <v>44</v>
      </c>
      <c r="C182" s="169" t="s">
        <v>46</v>
      </c>
      <c r="D182" s="168">
        <v>89.612935449400013</v>
      </c>
      <c r="E182" s="168">
        <v>0</v>
      </c>
      <c r="F182" s="168">
        <v>0</v>
      </c>
      <c r="G182" s="168">
        <v>0</v>
      </c>
      <c r="H182" s="168">
        <v>0</v>
      </c>
      <c r="I182" s="168">
        <v>0</v>
      </c>
      <c r="J182" s="168">
        <v>0</v>
      </c>
      <c r="K182" s="168">
        <v>0</v>
      </c>
      <c r="L182" s="168">
        <v>0.2305687594337506</v>
      </c>
      <c r="M182" s="168">
        <v>0</v>
      </c>
      <c r="N182" s="168">
        <v>0.2305687594337506</v>
      </c>
    </row>
    <row r="183" spans="1:14" ht="105" x14ac:dyDescent="0.25">
      <c r="A183" s="168">
        <v>2022</v>
      </c>
      <c r="B183" s="168">
        <v>2</v>
      </c>
      <c r="C183" s="169" t="s">
        <v>4</v>
      </c>
      <c r="D183" s="168">
        <v>90.810295651900006</v>
      </c>
      <c r="E183" s="168">
        <v>0</v>
      </c>
      <c r="F183" s="168">
        <v>0</v>
      </c>
      <c r="G183" s="168">
        <v>0</v>
      </c>
      <c r="H183" s="168">
        <v>0</v>
      </c>
      <c r="I183" s="168">
        <v>0</v>
      </c>
      <c r="J183" s="168">
        <v>0</v>
      </c>
      <c r="K183" s="168">
        <v>0</v>
      </c>
      <c r="L183" s="168">
        <v>0.37054397032067971</v>
      </c>
      <c r="M183" s="168">
        <v>0</v>
      </c>
      <c r="N183" s="168">
        <v>0.37054397032067971</v>
      </c>
    </row>
    <row r="184" spans="1:14" ht="45" x14ac:dyDescent="0.25">
      <c r="A184" s="168">
        <v>2022</v>
      </c>
      <c r="B184" s="168">
        <v>58</v>
      </c>
      <c r="C184" s="169" t="s">
        <v>60</v>
      </c>
      <c r="D184" s="168">
        <v>96.394392661599994</v>
      </c>
      <c r="E184" s="168">
        <v>0</v>
      </c>
      <c r="F184" s="168">
        <v>0</v>
      </c>
      <c r="G184" s="168">
        <v>0</v>
      </c>
      <c r="H184" s="168">
        <v>0</v>
      </c>
      <c r="I184" s="168">
        <v>0</v>
      </c>
      <c r="J184" s="168">
        <v>0</v>
      </c>
      <c r="K184" s="168">
        <v>0</v>
      </c>
      <c r="L184" s="168">
        <v>0</v>
      </c>
      <c r="M184" s="168">
        <v>0</v>
      </c>
      <c r="N184" s="168">
        <v>0</v>
      </c>
    </row>
    <row r="185" spans="1:14" ht="75" x14ac:dyDescent="0.25">
      <c r="A185" s="168">
        <v>2022</v>
      </c>
      <c r="B185" s="168">
        <v>31</v>
      </c>
      <c r="C185" s="169" t="s">
        <v>33</v>
      </c>
      <c r="D185" s="168">
        <v>111.75437912870001</v>
      </c>
      <c r="E185" s="168">
        <v>0</v>
      </c>
      <c r="F185" s="168">
        <v>0</v>
      </c>
      <c r="G185" s="168">
        <v>0</v>
      </c>
      <c r="H185" s="168">
        <v>0</v>
      </c>
      <c r="I185" s="168">
        <v>0.2866049658571429</v>
      </c>
      <c r="J185" s="168">
        <v>0</v>
      </c>
      <c r="K185" s="168">
        <v>0</v>
      </c>
      <c r="L185" s="168">
        <v>0</v>
      </c>
      <c r="M185" s="168">
        <v>0</v>
      </c>
      <c r="N185" s="168">
        <v>0.2866049658571429</v>
      </c>
    </row>
    <row r="186" spans="1:14" ht="30" x14ac:dyDescent="0.25">
      <c r="A186" s="168">
        <v>2023</v>
      </c>
      <c r="B186" s="168">
        <v>19</v>
      </c>
      <c r="C186" s="169" t="s">
        <v>21</v>
      </c>
      <c r="D186" s="168">
        <v>-44.629768854000005</v>
      </c>
      <c r="E186" s="168">
        <v>0.27688640148811211</v>
      </c>
      <c r="F186" s="168">
        <v>5.5939866186492555</v>
      </c>
      <c r="G186" s="168">
        <v>2.3883732757574307</v>
      </c>
      <c r="H186" s="168">
        <v>6.0273833224589275</v>
      </c>
      <c r="I186" s="168">
        <v>0</v>
      </c>
      <c r="J186" s="168">
        <v>0</v>
      </c>
      <c r="K186" s="168">
        <v>0</v>
      </c>
      <c r="L186" s="168">
        <v>0</v>
      </c>
      <c r="M186" s="168">
        <v>0</v>
      </c>
      <c r="N186" s="168">
        <v>14.286629618353727</v>
      </c>
    </row>
    <row r="187" spans="1:14" ht="60" x14ac:dyDescent="0.25">
      <c r="A187" s="168">
        <v>2023</v>
      </c>
      <c r="B187" s="168">
        <v>32</v>
      </c>
      <c r="C187" s="169" t="s">
        <v>34</v>
      </c>
      <c r="D187" s="168">
        <v>-22.307825160500002</v>
      </c>
      <c r="E187" s="168">
        <v>0</v>
      </c>
      <c r="F187" s="168">
        <v>0</v>
      </c>
      <c r="G187" s="168">
        <v>0</v>
      </c>
      <c r="H187" s="168">
        <v>0</v>
      </c>
      <c r="I187" s="168">
        <v>1.186433984</v>
      </c>
      <c r="J187" s="168">
        <v>0</v>
      </c>
      <c r="K187" s="168">
        <v>0</v>
      </c>
      <c r="L187" s="168">
        <v>0</v>
      </c>
      <c r="M187" s="168">
        <v>0</v>
      </c>
      <c r="N187" s="168">
        <v>1.186433984</v>
      </c>
    </row>
    <row r="188" spans="1:14" ht="90" x14ac:dyDescent="0.25">
      <c r="A188" s="168">
        <v>2023</v>
      </c>
      <c r="B188" s="168">
        <v>22</v>
      </c>
      <c r="C188" s="169" t="s">
        <v>24</v>
      </c>
      <c r="D188" s="168">
        <v>-16.187441105000001</v>
      </c>
      <c r="E188" s="168">
        <v>-3.7705752010494621E-2</v>
      </c>
      <c r="F188" s="168">
        <v>7.0384070419590855E-2</v>
      </c>
      <c r="G188" s="168">
        <v>-0.11502768080001682</v>
      </c>
      <c r="H188" s="168">
        <v>0.51936740724855923</v>
      </c>
      <c r="I188" s="168">
        <v>0</v>
      </c>
      <c r="J188" s="168">
        <v>0</v>
      </c>
      <c r="K188" s="168">
        <v>0</v>
      </c>
      <c r="L188" s="168">
        <v>0</v>
      </c>
      <c r="M188" s="168">
        <v>0</v>
      </c>
      <c r="N188" s="168">
        <v>0.43701804485763862</v>
      </c>
    </row>
    <row r="189" spans="1:14" ht="90" x14ac:dyDescent="0.25">
      <c r="A189" s="168">
        <v>2023</v>
      </c>
      <c r="B189" s="168">
        <v>21</v>
      </c>
      <c r="C189" s="169" t="s">
        <v>23</v>
      </c>
      <c r="D189" s="168">
        <v>-10.979440093600001</v>
      </c>
      <c r="E189" s="168">
        <v>0</v>
      </c>
      <c r="F189" s="168">
        <v>0.30105691097088677</v>
      </c>
      <c r="G189" s="168">
        <v>1.1182113836061885E-2</v>
      </c>
      <c r="H189" s="168">
        <v>0.45440044406541247</v>
      </c>
      <c r="I189" s="168">
        <v>0</v>
      </c>
      <c r="J189" s="168">
        <v>0</v>
      </c>
      <c r="K189" s="168">
        <v>0</v>
      </c>
      <c r="L189" s="168">
        <v>0</v>
      </c>
      <c r="M189" s="168">
        <v>0</v>
      </c>
      <c r="N189" s="168">
        <v>0.76663946887236112</v>
      </c>
    </row>
    <row r="190" spans="1:14" ht="180" x14ac:dyDescent="0.25">
      <c r="A190" s="168">
        <v>2023</v>
      </c>
      <c r="B190" s="168">
        <v>50</v>
      </c>
      <c r="C190" s="169" t="s">
        <v>52</v>
      </c>
      <c r="D190" s="168">
        <v>-7.3995231452999999</v>
      </c>
      <c r="E190" s="168">
        <v>0</v>
      </c>
      <c r="F190" s="168">
        <v>0</v>
      </c>
      <c r="G190" s="168">
        <v>0</v>
      </c>
      <c r="H190" s="168">
        <v>0</v>
      </c>
      <c r="I190" s="168">
        <v>0</v>
      </c>
      <c r="J190" s="168">
        <v>0</v>
      </c>
      <c r="K190" s="168">
        <v>0</v>
      </c>
      <c r="L190" s="168">
        <v>0</v>
      </c>
      <c r="M190" s="168">
        <v>0</v>
      </c>
      <c r="N190" s="168">
        <v>0</v>
      </c>
    </row>
    <row r="191" spans="1:14" ht="45" x14ac:dyDescent="0.25">
      <c r="A191" s="168">
        <v>2023</v>
      </c>
      <c r="B191" s="168">
        <v>14</v>
      </c>
      <c r="C191" s="169" t="s">
        <v>16</v>
      </c>
      <c r="D191" s="168">
        <v>-7.2981955200000002</v>
      </c>
      <c r="E191" s="168">
        <v>0</v>
      </c>
      <c r="F191" s="168">
        <v>8.0534999999999982E-2</v>
      </c>
      <c r="G191" s="168">
        <v>0</v>
      </c>
      <c r="H191" s="168">
        <v>0</v>
      </c>
      <c r="I191" s="168">
        <v>0</v>
      </c>
      <c r="J191" s="168">
        <v>9.2220800000000047E-2</v>
      </c>
      <c r="K191" s="168">
        <v>0</v>
      </c>
      <c r="L191" s="168">
        <v>0</v>
      </c>
      <c r="M191" s="168">
        <v>0</v>
      </c>
      <c r="N191" s="168">
        <v>0.17275580000000001</v>
      </c>
    </row>
    <row r="192" spans="1:14" ht="105" x14ac:dyDescent="0.25">
      <c r="A192" s="168">
        <v>2023</v>
      </c>
      <c r="B192" s="168">
        <v>35</v>
      </c>
      <c r="C192" s="169" t="s">
        <v>37</v>
      </c>
      <c r="D192" s="168">
        <v>-7.2572517743000002</v>
      </c>
      <c r="E192" s="168">
        <v>0</v>
      </c>
      <c r="F192" s="168">
        <v>0</v>
      </c>
      <c r="G192" s="168">
        <v>0</v>
      </c>
      <c r="H192" s="168">
        <v>0</v>
      </c>
      <c r="I192" s="168">
        <v>0</v>
      </c>
      <c r="J192" s="168">
        <v>0</v>
      </c>
      <c r="K192" s="168">
        <v>0</v>
      </c>
      <c r="L192" s="168">
        <v>1.7456862300000002</v>
      </c>
      <c r="M192" s="168">
        <v>0</v>
      </c>
      <c r="N192" s="168">
        <v>1.7456862300000002</v>
      </c>
    </row>
    <row r="193" spans="1:14" ht="120" x14ac:dyDescent="0.25">
      <c r="A193" s="168">
        <v>2023</v>
      </c>
      <c r="B193" s="168">
        <v>39</v>
      </c>
      <c r="C193" s="169" t="s">
        <v>41</v>
      </c>
      <c r="D193" s="168">
        <v>-7.1060748671000002</v>
      </c>
      <c r="E193" s="168">
        <v>0</v>
      </c>
      <c r="F193" s="168">
        <v>0</v>
      </c>
      <c r="G193" s="168">
        <v>3.4410430774952788E-2</v>
      </c>
      <c r="H193" s="168">
        <v>0</v>
      </c>
      <c r="I193" s="168">
        <v>0</v>
      </c>
      <c r="J193" s="168">
        <v>0</v>
      </c>
      <c r="K193" s="168">
        <v>0</v>
      </c>
      <c r="L193" s="168">
        <v>0</v>
      </c>
      <c r="M193" s="168">
        <v>0</v>
      </c>
      <c r="N193" s="168">
        <v>3.4410430774952788E-2</v>
      </c>
    </row>
    <row r="194" spans="1:14" ht="60" x14ac:dyDescent="0.25">
      <c r="A194" s="168">
        <v>2023</v>
      </c>
      <c r="B194" s="168">
        <v>15</v>
      </c>
      <c r="C194" s="169" t="s">
        <v>17</v>
      </c>
      <c r="D194" s="168">
        <v>-7.0625246230000007</v>
      </c>
      <c r="E194" s="168">
        <v>0</v>
      </c>
      <c r="F194" s="168">
        <v>1.057000000000002E-2</v>
      </c>
      <c r="G194" s="168">
        <v>0</v>
      </c>
      <c r="H194" s="168">
        <v>0</v>
      </c>
      <c r="I194" s="168">
        <v>0</v>
      </c>
      <c r="J194" s="168">
        <v>1.2139400000000081E-2</v>
      </c>
      <c r="K194" s="168">
        <v>0</v>
      </c>
      <c r="L194" s="168">
        <v>0</v>
      </c>
      <c r="M194" s="168">
        <v>0</v>
      </c>
      <c r="N194" s="168">
        <v>2.2709400000000102E-2</v>
      </c>
    </row>
    <row r="195" spans="1:14" ht="60" x14ac:dyDescent="0.25">
      <c r="A195" s="168">
        <v>2023</v>
      </c>
      <c r="B195" s="168">
        <v>29</v>
      </c>
      <c r="C195" s="169" t="s">
        <v>31</v>
      </c>
      <c r="D195" s="168">
        <v>-5.3520100480000004</v>
      </c>
      <c r="E195" s="168">
        <v>0</v>
      </c>
      <c r="F195" s="168">
        <v>0</v>
      </c>
      <c r="G195" s="168">
        <v>1.0219466399999997</v>
      </c>
      <c r="H195" s="168">
        <v>0</v>
      </c>
      <c r="I195" s="168">
        <v>0</v>
      </c>
      <c r="J195" s="168">
        <v>0</v>
      </c>
      <c r="K195" s="168">
        <v>0</v>
      </c>
      <c r="L195" s="168">
        <v>0</v>
      </c>
      <c r="M195" s="168">
        <v>0</v>
      </c>
      <c r="N195" s="168">
        <v>1.0219466399999997</v>
      </c>
    </row>
    <row r="196" spans="1:14" ht="90" x14ac:dyDescent="0.25">
      <c r="A196" s="168">
        <v>2023</v>
      </c>
      <c r="B196" s="168">
        <v>9</v>
      </c>
      <c r="C196" s="169" t="s">
        <v>11</v>
      </c>
      <c r="D196" s="168">
        <v>-5.1295888512000003</v>
      </c>
      <c r="E196" s="168">
        <v>0</v>
      </c>
      <c r="F196" s="168">
        <v>0</v>
      </c>
      <c r="G196" s="168">
        <v>0</v>
      </c>
      <c r="H196" s="168">
        <v>0</v>
      </c>
      <c r="I196" s="168">
        <v>0</v>
      </c>
      <c r="J196" s="168">
        <v>0</v>
      </c>
      <c r="K196" s="168">
        <v>0</v>
      </c>
      <c r="L196" s="168">
        <v>0</v>
      </c>
      <c r="M196" s="168">
        <v>0</v>
      </c>
      <c r="N196" s="168">
        <v>0</v>
      </c>
    </row>
    <row r="197" spans="1:14" ht="75" x14ac:dyDescent="0.25">
      <c r="A197" s="168">
        <v>2023</v>
      </c>
      <c r="B197" s="168">
        <v>7</v>
      </c>
      <c r="C197" s="169" t="s">
        <v>9</v>
      </c>
      <c r="D197" s="168">
        <v>-3.8338333340999999</v>
      </c>
      <c r="E197" s="168">
        <v>0.25326377490213969</v>
      </c>
      <c r="F197" s="168">
        <v>1.3134776372713619</v>
      </c>
      <c r="G197" s="168">
        <v>2.7413738688988219E-3</v>
      </c>
      <c r="H197" s="168">
        <v>0</v>
      </c>
      <c r="I197" s="168">
        <v>0</v>
      </c>
      <c r="J197" s="168">
        <v>0</v>
      </c>
      <c r="K197" s="168">
        <v>0</v>
      </c>
      <c r="L197" s="168">
        <v>0</v>
      </c>
      <c r="M197" s="168">
        <v>0</v>
      </c>
      <c r="N197" s="168">
        <v>1.5694827860424003</v>
      </c>
    </row>
    <row r="198" spans="1:14" ht="90" x14ac:dyDescent="0.25">
      <c r="A198" s="168">
        <v>2023</v>
      </c>
      <c r="B198" s="168">
        <v>6</v>
      </c>
      <c r="C198" s="169" t="s">
        <v>8</v>
      </c>
      <c r="D198" s="168">
        <v>-3.7222969234000001</v>
      </c>
      <c r="E198" s="168">
        <v>0</v>
      </c>
      <c r="F198" s="168">
        <v>0</v>
      </c>
      <c r="G198" s="168">
        <v>1.2541756798729347</v>
      </c>
      <c r="H198" s="168">
        <v>0</v>
      </c>
      <c r="I198" s="168">
        <v>0</v>
      </c>
      <c r="J198" s="168">
        <v>0</v>
      </c>
      <c r="K198" s="168">
        <v>0</v>
      </c>
      <c r="L198" s="168">
        <v>0</v>
      </c>
      <c r="M198" s="168">
        <v>0</v>
      </c>
      <c r="N198" s="168">
        <v>1.2541756798729347</v>
      </c>
    </row>
    <row r="199" spans="1:14" ht="75" x14ac:dyDescent="0.25">
      <c r="A199" s="168">
        <v>2023</v>
      </c>
      <c r="B199" s="168">
        <v>27</v>
      </c>
      <c r="C199" s="169" t="s">
        <v>29</v>
      </c>
      <c r="D199" s="168">
        <v>-3.6237930047</v>
      </c>
      <c r="E199" s="168">
        <v>0</v>
      </c>
      <c r="F199" s="168">
        <v>0</v>
      </c>
      <c r="G199" s="168">
        <v>0.51097331999999951</v>
      </c>
      <c r="H199" s="168">
        <v>0</v>
      </c>
      <c r="I199" s="168">
        <v>-4.4308175999999547E-2</v>
      </c>
      <c r="J199" s="168">
        <v>0</v>
      </c>
      <c r="K199" s="168">
        <v>0</v>
      </c>
      <c r="L199" s="168">
        <v>0</v>
      </c>
      <c r="M199" s="168">
        <v>0</v>
      </c>
      <c r="N199" s="168">
        <v>0.46666514399999998</v>
      </c>
    </row>
    <row r="200" spans="1:14" ht="210" x14ac:dyDescent="0.25">
      <c r="A200" s="168">
        <v>2023</v>
      </c>
      <c r="B200" s="168">
        <v>33</v>
      </c>
      <c r="C200" s="169" t="s">
        <v>35</v>
      </c>
      <c r="D200" s="168">
        <v>-3.4692493704</v>
      </c>
      <c r="E200" s="168">
        <v>0</v>
      </c>
      <c r="F200" s="168">
        <v>0</v>
      </c>
      <c r="G200" s="168">
        <v>2.3175738249999966</v>
      </c>
      <c r="H200" s="168">
        <v>0</v>
      </c>
      <c r="I200" s="168">
        <v>0</v>
      </c>
      <c r="J200" s="168">
        <v>0</v>
      </c>
      <c r="K200" s="168">
        <v>0</v>
      </c>
      <c r="L200" s="168">
        <v>0</v>
      </c>
      <c r="M200" s="168">
        <v>0</v>
      </c>
      <c r="N200" s="168">
        <v>2.3175738249999966</v>
      </c>
    </row>
    <row r="201" spans="1:14" ht="60" x14ac:dyDescent="0.25">
      <c r="A201" s="168">
        <v>2023</v>
      </c>
      <c r="B201" s="168">
        <v>24</v>
      </c>
      <c r="C201" s="169" t="s">
        <v>26</v>
      </c>
      <c r="D201" s="168">
        <v>-3.4301518943999998</v>
      </c>
      <c r="E201" s="168">
        <v>0</v>
      </c>
      <c r="F201" s="168">
        <v>0.99954155152388091</v>
      </c>
      <c r="G201" s="168">
        <v>2.8188185753691024E-2</v>
      </c>
      <c r="H201" s="168">
        <v>1.4527827939518083</v>
      </c>
      <c r="I201" s="168">
        <v>0</v>
      </c>
      <c r="J201" s="168">
        <v>0</v>
      </c>
      <c r="K201" s="168">
        <v>0</v>
      </c>
      <c r="L201" s="168">
        <v>0</v>
      </c>
      <c r="M201" s="168">
        <v>0</v>
      </c>
      <c r="N201" s="168">
        <v>2.4805125312293801</v>
      </c>
    </row>
    <row r="202" spans="1:14" ht="60" x14ac:dyDescent="0.25">
      <c r="A202" s="168">
        <v>2023</v>
      </c>
      <c r="B202" s="168">
        <v>26</v>
      </c>
      <c r="C202" s="169" t="s">
        <v>28</v>
      </c>
      <c r="D202" s="168">
        <v>-3.3627087482999998</v>
      </c>
      <c r="E202" s="168">
        <v>0</v>
      </c>
      <c r="F202" s="168">
        <v>0</v>
      </c>
      <c r="G202" s="168">
        <v>1.0194632381999997</v>
      </c>
      <c r="H202" s="168">
        <v>0</v>
      </c>
      <c r="I202" s="168">
        <v>0</v>
      </c>
      <c r="J202" s="168">
        <v>0</v>
      </c>
      <c r="K202" s="168">
        <v>0</v>
      </c>
      <c r="L202" s="168">
        <v>0</v>
      </c>
      <c r="M202" s="168">
        <v>0</v>
      </c>
      <c r="N202" s="168">
        <v>1.0194632381999997</v>
      </c>
    </row>
    <row r="203" spans="1:14" ht="75" x14ac:dyDescent="0.25">
      <c r="A203" s="168">
        <v>2023</v>
      </c>
      <c r="B203" s="168">
        <v>8</v>
      </c>
      <c r="C203" s="169" t="s">
        <v>10</v>
      </c>
      <c r="D203" s="168">
        <v>-3.3477213825000001</v>
      </c>
      <c r="E203" s="168">
        <v>0</v>
      </c>
      <c r="F203" s="168">
        <v>0</v>
      </c>
      <c r="G203" s="168">
        <v>0</v>
      </c>
      <c r="H203" s="168">
        <v>0</v>
      </c>
      <c r="I203" s="168">
        <v>0</v>
      </c>
      <c r="J203" s="168">
        <v>0</v>
      </c>
      <c r="K203" s="168">
        <v>0</v>
      </c>
      <c r="L203" s="168">
        <v>0</v>
      </c>
      <c r="M203" s="168">
        <v>0</v>
      </c>
      <c r="N203" s="168">
        <v>0</v>
      </c>
    </row>
    <row r="204" spans="1:14" ht="180" x14ac:dyDescent="0.25">
      <c r="A204" s="168">
        <v>2023</v>
      </c>
      <c r="B204" s="168">
        <v>18</v>
      </c>
      <c r="C204" s="169" t="s">
        <v>20</v>
      </c>
      <c r="D204" s="168">
        <v>-2.3159824324999998</v>
      </c>
      <c r="E204" s="168">
        <v>0</v>
      </c>
      <c r="F204" s="168">
        <v>0</v>
      </c>
      <c r="G204" s="168">
        <v>0.27434550000000002</v>
      </c>
      <c r="H204" s="168">
        <v>0</v>
      </c>
      <c r="I204" s="168">
        <v>0</v>
      </c>
      <c r="J204" s="168">
        <v>0</v>
      </c>
      <c r="K204" s="168">
        <v>0</v>
      </c>
      <c r="L204" s="168">
        <v>0</v>
      </c>
      <c r="M204" s="168">
        <v>0</v>
      </c>
      <c r="N204" s="168">
        <v>0.27434550000000002</v>
      </c>
    </row>
    <row r="205" spans="1:14" ht="75" x14ac:dyDescent="0.25">
      <c r="A205" s="168">
        <v>2023</v>
      </c>
      <c r="B205" s="168">
        <v>23</v>
      </c>
      <c r="C205" s="169" t="s">
        <v>25</v>
      </c>
      <c r="D205" s="168">
        <v>-1.4928719586000001</v>
      </c>
      <c r="E205" s="168">
        <v>7.0500387484193405E-2</v>
      </c>
      <c r="F205" s="168">
        <v>1.3194876812344731</v>
      </c>
      <c r="G205" s="168">
        <v>0.41122115955815952</v>
      </c>
      <c r="H205" s="168">
        <v>1.0513672184575795</v>
      </c>
      <c r="I205" s="168">
        <v>0</v>
      </c>
      <c r="J205" s="168">
        <v>0</v>
      </c>
      <c r="K205" s="168">
        <v>0</v>
      </c>
      <c r="L205" s="168">
        <v>8.06368878876886E-4</v>
      </c>
      <c r="M205" s="168">
        <v>0</v>
      </c>
      <c r="N205" s="168">
        <v>2.8533828156132826</v>
      </c>
    </row>
    <row r="206" spans="1:14" ht="45" x14ac:dyDescent="0.25">
      <c r="A206" s="168">
        <v>2023</v>
      </c>
      <c r="B206" s="168">
        <v>59</v>
      </c>
      <c r="C206" s="169" t="s">
        <v>61</v>
      </c>
      <c r="D206" s="168">
        <v>-0.9008710095000001</v>
      </c>
      <c r="E206" s="168">
        <v>-0.36847296985793537</v>
      </c>
      <c r="F206" s="168">
        <v>1.7172631839356349</v>
      </c>
      <c r="G206" s="168">
        <v>7.8992137923850694E-2</v>
      </c>
      <c r="H206" s="168">
        <v>0</v>
      </c>
      <c r="I206" s="168">
        <v>0</v>
      </c>
      <c r="J206" s="168">
        <v>0</v>
      </c>
      <c r="K206" s="168">
        <v>0</v>
      </c>
      <c r="L206" s="168">
        <v>0</v>
      </c>
      <c r="M206" s="168">
        <v>0</v>
      </c>
      <c r="N206" s="168">
        <v>1.4277823520015502</v>
      </c>
    </row>
    <row r="207" spans="1:14" ht="75" x14ac:dyDescent="0.25">
      <c r="A207" s="168">
        <v>2023</v>
      </c>
      <c r="B207" s="168">
        <v>20</v>
      </c>
      <c r="C207" s="169" t="s">
        <v>22</v>
      </c>
      <c r="D207" s="168">
        <v>-0.32602950820000004</v>
      </c>
      <c r="E207" s="168">
        <v>-1.0978351576226246E-2</v>
      </c>
      <c r="F207" s="168">
        <v>0.25431546965184648</v>
      </c>
      <c r="G207" s="168">
        <v>-2.4806453759328898E-2</v>
      </c>
      <c r="H207" s="168">
        <v>0.50413846695351594</v>
      </c>
      <c r="I207" s="168">
        <v>0</v>
      </c>
      <c r="J207" s="168">
        <v>0</v>
      </c>
      <c r="K207" s="168">
        <v>0</v>
      </c>
      <c r="L207" s="168">
        <v>0</v>
      </c>
      <c r="M207" s="168">
        <v>0</v>
      </c>
      <c r="N207" s="168">
        <v>0.72266913126980725</v>
      </c>
    </row>
    <row r="208" spans="1:14" ht="120" x14ac:dyDescent="0.25">
      <c r="A208" s="168">
        <v>2023</v>
      </c>
      <c r="B208" s="168">
        <v>10</v>
      </c>
      <c r="C208" s="169" t="s">
        <v>12</v>
      </c>
      <c r="D208" s="168">
        <v>0</v>
      </c>
      <c r="E208" s="168">
        <v>0</v>
      </c>
      <c r="F208" s="168">
        <v>0</v>
      </c>
      <c r="G208" s="168">
        <v>0</v>
      </c>
      <c r="H208" s="168">
        <v>0</v>
      </c>
      <c r="I208" s="168">
        <v>0</v>
      </c>
      <c r="J208" s="168">
        <v>0</v>
      </c>
      <c r="K208" s="168">
        <v>0</v>
      </c>
      <c r="L208" s="168">
        <v>0</v>
      </c>
      <c r="M208" s="168">
        <v>0.44498074620731715</v>
      </c>
      <c r="N208" s="168">
        <v>0.44498074620731715</v>
      </c>
    </row>
    <row r="209" spans="1:14" ht="90" x14ac:dyDescent="0.25">
      <c r="A209" s="168">
        <v>2023</v>
      </c>
      <c r="B209" s="168">
        <v>25</v>
      </c>
      <c r="C209" s="169" t="s">
        <v>27</v>
      </c>
      <c r="D209" s="168">
        <v>0</v>
      </c>
      <c r="E209" s="168">
        <v>-0.21958900851413057</v>
      </c>
      <c r="F209" s="168">
        <v>0.46958723317507955</v>
      </c>
      <c r="G209" s="168">
        <v>-0.68614112450428411</v>
      </c>
      <c r="H209" s="168">
        <v>2.9993175799976859</v>
      </c>
      <c r="I209" s="168">
        <v>0</v>
      </c>
      <c r="J209" s="168">
        <v>0</v>
      </c>
      <c r="K209" s="168">
        <v>0</v>
      </c>
      <c r="L209" s="168">
        <v>0</v>
      </c>
      <c r="M209" s="168">
        <v>0</v>
      </c>
      <c r="N209" s="168">
        <v>2.5631746801543507</v>
      </c>
    </row>
    <row r="210" spans="1:14" ht="105" x14ac:dyDescent="0.25">
      <c r="A210" s="168">
        <v>2023</v>
      </c>
      <c r="B210" s="168">
        <v>34</v>
      </c>
      <c r="C210" s="169" t="s">
        <v>36</v>
      </c>
      <c r="D210" s="168">
        <v>0</v>
      </c>
      <c r="E210" s="168">
        <v>0</v>
      </c>
      <c r="F210" s="168">
        <v>0</v>
      </c>
      <c r="G210" s="168">
        <v>0</v>
      </c>
      <c r="H210" s="168">
        <v>0</v>
      </c>
      <c r="I210" s="168">
        <v>0</v>
      </c>
      <c r="J210" s="168">
        <v>0</v>
      </c>
      <c r="K210" s="168">
        <v>0</v>
      </c>
      <c r="L210" s="168">
        <v>0</v>
      </c>
      <c r="M210" s="168">
        <v>0.49586036029682923</v>
      </c>
      <c r="N210" s="168">
        <v>0.49586036029682923</v>
      </c>
    </row>
    <row r="211" spans="1:14" ht="45" x14ac:dyDescent="0.25">
      <c r="A211" s="168">
        <v>2023</v>
      </c>
      <c r="B211" s="168">
        <v>17</v>
      </c>
      <c r="C211" s="169" t="s">
        <v>19</v>
      </c>
      <c r="D211" s="168">
        <v>0.79063784800000003</v>
      </c>
      <c r="E211" s="168">
        <v>0</v>
      </c>
      <c r="F211" s="168">
        <v>4.0945172800683639E-2</v>
      </c>
      <c r="G211" s="168">
        <v>1.4184776076655796E-2</v>
      </c>
      <c r="H211" s="168">
        <v>6.1800623154486325E-2</v>
      </c>
      <c r="I211" s="168">
        <v>0</v>
      </c>
      <c r="J211" s="168">
        <v>0</v>
      </c>
      <c r="K211" s="168">
        <v>0</v>
      </c>
      <c r="L211" s="168">
        <v>0</v>
      </c>
      <c r="M211" s="168">
        <v>0</v>
      </c>
      <c r="N211" s="168">
        <v>0.11693057203182576</v>
      </c>
    </row>
    <row r="212" spans="1:14" ht="195" x14ac:dyDescent="0.25">
      <c r="A212" s="168">
        <v>2023</v>
      </c>
      <c r="B212" s="168">
        <v>52</v>
      </c>
      <c r="C212" s="169" t="s">
        <v>54</v>
      </c>
      <c r="D212" s="168">
        <v>0.79726269809999994</v>
      </c>
      <c r="E212" s="168">
        <v>0</v>
      </c>
      <c r="F212" s="168">
        <v>0</v>
      </c>
      <c r="G212" s="168">
        <v>0.88424049999999987</v>
      </c>
      <c r="H212" s="168">
        <v>0</v>
      </c>
      <c r="I212" s="168">
        <v>0</v>
      </c>
      <c r="J212" s="168">
        <v>0</v>
      </c>
      <c r="K212" s="168">
        <v>0</v>
      </c>
      <c r="L212" s="168">
        <v>0</v>
      </c>
      <c r="M212" s="168">
        <v>0</v>
      </c>
      <c r="N212" s="168">
        <v>0.88424049999999987</v>
      </c>
    </row>
    <row r="213" spans="1:14" ht="60" x14ac:dyDescent="0.25">
      <c r="A213" s="168">
        <v>2023</v>
      </c>
      <c r="B213" s="168">
        <v>30</v>
      </c>
      <c r="C213" s="169" t="s">
        <v>32</v>
      </c>
      <c r="D213" s="168">
        <v>0.8548228711000001</v>
      </c>
      <c r="E213" s="168">
        <v>0</v>
      </c>
      <c r="F213" s="168">
        <v>0</v>
      </c>
      <c r="G213" s="168">
        <v>0</v>
      </c>
      <c r="H213" s="168">
        <v>0</v>
      </c>
      <c r="I213" s="168">
        <v>0.46127405135999999</v>
      </c>
      <c r="J213" s="168">
        <v>0</v>
      </c>
      <c r="K213" s="168">
        <v>0</v>
      </c>
      <c r="L213" s="168">
        <v>0</v>
      </c>
      <c r="M213" s="168">
        <v>0</v>
      </c>
      <c r="N213" s="168">
        <v>0.46127405135999999</v>
      </c>
    </row>
    <row r="214" spans="1:14" ht="45" x14ac:dyDescent="0.25">
      <c r="A214" s="168">
        <v>2023</v>
      </c>
      <c r="B214" s="168">
        <v>13</v>
      </c>
      <c r="C214" s="169" t="s">
        <v>15</v>
      </c>
      <c r="D214" s="168">
        <v>3.1052084272</v>
      </c>
      <c r="E214" s="168">
        <v>0</v>
      </c>
      <c r="F214" s="168">
        <v>0.54323500000000013</v>
      </c>
      <c r="G214" s="168">
        <v>0</v>
      </c>
      <c r="H214" s="168">
        <v>0</v>
      </c>
      <c r="I214" s="168">
        <v>0</v>
      </c>
      <c r="J214" s="168">
        <v>0.33310899999999988</v>
      </c>
      <c r="K214" s="168">
        <v>0</v>
      </c>
      <c r="L214" s="168">
        <v>0</v>
      </c>
      <c r="M214" s="168">
        <v>0</v>
      </c>
      <c r="N214" s="168">
        <v>0.87634400000000001</v>
      </c>
    </row>
    <row r="215" spans="1:14" ht="210" x14ac:dyDescent="0.25">
      <c r="A215" s="168">
        <v>2023</v>
      </c>
      <c r="B215" s="168">
        <v>49</v>
      </c>
      <c r="C215" s="169" t="s">
        <v>51</v>
      </c>
      <c r="D215" s="168">
        <v>4.2465289140999998</v>
      </c>
      <c r="E215" s="168">
        <v>0</v>
      </c>
      <c r="F215" s="168">
        <v>0</v>
      </c>
      <c r="G215" s="168">
        <v>0</v>
      </c>
      <c r="H215" s="168">
        <v>0</v>
      </c>
      <c r="I215" s="168">
        <v>0</v>
      </c>
      <c r="J215" s="168">
        <v>0</v>
      </c>
      <c r="K215" s="168">
        <v>0</v>
      </c>
      <c r="L215" s="168">
        <v>0</v>
      </c>
      <c r="M215" s="168">
        <v>0</v>
      </c>
      <c r="N215" s="168">
        <v>0</v>
      </c>
    </row>
    <row r="216" spans="1:14" ht="195" x14ac:dyDescent="0.25">
      <c r="A216" s="168">
        <v>2023</v>
      </c>
      <c r="B216" s="168">
        <v>51</v>
      </c>
      <c r="C216" s="169" t="s">
        <v>53</v>
      </c>
      <c r="D216" s="168">
        <v>4.2465289140999998</v>
      </c>
      <c r="E216" s="168">
        <v>0</v>
      </c>
      <c r="F216" s="168">
        <v>0</v>
      </c>
      <c r="G216" s="168">
        <v>0</v>
      </c>
      <c r="H216" s="168">
        <v>0</v>
      </c>
      <c r="I216" s="168">
        <v>0</v>
      </c>
      <c r="J216" s="168">
        <v>0</v>
      </c>
      <c r="K216" s="168">
        <v>0</v>
      </c>
      <c r="L216" s="168">
        <v>1.5414865999999998</v>
      </c>
      <c r="M216" s="168">
        <v>0</v>
      </c>
      <c r="N216" s="168">
        <v>1.5414865999999998</v>
      </c>
    </row>
    <row r="217" spans="1:14" ht="225" x14ac:dyDescent="0.25">
      <c r="A217" s="168">
        <v>2023</v>
      </c>
      <c r="B217" s="168">
        <v>53</v>
      </c>
      <c r="C217" s="169" t="s">
        <v>55</v>
      </c>
      <c r="D217" s="168">
        <v>4.2465289140999998</v>
      </c>
      <c r="E217" s="168">
        <v>0</v>
      </c>
      <c r="F217" s="168">
        <v>0</v>
      </c>
      <c r="G217" s="168">
        <v>0</v>
      </c>
      <c r="H217" s="168">
        <v>0</v>
      </c>
      <c r="I217" s="168">
        <v>0</v>
      </c>
      <c r="J217" s="168">
        <v>0</v>
      </c>
      <c r="K217" s="168">
        <v>0</v>
      </c>
      <c r="L217" s="168">
        <v>0.61480680999999981</v>
      </c>
      <c r="M217" s="168">
        <v>0</v>
      </c>
      <c r="N217" s="168">
        <v>0.61480680999999981</v>
      </c>
    </row>
    <row r="218" spans="1:14" ht="180" x14ac:dyDescent="0.25">
      <c r="A218" s="168">
        <v>2023</v>
      </c>
      <c r="B218" s="168">
        <v>37</v>
      </c>
      <c r="C218" s="169" t="s">
        <v>39</v>
      </c>
      <c r="D218" s="168">
        <v>4.7469766068999997</v>
      </c>
      <c r="E218" s="168">
        <v>0</v>
      </c>
      <c r="F218" s="168">
        <v>0</v>
      </c>
      <c r="G218" s="168">
        <v>0</v>
      </c>
      <c r="H218" s="168">
        <v>0</v>
      </c>
      <c r="I218" s="168">
        <v>0</v>
      </c>
      <c r="J218" s="168">
        <v>0</v>
      </c>
      <c r="K218" s="168">
        <v>0</v>
      </c>
      <c r="L218" s="168">
        <v>8.7079159000000015</v>
      </c>
      <c r="M218" s="168">
        <v>0</v>
      </c>
      <c r="N218" s="168">
        <v>8.7079159000000015</v>
      </c>
    </row>
    <row r="219" spans="1:14" ht="45" x14ac:dyDescent="0.25">
      <c r="A219" s="168">
        <v>2023</v>
      </c>
      <c r="B219" s="168">
        <v>16</v>
      </c>
      <c r="C219" s="169" t="s">
        <v>18</v>
      </c>
      <c r="D219" s="168">
        <v>5.0374925743999999</v>
      </c>
      <c r="E219" s="168">
        <v>0</v>
      </c>
      <c r="F219" s="168">
        <v>0</v>
      </c>
      <c r="G219" s="168">
        <v>0</v>
      </c>
      <c r="H219" s="168">
        <v>0</v>
      </c>
      <c r="I219" s="168">
        <v>0</v>
      </c>
      <c r="J219" s="168">
        <v>0</v>
      </c>
      <c r="K219" s="168">
        <v>0</v>
      </c>
      <c r="L219" s="168">
        <v>0</v>
      </c>
      <c r="M219" s="168">
        <v>0</v>
      </c>
      <c r="N219" s="168">
        <v>0</v>
      </c>
    </row>
    <row r="220" spans="1:14" ht="150" x14ac:dyDescent="0.25">
      <c r="A220" s="168">
        <v>2023</v>
      </c>
      <c r="B220" s="168">
        <v>38</v>
      </c>
      <c r="C220" s="169" t="s">
        <v>40</v>
      </c>
      <c r="D220" s="168">
        <v>5.3422356789999998</v>
      </c>
      <c r="E220" s="168">
        <v>0</v>
      </c>
      <c r="F220" s="168">
        <v>0</v>
      </c>
      <c r="G220" s="168">
        <v>0</v>
      </c>
      <c r="H220" s="168">
        <v>0</v>
      </c>
      <c r="I220" s="168">
        <v>0</v>
      </c>
      <c r="J220" s="168">
        <v>0</v>
      </c>
      <c r="K220" s="168">
        <v>0</v>
      </c>
      <c r="L220" s="168">
        <v>3.7370543449999993</v>
      </c>
      <c r="M220" s="168">
        <v>0</v>
      </c>
      <c r="N220" s="168">
        <v>3.7370543449999993</v>
      </c>
    </row>
    <row r="221" spans="1:14" ht="135" x14ac:dyDescent="0.25">
      <c r="A221" s="168">
        <v>2023</v>
      </c>
      <c r="B221" s="168">
        <v>40</v>
      </c>
      <c r="C221" s="169" t="s">
        <v>42</v>
      </c>
      <c r="D221" s="168">
        <v>5.4769047630000003</v>
      </c>
      <c r="E221" s="168">
        <v>-6.491907275531437E-3</v>
      </c>
      <c r="F221" s="168">
        <v>2.4961887779121689E-2</v>
      </c>
      <c r="G221" s="168">
        <v>-1.0526822915967387E-2</v>
      </c>
      <c r="H221" s="168">
        <v>5.9933583814227941E-2</v>
      </c>
      <c r="I221" s="168">
        <v>0</v>
      </c>
      <c r="J221" s="168">
        <v>0</v>
      </c>
      <c r="K221" s="168">
        <v>0</v>
      </c>
      <c r="L221" s="168">
        <v>0</v>
      </c>
      <c r="M221" s="168">
        <v>0</v>
      </c>
      <c r="N221" s="168">
        <v>6.7876741401850807E-2</v>
      </c>
    </row>
    <row r="222" spans="1:14" ht="90" x14ac:dyDescent="0.25">
      <c r="A222" s="168">
        <v>2023</v>
      </c>
      <c r="B222" s="168">
        <v>48</v>
      </c>
      <c r="C222" s="169" t="s">
        <v>50</v>
      </c>
      <c r="D222" s="168">
        <v>5.6305795644999996</v>
      </c>
      <c r="E222" s="168">
        <v>0.32358032539879994</v>
      </c>
      <c r="F222" s="168">
        <v>12.092185268727775</v>
      </c>
      <c r="G222" s="168">
        <v>0</v>
      </c>
      <c r="H222" s="168">
        <v>0</v>
      </c>
      <c r="I222" s="168">
        <v>0</v>
      </c>
      <c r="J222" s="168">
        <v>0</v>
      </c>
      <c r="K222" s="168">
        <v>0</v>
      </c>
      <c r="L222" s="168">
        <v>0</v>
      </c>
      <c r="M222" s="168">
        <v>0</v>
      </c>
      <c r="N222" s="168">
        <v>12.415765594126574</v>
      </c>
    </row>
    <row r="223" spans="1:14" ht="75" x14ac:dyDescent="0.25">
      <c r="A223" s="168">
        <v>2023</v>
      </c>
      <c r="B223" s="168">
        <v>28</v>
      </c>
      <c r="C223" s="169" t="s">
        <v>30</v>
      </c>
      <c r="D223" s="168">
        <v>5.8285648387999993</v>
      </c>
      <c r="E223" s="168">
        <v>0</v>
      </c>
      <c r="F223" s="168">
        <v>0</v>
      </c>
      <c r="G223" s="168">
        <v>0.58151928685714271</v>
      </c>
      <c r="H223" s="168">
        <v>0</v>
      </c>
      <c r="I223" s="168">
        <v>0</v>
      </c>
      <c r="J223" s="168">
        <v>0</v>
      </c>
      <c r="K223" s="168">
        <v>0</v>
      </c>
      <c r="L223" s="168">
        <v>0</v>
      </c>
      <c r="M223" s="168">
        <v>0</v>
      </c>
      <c r="N223" s="168">
        <v>0.58151928685714271</v>
      </c>
    </row>
    <row r="224" spans="1:14" ht="90" x14ac:dyDescent="0.25">
      <c r="A224" s="168">
        <v>2023</v>
      </c>
      <c r="B224" s="168">
        <v>45</v>
      </c>
      <c r="C224" s="169" t="s">
        <v>47</v>
      </c>
      <c r="D224" s="168">
        <v>5.8554986556000008</v>
      </c>
      <c r="E224" s="168">
        <v>0.77699783557562019</v>
      </c>
      <c r="F224" s="168">
        <v>4.1865081031722076</v>
      </c>
      <c r="G224" s="168">
        <v>1.6744856160024777</v>
      </c>
      <c r="H224" s="168">
        <v>0</v>
      </c>
      <c r="I224" s="168">
        <v>0</v>
      </c>
      <c r="J224" s="168">
        <v>0</v>
      </c>
      <c r="K224" s="168">
        <v>0</v>
      </c>
      <c r="L224" s="168">
        <v>0</v>
      </c>
      <c r="M224" s="168">
        <v>0</v>
      </c>
      <c r="N224" s="168">
        <v>6.6379915547503057</v>
      </c>
    </row>
    <row r="225" spans="1:14" ht="75" x14ac:dyDescent="0.25">
      <c r="A225" s="168">
        <v>2023</v>
      </c>
      <c r="B225" s="168">
        <v>54</v>
      </c>
      <c r="C225" s="169" t="s">
        <v>56</v>
      </c>
      <c r="D225" s="168">
        <v>5.8554986556000008</v>
      </c>
      <c r="E225" s="168">
        <v>0.81850930093007057</v>
      </c>
      <c r="F225" s="168">
        <v>4.4101516603108628</v>
      </c>
      <c r="G225" s="168">
        <v>1.7637061642164766</v>
      </c>
      <c r="H225" s="168">
        <v>0</v>
      </c>
      <c r="I225" s="168">
        <v>0</v>
      </c>
      <c r="J225" s="168">
        <v>0</v>
      </c>
      <c r="K225" s="168">
        <v>0</v>
      </c>
      <c r="L225" s="168">
        <v>0</v>
      </c>
      <c r="M225" s="168">
        <v>0</v>
      </c>
      <c r="N225" s="168">
        <v>6.9923671254574105</v>
      </c>
    </row>
    <row r="226" spans="1:14" ht="120" x14ac:dyDescent="0.25">
      <c r="A226" s="168">
        <v>2023</v>
      </c>
      <c r="B226" s="168">
        <v>36</v>
      </c>
      <c r="C226" s="169" t="s">
        <v>38</v>
      </c>
      <c r="D226" s="168">
        <v>7.9723011687000005</v>
      </c>
      <c r="E226" s="168">
        <v>0</v>
      </c>
      <c r="F226" s="168">
        <v>0</v>
      </c>
      <c r="G226" s="168">
        <v>8.2962240000000007E-2</v>
      </c>
      <c r="H226" s="168">
        <v>0</v>
      </c>
      <c r="I226" s="168">
        <v>0</v>
      </c>
      <c r="J226" s="168">
        <v>0</v>
      </c>
      <c r="K226" s="168">
        <v>0</v>
      </c>
      <c r="L226" s="168">
        <v>0</v>
      </c>
      <c r="M226" s="168">
        <v>0</v>
      </c>
      <c r="N226" s="168">
        <v>8.2962240000000007E-2</v>
      </c>
    </row>
    <row r="227" spans="1:14" ht="90" x14ac:dyDescent="0.25">
      <c r="A227" s="168">
        <v>2023</v>
      </c>
      <c r="B227" s="168">
        <v>46</v>
      </c>
      <c r="C227" s="169" t="s">
        <v>48</v>
      </c>
      <c r="D227" s="168">
        <v>14.366258952100001</v>
      </c>
      <c r="E227" s="168">
        <v>0.87926668409650988</v>
      </c>
      <c r="F227" s="168">
        <v>6.5767888054975918</v>
      </c>
      <c r="G227" s="168">
        <v>2.4625958760298685</v>
      </c>
      <c r="H227" s="168">
        <v>0.49166086320255842</v>
      </c>
      <c r="I227" s="168">
        <v>0</v>
      </c>
      <c r="J227" s="168">
        <v>0</v>
      </c>
      <c r="K227" s="168">
        <v>0</v>
      </c>
      <c r="L227" s="168">
        <v>0</v>
      </c>
      <c r="M227" s="168">
        <v>0</v>
      </c>
      <c r="N227" s="168">
        <v>10.410312228826527</v>
      </c>
    </row>
    <row r="228" spans="1:14" ht="75" x14ac:dyDescent="0.25">
      <c r="A228" s="168">
        <v>2023</v>
      </c>
      <c r="B228" s="168">
        <v>55</v>
      </c>
      <c r="C228" s="169" t="s">
        <v>57</v>
      </c>
      <c r="D228" s="168">
        <v>15.5614470726</v>
      </c>
      <c r="E228" s="168">
        <v>-0.90702996567219374</v>
      </c>
      <c r="F228" s="168">
        <v>3.7044060405192316</v>
      </c>
      <c r="G228" s="168">
        <v>1.8655418291604775</v>
      </c>
      <c r="H228" s="168">
        <v>0</v>
      </c>
      <c r="I228" s="168">
        <v>0</v>
      </c>
      <c r="J228" s="168">
        <v>0</v>
      </c>
      <c r="K228" s="168">
        <v>0</v>
      </c>
      <c r="L228" s="168">
        <v>0</v>
      </c>
      <c r="M228" s="168">
        <v>0</v>
      </c>
      <c r="N228" s="168">
        <v>4.6629179040075153</v>
      </c>
    </row>
    <row r="229" spans="1:14" ht="45" x14ac:dyDescent="0.25">
      <c r="A229" s="168">
        <v>2023</v>
      </c>
      <c r="B229" s="168">
        <v>57</v>
      </c>
      <c r="C229" s="169" t="s">
        <v>59</v>
      </c>
      <c r="D229" s="168">
        <v>18.798500877200002</v>
      </c>
      <c r="E229" s="168">
        <v>0</v>
      </c>
      <c r="F229" s="168">
        <v>7.8298891490124289E-9</v>
      </c>
      <c r="G229" s="168">
        <v>0</v>
      </c>
      <c r="H229" s="168">
        <v>1.1818048271405517E-8</v>
      </c>
      <c r="I229" s="168">
        <v>0</v>
      </c>
      <c r="J229" s="168">
        <v>0</v>
      </c>
      <c r="K229" s="168">
        <v>0</v>
      </c>
      <c r="L229" s="168">
        <v>0</v>
      </c>
      <c r="M229" s="168">
        <v>0</v>
      </c>
      <c r="N229" s="168">
        <v>1.9647937420417946E-8</v>
      </c>
    </row>
    <row r="230" spans="1:14" ht="45" x14ac:dyDescent="0.25">
      <c r="A230" s="168">
        <v>2023</v>
      </c>
      <c r="B230" s="168">
        <v>56</v>
      </c>
      <c r="C230" s="169" t="s">
        <v>58</v>
      </c>
      <c r="D230" s="168">
        <v>22.199764080999998</v>
      </c>
      <c r="E230" s="168">
        <v>0</v>
      </c>
      <c r="F230" s="168">
        <v>0</v>
      </c>
      <c r="G230" s="168">
        <v>0</v>
      </c>
      <c r="H230" s="168">
        <v>0</v>
      </c>
      <c r="I230" s="168">
        <v>0</v>
      </c>
      <c r="J230" s="168">
        <v>0</v>
      </c>
      <c r="K230" s="168">
        <v>0</v>
      </c>
      <c r="L230" s="168">
        <v>0</v>
      </c>
      <c r="M230" s="168">
        <v>0</v>
      </c>
      <c r="N230" s="168">
        <v>0</v>
      </c>
    </row>
    <row r="231" spans="1:14" ht="135" x14ac:dyDescent="0.25">
      <c r="A231" s="168">
        <v>2023</v>
      </c>
      <c r="B231" s="168">
        <v>41</v>
      </c>
      <c r="C231" s="169" t="s">
        <v>43</v>
      </c>
      <c r="D231" s="168">
        <v>22.8555156368</v>
      </c>
      <c r="E231" s="168">
        <v>0</v>
      </c>
      <c r="F231" s="168">
        <v>0</v>
      </c>
      <c r="G231" s="168">
        <v>2.2352396959382081E-2</v>
      </c>
      <c r="H231" s="168">
        <v>0</v>
      </c>
      <c r="I231" s="168">
        <v>0</v>
      </c>
      <c r="J231" s="168">
        <v>0</v>
      </c>
      <c r="K231" s="168">
        <v>0</v>
      </c>
      <c r="L231" s="168">
        <v>0</v>
      </c>
      <c r="M231" s="168">
        <v>0</v>
      </c>
      <c r="N231" s="168">
        <v>2.2352396959382081E-2</v>
      </c>
    </row>
    <row r="232" spans="1:14" ht="135" x14ac:dyDescent="0.25">
      <c r="A232" s="168">
        <v>2023</v>
      </c>
      <c r="B232" s="168">
        <v>42</v>
      </c>
      <c r="C232" s="169" t="s">
        <v>44</v>
      </c>
      <c r="D232" s="168">
        <v>22.8555156368</v>
      </c>
      <c r="E232" s="168">
        <v>-1.1358510777337759E-2</v>
      </c>
      <c r="F232" s="168">
        <v>-5.9364339516636021E-2</v>
      </c>
      <c r="G232" s="168">
        <v>7.341954145924702E-2</v>
      </c>
      <c r="H232" s="168">
        <v>0</v>
      </c>
      <c r="I232" s="168">
        <v>0</v>
      </c>
      <c r="J232" s="168">
        <v>0</v>
      </c>
      <c r="K232" s="168">
        <v>0</v>
      </c>
      <c r="L232" s="168">
        <v>0</v>
      </c>
      <c r="M232" s="168">
        <v>0</v>
      </c>
      <c r="N232" s="168">
        <v>2.6966911652732406E-3</v>
      </c>
    </row>
    <row r="233" spans="1:14" ht="90" x14ac:dyDescent="0.25">
      <c r="A233" s="168">
        <v>2023</v>
      </c>
      <c r="B233" s="168">
        <v>47</v>
      </c>
      <c r="C233" s="169" t="s">
        <v>49</v>
      </c>
      <c r="D233" s="168">
        <v>23.278963022700001</v>
      </c>
      <c r="E233" s="168">
        <v>0.77949879351217455</v>
      </c>
      <c r="F233" s="168">
        <v>6.0074309661323504</v>
      </c>
      <c r="G233" s="168">
        <v>1.099331489047493</v>
      </c>
      <c r="H233" s="168">
        <v>0</v>
      </c>
      <c r="I233" s="168">
        <v>0</v>
      </c>
      <c r="J233" s="168">
        <v>0</v>
      </c>
      <c r="K233" s="168">
        <v>0</v>
      </c>
      <c r="L233" s="168">
        <v>0</v>
      </c>
      <c r="M233" s="168">
        <v>0</v>
      </c>
      <c r="N233" s="168">
        <v>7.8862612486920192</v>
      </c>
    </row>
    <row r="234" spans="1:14" ht="75" x14ac:dyDescent="0.25">
      <c r="A234" s="168">
        <v>2023</v>
      </c>
      <c r="B234" s="168">
        <v>3</v>
      </c>
      <c r="C234" s="169" t="s">
        <v>5</v>
      </c>
      <c r="D234" s="168">
        <v>28.807346129100001</v>
      </c>
      <c r="E234" s="168">
        <v>0</v>
      </c>
      <c r="F234" s="168">
        <v>0</v>
      </c>
      <c r="G234" s="168">
        <v>0</v>
      </c>
      <c r="H234" s="168">
        <v>0</v>
      </c>
      <c r="I234" s="168">
        <v>0</v>
      </c>
      <c r="J234" s="168">
        <v>0</v>
      </c>
      <c r="K234" s="168">
        <v>0</v>
      </c>
      <c r="L234" s="168">
        <v>0</v>
      </c>
      <c r="M234" s="168">
        <v>0</v>
      </c>
      <c r="N234" s="168">
        <v>0</v>
      </c>
    </row>
    <row r="235" spans="1:14" ht="105" x14ac:dyDescent="0.25">
      <c r="A235" s="168">
        <v>2023</v>
      </c>
      <c r="B235" s="168">
        <v>1</v>
      </c>
      <c r="C235" s="169" t="s">
        <v>3</v>
      </c>
      <c r="D235" s="168">
        <v>31.323485917900001</v>
      </c>
      <c r="E235" s="168">
        <v>0</v>
      </c>
      <c r="F235" s="168">
        <v>0</v>
      </c>
      <c r="G235" s="168">
        <v>0.50144316473053641</v>
      </c>
      <c r="H235" s="168">
        <v>0</v>
      </c>
      <c r="I235" s="168">
        <v>0</v>
      </c>
      <c r="J235" s="168">
        <v>0</v>
      </c>
      <c r="K235" s="168">
        <v>0</v>
      </c>
      <c r="L235" s="168">
        <v>0</v>
      </c>
      <c r="M235" s="168">
        <v>0</v>
      </c>
      <c r="N235" s="168">
        <v>0.50144316473053641</v>
      </c>
    </row>
    <row r="236" spans="1:14" ht="105" x14ac:dyDescent="0.25">
      <c r="A236" s="168">
        <v>2023</v>
      </c>
      <c r="B236" s="168">
        <v>4</v>
      </c>
      <c r="C236" s="169" t="s">
        <v>6</v>
      </c>
      <c r="D236" s="168">
        <v>32.252376785199999</v>
      </c>
      <c r="E236" s="168">
        <v>0</v>
      </c>
      <c r="F236" s="168">
        <v>0</v>
      </c>
      <c r="G236" s="168">
        <v>0.57492974980970224</v>
      </c>
      <c r="H236" s="168">
        <v>0</v>
      </c>
      <c r="I236" s="168">
        <v>0</v>
      </c>
      <c r="J236" s="168">
        <v>0</v>
      </c>
      <c r="K236" s="168">
        <v>0</v>
      </c>
      <c r="L236" s="168">
        <v>0</v>
      </c>
      <c r="M236" s="168">
        <v>0</v>
      </c>
      <c r="N236" s="168">
        <v>0.57492974980970224</v>
      </c>
    </row>
    <row r="237" spans="1:14" ht="75" x14ac:dyDescent="0.25">
      <c r="A237" s="168">
        <v>2023</v>
      </c>
      <c r="B237" s="168">
        <v>43</v>
      </c>
      <c r="C237" s="169" t="s">
        <v>45</v>
      </c>
      <c r="D237" s="168">
        <v>32.266278110000002</v>
      </c>
      <c r="E237" s="168">
        <v>0</v>
      </c>
      <c r="F237" s="168">
        <v>0</v>
      </c>
      <c r="G237" s="168">
        <v>0.57731786120512629</v>
      </c>
      <c r="H237" s="168">
        <v>0</v>
      </c>
      <c r="I237" s="168">
        <v>0</v>
      </c>
      <c r="J237" s="168">
        <v>0</v>
      </c>
      <c r="K237" s="168">
        <v>0</v>
      </c>
      <c r="L237" s="168">
        <v>0</v>
      </c>
      <c r="M237" s="168">
        <v>0</v>
      </c>
      <c r="N237" s="168">
        <v>0.57731786120512629</v>
      </c>
    </row>
    <row r="238" spans="1:14" ht="135" x14ac:dyDescent="0.25">
      <c r="A238" s="168">
        <v>2023</v>
      </c>
      <c r="B238" s="168">
        <v>11</v>
      </c>
      <c r="C238" s="169" t="s">
        <v>13</v>
      </c>
      <c r="D238" s="168">
        <v>36.199049779200003</v>
      </c>
      <c r="E238" s="168">
        <v>0</v>
      </c>
      <c r="F238" s="168">
        <v>0</v>
      </c>
      <c r="G238" s="168">
        <v>0</v>
      </c>
      <c r="H238" s="168">
        <v>0</v>
      </c>
      <c r="I238" s="168">
        <v>0</v>
      </c>
      <c r="J238" s="168">
        <v>0</v>
      </c>
      <c r="K238" s="168">
        <v>0</v>
      </c>
      <c r="L238" s="168">
        <v>0</v>
      </c>
      <c r="M238" s="168">
        <v>3.9025049400000004E-2</v>
      </c>
      <c r="N238" s="168">
        <v>3.9025049400000004E-2</v>
      </c>
    </row>
    <row r="239" spans="1:14" ht="150" x14ac:dyDescent="0.25">
      <c r="A239" s="168">
        <v>2023</v>
      </c>
      <c r="B239" s="168">
        <v>12</v>
      </c>
      <c r="C239" s="169" t="s">
        <v>14</v>
      </c>
      <c r="D239" s="168">
        <v>76.200654911700013</v>
      </c>
      <c r="E239" s="168">
        <v>0</v>
      </c>
      <c r="F239" s="168">
        <v>0</v>
      </c>
      <c r="G239" s="168">
        <v>0</v>
      </c>
      <c r="H239" s="168">
        <v>0</v>
      </c>
      <c r="I239" s="168">
        <v>0</v>
      </c>
      <c r="J239" s="168">
        <v>0</v>
      </c>
      <c r="K239" s="168">
        <v>0</v>
      </c>
      <c r="L239" s="168">
        <v>0</v>
      </c>
      <c r="M239" s="168">
        <v>3.9025049400000004E-2</v>
      </c>
      <c r="N239" s="168">
        <v>3.9025049400000004E-2</v>
      </c>
    </row>
    <row r="240" spans="1:14" ht="105" x14ac:dyDescent="0.25">
      <c r="A240" s="168">
        <v>2023</v>
      </c>
      <c r="B240" s="168">
        <v>5</v>
      </c>
      <c r="C240" s="169" t="s">
        <v>7</v>
      </c>
      <c r="D240" s="168">
        <v>89.612935449400013</v>
      </c>
      <c r="E240" s="168">
        <v>0</v>
      </c>
      <c r="F240" s="168">
        <v>0</v>
      </c>
      <c r="G240" s="168">
        <v>0</v>
      </c>
      <c r="H240" s="168">
        <v>0</v>
      </c>
      <c r="I240" s="168">
        <v>0</v>
      </c>
      <c r="J240" s="168">
        <v>0</v>
      </c>
      <c r="K240" s="168">
        <v>0</v>
      </c>
      <c r="L240" s="168">
        <v>0.32156561394627087</v>
      </c>
      <c r="M240" s="168">
        <v>0</v>
      </c>
      <c r="N240" s="168">
        <v>0.32156561394627087</v>
      </c>
    </row>
    <row r="241" spans="1:14" ht="75" x14ac:dyDescent="0.25">
      <c r="A241" s="168">
        <v>2023</v>
      </c>
      <c r="B241" s="168">
        <v>44</v>
      </c>
      <c r="C241" s="169" t="s">
        <v>46</v>
      </c>
      <c r="D241" s="168">
        <v>89.612935449400013</v>
      </c>
      <c r="E241" s="168">
        <v>0</v>
      </c>
      <c r="F241" s="168">
        <v>0</v>
      </c>
      <c r="G241" s="168">
        <v>0</v>
      </c>
      <c r="H241" s="168">
        <v>0</v>
      </c>
      <c r="I241" s="168">
        <v>0</v>
      </c>
      <c r="J241" s="168">
        <v>0</v>
      </c>
      <c r="K241" s="168">
        <v>0</v>
      </c>
      <c r="L241" s="168">
        <v>0.32204980573087355</v>
      </c>
      <c r="M241" s="168">
        <v>0</v>
      </c>
      <c r="N241" s="168">
        <v>0.32204980573087355</v>
      </c>
    </row>
    <row r="242" spans="1:14" ht="105" x14ac:dyDescent="0.25">
      <c r="A242" s="168">
        <v>2023</v>
      </c>
      <c r="B242" s="168">
        <v>2</v>
      </c>
      <c r="C242" s="169" t="s">
        <v>4</v>
      </c>
      <c r="D242" s="168">
        <v>90.810295651900006</v>
      </c>
      <c r="E242" s="168">
        <v>0</v>
      </c>
      <c r="F242" s="168">
        <v>0</v>
      </c>
      <c r="G242" s="168">
        <v>0</v>
      </c>
      <c r="H242" s="168">
        <v>0</v>
      </c>
      <c r="I242" s="168">
        <v>0</v>
      </c>
      <c r="J242" s="168">
        <v>0</v>
      </c>
      <c r="K242" s="168">
        <v>0</v>
      </c>
      <c r="L242" s="168">
        <v>0.51705588704713878</v>
      </c>
      <c r="M242" s="168">
        <v>0</v>
      </c>
      <c r="N242" s="168">
        <v>0.51705588704713878</v>
      </c>
    </row>
    <row r="243" spans="1:14" ht="45" x14ac:dyDescent="0.25">
      <c r="A243" s="168">
        <v>2023</v>
      </c>
      <c r="B243" s="168">
        <v>58</v>
      </c>
      <c r="C243" s="169" t="s">
        <v>60</v>
      </c>
      <c r="D243" s="168">
        <v>96.394392661599994</v>
      </c>
      <c r="E243" s="168">
        <v>0</v>
      </c>
      <c r="F243" s="168">
        <v>0</v>
      </c>
      <c r="G243" s="168">
        <v>0</v>
      </c>
      <c r="H243" s="168">
        <v>0</v>
      </c>
      <c r="I243" s="168">
        <v>0</v>
      </c>
      <c r="J243" s="168">
        <v>0</v>
      </c>
      <c r="K243" s="168">
        <v>0</v>
      </c>
      <c r="L243" s="168">
        <v>0</v>
      </c>
      <c r="M243" s="168">
        <v>0</v>
      </c>
      <c r="N243" s="168">
        <v>0</v>
      </c>
    </row>
    <row r="244" spans="1:14" ht="75" x14ac:dyDescent="0.25">
      <c r="A244" s="168">
        <v>2023</v>
      </c>
      <c r="B244" s="168">
        <v>31</v>
      </c>
      <c r="C244" s="169" t="s">
        <v>33</v>
      </c>
      <c r="D244" s="168">
        <v>111.75437912870001</v>
      </c>
      <c r="E244" s="168">
        <v>0</v>
      </c>
      <c r="F244" s="168">
        <v>0</v>
      </c>
      <c r="G244" s="168">
        <v>0</v>
      </c>
      <c r="H244" s="168">
        <v>0</v>
      </c>
      <c r="I244" s="168">
        <v>0.3225788251428573</v>
      </c>
      <c r="J244" s="168">
        <v>0</v>
      </c>
      <c r="K244" s="168">
        <v>0</v>
      </c>
      <c r="L244" s="168">
        <v>0</v>
      </c>
      <c r="M244" s="168">
        <v>0</v>
      </c>
      <c r="N244" s="168">
        <v>0.3225788251428573</v>
      </c>
    </row>
    <row r="245" spans="1:14" ht="30" x14ac:dyDescent="0.25">
      <c r="A245" s="168">
        <v>2024</v>
      </c>
      <c r="B245" s="168">
        <v>19</v>
      </c>
      <c r="C245" s="169" t="s">
        <v>21</v>
      </c>
      <c r="D245" s="168">
        <v>-44.629768854000005</v>
      </c>
      <c r="E245" s="168">
        <v>0.36599109861655182</v>
      </c>
      <c r="F245" s="168">
        <v>7.4025062964503974</v>
      </c>
      <c r="G245" s="168">
        <v>3.129968521772085</v>
      </c>
      <c r="H245" s="168">
        <v>7.9790823831574844</v>
      </c>
      <c r="I245" s="168">
        <v>0</v>
      </c>
      <c r="J245" s="168">
        <v>0</v>
      </c>
      <c r="K245" s="168">
        <v>0</v>
      </c>
      <c r="L245" s="168">
        <v>0</v>
      </c>
      <c r="M245" s="168">
        <v>0</v>
      </c>
      <c r="N245" s="168">
        <v>18.877548299996519</v>
      </c>
    </row>
    <row r="246" spans="1:14" ht="60" x14ac:dyDescent="0.25">
      <c r="A246" s="168">
        <v>2024</v>
      </c>
      <c r="B246" s="168">
        <v>32</v>
      </c>
      <c r="C246" s="169" t="s">
        <v>34</v>
      </c>
      <c r="D246" s="168">
        <v>-22.307825160500002</v>
      </c>
      <c r="E246" s="168">
        <v>0</v>
      </c>
      <c r="F246" s="168">
        <v>0</v>
      </c>
      <c r="G246" s="168">
        <v>0</v>
      </c>
      <c r="H246" s="168">
        <v>0</v>
      </c>
      <c r="I246" s="168">
        <v>1.2101626240000003</v>
      </c>
      <c r="J246" s="168">
        <v>0</v>
      </c>
      <c r="K246" s="168">
        <v>0</v>
      </c>
      <c r="L246" s="168">
        <v>0</v>
      </c>
      <c r="M246" s="168">
        <v>0</v>
      </c>
      <c r="N246" s="168">
        <v>1.2101626240000003</v>
      </c>
    </row>
    <row r="247" spans="1:14" ht="90" x14ac:dyDescent="0.25">
      <c r="A247" s="168">
        <v>2024</v>
      </c>
      <c r="B247" s="168">
        <v>22</v>
      </c>
      <c r="C247" s="169" t="s">
        <v>24</v>
      </c>
      <c r="D247" s="168">
        <v>-16.187441105000001</v>
      </c>
      <c r="E247" s="168">
        <v>-4.1104879260326535E-2</v>
      </c>
      <c r="F247" s="168">
        <v>7.6759952838792153E-2</v>
      </c>
      <c r="G247" s="168">
        <v>-0.12539613932963486</v>
      </c>
      <c r="H247" s="168">
        <v>0.56623429709833983</v>
      </c>
      <c r="I247" s="168">
        <v>0</v>
      </c>
      <c r="J247" s="168">
        <v>0</v>
      </c>
      <c r="K247" s="168">
        <v>0</v>
      </c>
      <c r="L247" s="168">
        <v>0</v>
      </c>
      <c r="M247" s="168">
        <v>0</v>
      </c>
      <c r="N247" s="168">
        <v>0.47649323134717059</v>
      </c>
    </row>
    <row r="248" spans="1:14" ht="90" x14ac:dyDescent="0.25">
      <c r="A248" s="168">
        <v>2024</v>
      </c>
      <c r="B248" s="168">
        <v>21</v>
      </c>
      <c r="C248" s="169" t="s">
        <v>23</v>
      </c>
      <c r="D248" s="168">
        <v>-10.979440093600001</v>
      </c>
      <c r="E248" s="168">
        <v>0</v>
      </c>
      <c r="F248" s="168">
        <v>0.33112792149265957</v>
      </c>
      <c r="G248" s="168">
        <v>1.2299037084013234E-2</v>
      </c>
      <c r="H248" s="168">
        <v>0.49978814332308164</v>
      </c>
      <c r="I248" s="168">
        <v>0</v>
      </c>
      <c r="J248" s="168">
        <v>0</v>
      </c>
      <c r="K248" s="168">
        <v>0</v>
      </c>
      <c r="L248" s="168">
        <v>0</v>
      </c>
      <c r="M248" s="168">
        <v>0</v>
      </c>
      <c r="N248" s="168">
        <v>0.84321510189975446</v>
      </c>
    </row>
    <row r="249" spans="1:14" ht="180" x14ac:dyDescent="0.25">
      <c r="A249" s="168">
        <v>2024</v>
      </c>
      <c r="B249" s="168">
        <v>50</v>
      </c>
      <c r="C249" s="169" t="s">
        <v>52</v>
      </c>
      <c r="D249" s="168">
        <v>-7.3995231452999999</v>
      </c>
      <c r="E249" s="168">
        <v>0</v>
      </c>
      <c r="F249" s="168">
        <v>0</v>
      </c>
      <c r="G249" s="168">
        <v>0</v>
      </c>
      <c r="H249" s="168">
        <v>0</v>
      </c>
      <c r="I249" s="168">
        <v>0</v>
      </c>
      <c r="J249" s="168">
        <v>0</v>
      </c>
      <c r="K249" s="168">
        <v>0</v>
      </c>
      <c r="L249" s="168">
        <v>0</v>
      </c>
      <c r="M249" s="168">
        <v>0</v>
      </c>
      <c r="N249" s="168">
        <v>0</v>
      </c>
    </row>
    <row r="250" spans="1:14" ht="45" x14ac:dyDescent="0.25">
      <c r="A250" s="168">
        <v>2024</v>
      </c>
      <c r="B250" s="168">
        <v>14</v>
      </c>
      <c r="C250" s="169" t="s">
        <v>16</v>
      </c>
      <c r="D250" s="168">
        <v>-7.2981955200000002</v>
      </c>
      <c r="E250" s="168">
        <v>0</v>
      </c>
      <c r="F250" s="168">
        <v>0.11101999999999967</v>
      </c>
      <c r="G250" s="168">
        <v>0</v>
      </c>
      <c r="H250" s="168">
        <v>0</v>
      </c>
      <c r="I250" s="168">
        <v>0</v>
      </c>
      <c r="J250" s="168">
        <v>0.12702900000000006</v>
      </c>
      <c r="K250" s="168">
        <v>0</v>
      </c>
      <c r="L250" s="168">
        <v>0</v>
      </c>
      <c r="M250" s="168">
        <v>0</v>
      </c>
      <c r="N250" s="168">
        <v>0.23804899999999973</v>
      </c>
    </row>
    <row r="251" spans="1:14" ht="105" x14ac:dyDescent="0.25">
      <c r="A251" s="168">
        <v>2024</v>
      </c>
      <c r="B251" s="168">
        <v>35</v>
      </c>
      <c r="C251" s="169" t="s">
        <v>37</v>
      </c>
      <c r="D251" s="168">
        <v>-7.2572517743000002</v>
      </c>
      <c r="E251" s="168">
        <v>0</v>
      </c>
      <c r="F251" s="168">
        <v>0</v>
      </c>
      <c r="G251" s="168">
        <v>0</v>
      </c>
      <c r="H251" s="168">
        <v>0</v>
      </c>
      <c r="I251" s="168">
        <v>0</v>
      </c>
      <c r="J251" s="168">
        <v>0</v>
      </c>
      <c r="K251" s="168">
        <v>0</v>
      </c>
      <c r="L251" s="168">
        <v>1.85042796</v>
      </c>
      <c r="M251" s="168">
        <v>0</v>
      </c>
      <c r="N251" s="168">
        <v>1.85042796</v>
      </c>
    </row>
    <row r="252" spans="1:14" ht="120" x14ac:dyDescent="0.25">
      <c r="A252" s="168">
        <v>2024</v>
      </c>
      <c r="B252" s="168">
        <v>39</v>
      </c>
      <c r="C252" s="169" t="s">
        <v>41</v>
      </c>
      <c r="D252" s="168">
        <v>-7.1060748671000002</v>
      </c>
      <c r="E252" s="168">
        <v>0</v>
      </c>
      <c r="F252" s="168">
        <v>0</v>
      </c>
      <c r="G252" s="168">
        <v>3.2408060951436016E-2</v>
      </c>
      <c r="H252" s="168">
        <v>0</v>
      </c>
      <c r="I252" s="168">
        <v>0</v>
      </c>
      <c r="J252" s="168">
        <v>0</v>
      </c>
      <c r="K252" s="168">
        <v>0</v>
      </c>
      <c r="L252" s="168">
        <v>0</v>
      </c>
      <c r="M252" s="168">
        <v>0</v>
      </c>
      <c r="N252" s="168">
        <v>3.2408060951436016E-2</v>
      </c>
    </row>
    <row r="253" spans="1:14" ht="60" x14ac:dyDescent="0.25">
      <c r="A253" s="168">
        <v>2024</v>
      </c>
      <c r="B253" s="168">
        <v>15</v>
      </c>
      <c r="C253" s="169" t="s">
        <v>17</v>
      </c>
      <c r="D253" s="168">
        <v>-7.0625246230000007</v>
      </c>
      <c r="E253" s="168">
        <v>0</v>
      </c>
      <c r="F253" s="168">
        <v>1.459500000000012E-2</v>
      </c>
      <c r="G253" s="168">
        <v>0</v>
      </c>
      <c r="H253" s="168">
        <v>0</v>
      </c>
      <c r="I253" s="168">
        <v>0</v>
      </c>
      <c r="J253" s="168">
        <v>1.6679600000000478E-2</v>
      </c>
      <c r="K253" s="168">
        <v>0</v>
      </c>
      <c r="L253" s="168">
        <v>0</v>
      </c>
      <c r="M253" s="168">
        <v>0</v>
      </c>
      <c r="N253" s="168">
        <v>3.1274600000000596E-2</v>
      </c>
    </row>
    <row r="254" spans="1:14" ht="60" x14ac:dyDescent="0.25">
      <c r="A254" s="168">
        <v>2024</v>
      </c>
      <c r="B254" s="168">
        <v>29</v>
      </c>
      <c r="C254" s="169" t="s">
        <v>31</v>
      </c>
      <c r="D254" s="168">
        <v>-5.3520100480000004</v>
      </c>
      <c r="E254" s="168">
        <v>0</v>
      </c>
      <c r="F254" s="168">
        <v>0</v>
      </c>
      <c r="G254" s="168">
        <v>1.0423842000000001</v>
      </c>
      <c r="H254" s="168">
        <v>0</v>
      </c>
      <c r="I254" s="168">
        <v>0</v>
      </c>
      <c r="J254" s="168">
        <v>0</v>
      </c>
      <c r="K254" s="168">
        <v>0</v>
      </c>
      <c r="L254" s="168">
        <v>0</v>
      </c>
      <c r="M254" s="168">
        <v>0</v>
      </c>
      <c r="N254" s="168">
        <v>1.0423842000000001</v>
      </c>
    </row>
    <row r="255" spans="1:14" ht="90" x14ac:dyDescent="0.25">
      <c r="A255" s="168">
        <v>2024</v>
      </c>
      <c r="B255" s="168">
        <v>9</v>
      </c>
      <c r="C255" s="169" t="s">
        <v>11</v>
      </c>
      <c r="D255" s="168">
        <v>-5.1295888512000003</v>
      </c>
      <c r="E255" s="168">
        <v>0</v>
      </c>
      <c r="F255" s="168">
        <v>0</v>
      </c>
      <c r="G255" s="168">
        <v>0</v>
      </c>
      <c r="H255" s="168">
        <v>0</v>
      </c>
      <c r="I255" s="168">
        <v>0</v>
      </c>
      <c r="J255" s="168">
        <v>0</v>
      </c>
      <c r="K255" s="168">
        <v>0</v>
      </c>
      <c r="L255" s="168">
        <v>0</v>
      </c>
      <c r="M255" s="168">
        <v>0</v>
      </c>
      <c r="N255" s="168">
        <v>0</v>
      </c>
    </row>
    <row r="256" spans="1:14" ht="75" x14ac:dyDescent="0.25">
      <c r="A256" s="168">
        <v>2024</v>
      </c>
      <c r="B256" s="168">
        <v>7</v>
      </c>
      <c r="C256" s="169" t="s">
        <v>9</v>
      </c>
      <c r="D256" s="168">
        <v>-3.8338333340999999</v>
      </c>
      <c r="E256" s="168">
        <v>0.23114972186141183</v>
      </c>
      <c r="F256" s="168">
        <v>1.1985954735437614</v>
      </c>
      <c r="G256" s="168">
        <v>4.3936337162618167E-4</v>
      </c>
      <c r="H256" s="168">
        <v>0</v>
      </c>
      <c r="I256" s="168">
        <v>0</v>
      </c>
      <c r="J256" s="168">
        <v>0</v>
      </c>
      <c r="K256" s="168">
        <v>0</v>
      </c>
      <c r="L256" s="168">
        <v>0</v>
      </c>
      <c r="M256" s="168">
        <v>0</v>
      </c>
      <c r="N256" s="168">
        <v>1.4301845587767994</v>
      </c>
    </row>
    <row r="257" spans="1:14" ht="90" x14ac:dyDescent="0.25">
      <c r="A257" s="168">
        <v>2024</v>
      </c>
      <c r="B257" s="168">
        <v>6</v>
      </c>
      <c r="C257" s="169" t="s">
        <v>8</v>
      </c>
      <c r="D257" s="168">
        <v>-3.7222969234000001</v>
      </c>
      <c r="E257" s="168">
        <v>0</v>
      </c>
      <c r="F257" s="168">
        <v>0</v>
      </c>
      <c r="G257" s="168">
        <v>1.260019108622225</v>
      </c>
      <c r="H257" s="168">
        <v>0</v>
      </c>
      <c r="I257" s="168">
        <v>0</v>
      </c>
      <c r="J257" s="168">
        <v>0</v>
      </c>
      <c r="K257" s="168">
        <v>0</v>
      </c>
      <c r="L257" s="168">
        <v>0</v>
      </c>
      <c r="M257" s="168">
        <v>0</v>
      </c>
      <c r="N257" s="168">
        <v>1.260019108622225</v>
      </c>
    </row>
    <row r="258" spans="1:14" ht="75" x14ac:dyDescent="0.25">
      <c r="A258" s="168">
        <v>2024</v>
      </c>
      <c r="B258" s="168">
        <v>27</v>
      </c>
      <c r="C258" s="169" t="s">
        <v>29</v>
      </c>
      <c r="D258" s="168">
        <v>-3.6237930047</v>
      </c>
      <c r="E258" s="168">
        <v>0</v>
      </c>
      <c r="F258" s="168">
        <v>0</v>
      </c>
      <c r="G258" s="168">
        <v>0.52119210000000027</v>
      </c>
      <c r="H258" s="168">
        <v>0</v>
      </c>
      <c r="I258" s="168">
        <v>-4.5194280000000316E-2</v>
      </c>
      <c r="J258" s="168">
        <v>0</v>
      </c>
      <c r="K258" s="168">
        <v>0</v>
      </c>
      <c r="L258" s="168">
        <v>0</v>
      </c>
      <c r="M258" s="168">
        <v>0</v>
      </c>
      <c r="N258" s="168">
        <v>0.47599781999999996</v>
      </c>
    </row>
    <row r="259" spans="1:14" ht="210" x14ac:dyDescent="0.25">
      <c r="A259" s="168">
        <v>2024</v>
      </c>
      <c r="B259" s="168">
        <v>33</v>
      </c>
      <c r="C259" s="169" t="s">
        <v>35</v>
      </c>
      <c r="D259" s="168">
        <v>-3.4692493704</v>
      </c>
      <c r="E259" s="168">
        <v>0</v>
      </c>
      <c r="F259" s="168">
        <v>0</v>
      </c>
      <c r="G259" s="168">
        <v>4.7510370610000008</v>
      </c>
      <c r="H259" s="168">
        <v>0</v>
      </c>
      <c r="I259" s="168">
        <v>0</v>
      </c>
      <c r="J259" s="168">
        <v>0</v>
      </c>
      <c r="K259" s="168">
        <v>0</v>
      </c>
      <c r="L259" s="168">
        <v>0</v>
      </c>
      <c r="M259" s="168">
        <v>0</v>
      </c>
      <c r="N259" s="168">
        <v>4.7510370610000008</v>
      </c>
    </row>
    <row r="260" spans="1:14" ht="60" x14ac:dyDescent="0.25">
      <c r="A260" s="168">
        <v>2024</v>
      </c>
      <c r="B260" s="168">
        <v>24</v>
      </c>
      <c r="C260" s="169" t="s">
        <v>26</v>
      </c>
      <c r="D260" s="168">
        <v>-3.4301518943999998</v>
      </c>
      <c r="E260" s="168">
        <v>0</v>
      </c>
      <c r="F260" s="168">
        <v>1.0795658205357921</v>
      </c>
      <c r="G260" s="168">
        <v>3.0422333078953135E-2</v>
      </c>
      <c r="H260" s="168">
        <v>1.5689525441533017</v>
      </c>
      <c r="I260" s="168">
        <v>0</v>
      </c>
      <c r="J260" s="168">
        <v>0</v>
      </c>
      <c r="K260" s="168">
        <v>0</v>
      </c>
      <c r="L260" s="168">
        <v>0</v>
      </c>
      <c r="M260" s="168">
        <v>0</v>
      </c>
      <c r="N260" s="168">
        <v>2.6789406977680468</v>
      </c>
    </row>
    <row r="261" spans="1:14" ht="60" x14ac:dyDescent="0.25">
      <c r="A261" s="168">
        <v>2024</v>
      </c>
      <c r="B261" s="168">
        <v>26</v>
      </c>
      <c r="C261" s="169" t="s">
        <v>28</v>
      </c>
      <c r="D261" s="168">
        <v>-3.3627087482999998</v>
      </c>
      <c r="E261" s="168">
        <v>0</v>
      </c>
      <c r="F261" s="168">
        <v>0</v>
      </c>
      <c r="G261" s="168">
        <v>1.0398511335</v>
      </c>
      <c r="H261" s="168">
        <v>0</v>
      </c>
      <c r="I261" s="168">
        <v>0</v>
      </c>
      <c r="J261" s="168">
        <v>0</v>
      </c>
      <c r="K261" s="168">
        <v>0</v>
      </c>
      <c r="L261" s="168">
        <v>0</v>
      </c>
      <c r="M261" s="168">
        <v>0</v>
      </c>
      <c r="N261" s="168">
        <v>1.0398511335</v>
      </c>
    </row>
    <row r="262" spans="1:14" ht="75" x14ac:dyDescent="0.25">
      <c r="A262" s="168">
        <v>2024</v>
      </c>
      <c r="B262" s="168">
        <v>8</v>
      </c>
      <c r="C262" s="169" t="s">
        <v>10</v>
      </c>
      <c r="D262" s="168">
        <v>-3.3477213825000001</v>
      </c>
      <c r="E262" s="168">
        <v>0</v>
      </c>
      <c r="F262" s="168">
        <v>0</v>
      </c>
      <c r="G262" s="168">
        <v>0</v>
      </c>
      <c r="H262" s="168">
        <v>0</v>
      </c>
      <c r="I262" s="168">
        <v>0</v>
      </c>
      <c r="J262" s="168">
        <v>0</v>
      </c>
      <c r="K262" s="168">
        <v>0</v>
      </c>
      <c r="L262" s="168">
        <v>0</v>
      </c>
      <c r="M262" s="168">
        <v>0</v>
      </c>
      <c r="N262" s="168">
        <v>0</v>
      </c>
    </row>
    <row r="263" spans="1:14" ht="180" x14ac:dyDescent="0.25">
      <c r="A263" s="168">
        <v>2024</v>
      </c>
      <c r="B263" s="168">
        <v>18</v>
      </c>
      <c r="C263" s="169" t="s">
        <v>20</v>
      </c>
      <c r="D263" s="168">
        <v>-2.3159824324999998</v>
      </c>
      <c r="E263" s="168">
        <v>0</v>
      </c>
      <c r="F263" s="168">
        <v>0</v>
      </c>
      <c r="G263" s="168">
        <v>0.27982240000000003</v>
      </c>
      <c r="H263" s="168">
        <v>0</v>
      </c>
      <c r="I263" s="168">
        <v>0</v>
      </c>
      <c r="J263" s="168">
        <v>0</v>
      </c>
      <c r="K263" s="168">
        <v>0</v>
      </c>
      <c r="L263" s="168">
        <v>0</v>
      </c>
      <c r="M263" s="168">
        <v>0</v>
      </c>
      <c r="N263" s="168">
        <v>0.27982240000000003</v>
      </c>
    </row>
    <row r="264" spans="1:14" ht="75" x14ac:dyDescent="0.25">
      <c r="A264" s="168">
        <v>2024</v>
      </c>
      <c r="B264" s="168">
        <v>23</v>
      </c>
      <c r="C264" s="169" t="s">
        <v>25</v>
      </c>
      <c r="D264" s="168">
        <v>-1.4928719586000001</v>
      </c>
      <c r="E264" s="168">
        <v>9.3918273889800896E-2</v>
      </c>
      <c r="F264" s="168">
        <v>1.6641930883105478</v>
      </c>
      <c r="G264" s="168">
        <v>0.52878098279177654</v>
      </c>
      <c r="H264" s="168">
        <v>1.2672234278592165</v>
      </c>
      <c r="I264" s="168">
        <v>0</v>
      </c>
      <c r="J264" s="168">
        <v>0</v>
      </c>
      <c r="K264" s="168">
        <v>0</v>
      </c>
      <c r="L264" s="168">
        <v>9.9878292560807709E-4</v>
      </c>
      <c r="M264" s="168">
        <v>0</v>
      </c>
      <c r="N264" s="168">
        <v>3.5551145557769499</v>
      </c>
    </row>
    <row r="265" spans="1:14" ht="45" x14ac:dyDescent="0.25">
      <c r="A265" s="168">
        <v>2024</v>
      </c>
      <c r="B265" s="168">
        <v>59</v>
      </c>
      <c r="C265" s="169" t="s">
        <v>61</v>
      </c>
      <c r="D265" s="168">
        <v>-0.9008710095000001</v>
      </c>
      <c r="E265" s="168">
        <v>-0.46996415258244079</v>
      </c>
      <c r="F265" s="168">
        <v>2.1940528358625104</v>
      </c>
      <c r="G265" s="168">
        <v>9.9200458776225076E-2</v>
      </c>
      <c r="H265" s="168">
        <v>0</v>
      </c>
      <c r="I265" s="168">
        <v>0</v>
      </c>
      <c r="J265" s="168">
        <v>0</v>
      </c>
      <c r="K265" s="168">
        <v>0</v>
      </c>
      <c r="L265" s="168">
        <v>0</v>
      </c>
      <c r="M265" s="168">
        <v>0</v>
      </c>
      <c r="N265" s="168">
        <v>1.8232891420562947</v>
      </c>
    </row>
    <row r="266" spans="1:14" ht="75" x14ac:dyDescent="0.25">
      <c r="A266" s="168">
        <v>2024</v>
      </c>
      <c r="B266" s="168">
        <v>20</v>
      </c>
      <c r="C266" s="169" t="s">
        <v>22</v>
      </c>
      <c r="D266" s="168">
        <v>-0.32602950820000004</v>
      </c>
      <c r="E266" s="168">
        <v>-1.1968291531539487E-2</v>
      </c>
      <c r="F266" s="168">
        <v>0.27721210539533103</v>
      </c>
      <c r="G266" s="168">
        <v>-2.7044619949433642E-2</v>
      </c>
      <c r="H266" s="168">
        <v>0.54954406108520981</v>
      </c>
      <c r="I266" s="168">
        <v>0</v>
      </c>
      <c r="J266" s="168">
        <v>0</v>
      </c>
      <c r="K266" s="168">
        <v>0</v>
      </c>
      <c r="L266" s="168">
        <v>0</v>
      </c>
      <c r="M266" s="168">
        <v>0</v>
      </c>
      <c r="N266" s="168">
        <v>0.78774325499956777</v>
      </c>
    </row>
    <row r="267" spans="1:14" ht="120" x14ac:dyDescent="0.25">
      <c r="A267" s="168">
        <v>2024</v>
      </c>
      <c r="B267" s="168">
        <v>10</v>
      </c>
      <c r="C267" s="169" t="s">
        <v>12</v>
      </c>
      <c r="D267" s="168">
        <v>0</v>
      </c>
      <c r="E267" s="168">
        <v>0</v>
      </c>
      <c r="F267" s="168">
        <v>0</v>
      </c>
      <c r="G267" s="168">
        <v>0</v>
      </c>
      <c r="H267" s="168">
        <v>0</v>
      </c>
      <c r="I267" s="168">
        <v>0</v>
      </c>
      <c r="J267" s="168">
        <v>0</v>
      </c>
      <c r="K267" s="168">
        <v>0</v>
      </c>
      <c r="L267" s="168">
        <v>0</v>
      </c>
      <c r="M267" s="168">
        <v>0.47909694502195127</v>
      </c>
      <c r="N267" s="168">
        <v>0.47909694502195127</v>
      </c>
    </row>
    <row r="268" spans="1:14" ht="90" x14ac:dyDescent="0.25">
      <c r="A268" s="168">
        <v>2024</v>
      </c>
      <c r="B268" s="168">
        <v>25</v>
      </c>
      <c r="C268" s="169" t="s">
        <v>27</v>
      </c>
      <c r="D268" s="168">
        <v>0</v>
      </c>
      <c r="E268" s="168">
        <v>-0.23687652062994644</v>
      </c>
      <c r="F268" s="168">
        <v>0.50667036830699841</v>
      </c>
      <c r="G268" s="168">
        <v>-0.7402001121307985</v>
      </c>
      <c r="H268" s="168">
        <v>3.2353308955078774</v>
      </c>
      <c r="I268" s="168">
        <v>0</v>
      </c>
      <c r="J268" s="168">
        <v>0</v>
      </c>
      <c r="K268" s="168">
        <v>0</v>
      </c>
      <c r="L268" s="168">
        <v>0</v>
      </c>
      <c r="M268" s="168">
        <v>0</v>
      </c>
      <c r="N268" s="168">
        <v>2.7649246310541309</v>
      </c>
    </row>
    <row r="269" spans="1:14" ht="105" x14ac:dyDescent="0.25">
      <c r="A269" s="168">
        <v>2024</v>
      </c>
      <c r="B269" s="168">
        <v>34</v>
      </c>
      <c r="C269" s="169" t="s">
        <v>36</v>
      </c>
      <c r="D269" s="168">
        <v>0</v>
      </c>
      <c r="E269" s="168">
        <v>0</v>
      </c>
      <c r="F269" s="168">
        <v>0</v>
      </c>
      <c r="G269" s="168">
        <v>0</v>
      </c>
      <c r="H269" s="168">
        <v>0</v>
      </c>
      <c r="I269" s="168">
        <v>0</v>
      </c>
      <c r="J269" s="168">
        <v>0</v>
      </c>
      <c r="K269" s="168">
        <v>0</v>
      </c>
      <c r="L269" s="168">
        <v>0</v>
      </c>
      <c r="M269" s="168">
        <v>0.52560655789024391</v>
      </c>
      <c r="N269" s="168">
        <v>0.52560655789024391</v>
      </c>
    </row>
    <row r="270" spans="1:14" ht="45" x14ac:dyDescent="0.25">
      <c r="A270" s="168">
        <v>2024</v>
      </c>
      <c r="B270" s="168">
        <v>17</v>
      </c>
      <c r="C270" s="169" t="s">
        <v>19</v>
      </c>
      <c r="D270" s="168">
        <v>0.79063784800000003</v>
      </c>
      <c r="E270" s="168">
        <v>0</v>
      </c>
      <c r="F270" s="168">
        <v>8.4931394106999319E-2</v>
      </c>
      <c r="G270" s="168">
        <v>2.9447656903764368E-2</v>
      </c>
      <c r="H270" s="168">
        <v>0.12819125484565516</v>
      </c>
      <c r="I270" s="168">
        <v>0</v>
      </c>
      <c r="J270" s="168">
        <v>0</v>
      </c>
      <c r="K270" s="168">
        <v>0</v>
      </c>
      <c r="L270" s="168">
        <v>0</v>
      </c>
      <c r="M270" s="168">
        <v>0</v>
      </c>
      <c r="N270" s="168">
        <v>0.24257030585641887</v>
      </c>
    </row>
    <row r="271" spans="1:14" ht="195" x14ac:dyDescent="0.25">
      <c r="A271" s="168">
        <v>2024</v>
      </c>
      <c r="B271" s="168">
        <v>52</v>
      </c>
      <c r="C271" s="169" t="s">
        <v>54</v>
      </c>
      <c r="D271" s="168">
        <v>0.79726269809999994</v>
      </c>
      <c r="E271" s="168">
        <v>0</v>
      </c>
      <c r="F271" s="168">
        <v>0</v>
      </c>
      <c r="G271" s="168">
        <v>0.9372935</v>
      </c>
      <c r="H271" s="168">
        <v>0</v>
      </c>
      <c r="I271" s="168">
        <v>0</v>
      </c>
      <c r="J271" s="168">
        <v>0</v>
      </c>
      <c r="K271" s="168">
        <v>0</v>
      </c>
      <c r="L271" s="168">
        <v>0</v>
      </c>
      <c r="M271" s="168">
        <v>0</v>
      </c>
      <c r="N271" s="168">
        <v>0.9372935</v>
      </c>
    </row>
    <row r="272" spans="1:14" ht="60" x14ac:dyDescent="0.25">
      <c r="A272" s="168">
        <v>2024</v>
      </c>
      <c r="B272" s="168">
        <v>30</v>
      </c>
      <c r="C272" s="169" t="s">
        <v>32</v>
      </c>
      <c r="D272" s="168">
        <v>0.8548228711000001</v>
      </c>
      <c r="E272" s="168">
        <v>0</v>
      </c>
      <c r="F272" s="168">
        <v>0</v>
      </c>
      <c r="G272" s="168">
        <v>0</v>
      </c>
      <c r="H272" s="168">
        <v>0</v>
      </c>
      <c r="I272" s="168">
        <v>0.52931195657999996</v>
      </c>
      <c r="J272" s="168">
        <v>0</v>
      </c>
      <c r="K272" s="168">
        <v>0</v>
      </c>
      <c r="L272" s="168">
        <v>0</v>
      </c>
      <c r="M272" s="168">
        <v>0</v>
      </c>
      <c r="N272" s="168">
        <v>0.52931195657999996</v>
      </c>
    </row>
    <row r="273" spans="1:14" ht="45" x14ac:dyDescent="0.25">
      <c r="A273" s="168">
        <v>2024</v>
      </c>
      <c r="B273" s="168">
        <v>13</v>
      </c>
      <c r="C273" s="169" t="s">
        <v>15</v>
      </c>
      <c r="D273" s="168">
        <v>3.1052084272</v>
      </c>
      <c r="E273" s="168">
        <v>0</v>
      </c>
      <c r="F273" s="168">
        <v>0.5656699999999999</v>
      </c>
      <c r="G273" s="168">
        <v>0</v>
      </c>
      <c r="H273" s="168">
        <v>0</v>
      </c>
      <c r="I273" s="168">
        <v>0</v>
      </c>
      <c r="J273" s="168">
        <v>0.34682620000000014</v>
      </c>
      <c r="K273" s="168">
        <v>0</v>
      </c>
      <c r="L273" s="168">
        <v>0</v>
      </c>
      <c r="M273" s="168">
        <v>0</v>
      </c>
      <c r="N273" s="168">
        <v>0.91249620000000009</v>
      </c>
    </row>
    <row r="274" spans="1:14" ht="210" x14ac:dyDescent="0.25">
      <c r="A274" s="168">
        <v>2024</v>
      </c>
      <c r="B274" s="168">
        <v>49</v>
      </c>
      <c r="C274" s="169" t="s">
        <v>51</v>
      </c>
      <c r="D274" s="168">
        <v>4.2465289140999998</v>
      </c>
      <c r="E274" s="168">
        <v>0</v>
      </c>
      <c r="F274" s="168">
        <v>0</v>
      </c>
      <c r="G274" s="168">
        <v>0</v>
      </c>
      <c r="H274" s="168">
        <v>0</v>
      </c>
      <c r="I274" s="168">
        <v>0</v>
      </c>
      <c r="J274" s="168">
        <v>0</v>
      </c>
      <c r="K274" s="168">
        <v>0</v>
      </c>
      <c r="L274" s="168">
        <v>0</v>
      </c>
      <c r="M274" s="168">
        <v>0</v>
      </c>
      <c r="N274" s="168">
        <v>0</v>
      </c>
    </row>
    <row r="275" spans="1:14" ht="195" x14ac:dyDescent="0.25">
      <c r="A275" s="168">
        <v>2024</v>
      </c>
      <c r="B275" s="168">
        <v>51</v>
      </c>
      <c r="C275" s="169" t="s">
        <v>53</v>
      </c>
      <c r="D275" s="168">
        <v>4.2465289140999998</v>
      </c>
      <c r="E275" s="168">
        <v>0</v>
      </c>
      <c r="F275" s="168">
        <v>0</v>
      </c>
      <c r="G275" s="168">
        <v>0</v>
      </c>
      <c r="H275" s="168">
        <v>0</v>
      </c>
      <c r="I275" s="168">
        <v>0</v>
      </c>
      <c r="J275" s="168">
        <v>0</v>
      </c>
      <c r="K275" s="168">
        <v>0</v>
      </c>
      <c r="L275" s="168">
        <v>1.6339792699999995</v>
      </c>
      <c r="M275" s="168">
        <v>0</v>
      </c>
      <c r="N275" s="168">
        <v>1.6339792699999995</v>
      </c>
    </row>
    <row r="276" spans="1:14" ht="225" x14ac:dyDescent="0.25">
      <c r="A276" s="168">
        <v>2024</v>
      </c>
      <c r="B276" s="168">
        <v>53</v>
      </c>
      <c r="C276" s="169" t="s">
        <v>55</v>
      </c>
      <c r="D276" s="168">
        <v>4.2465289140999998</v>
      </c>
      <c r="E276" s="168">
        <v>0</v>
      </c>
      <c r="F276" s="168">
        <v>0</v>
      </c>
      <c r="G276" s="168">
        <v>0</v>
      </c>
      <c r="H276" s="168">
        <v>0</v>
      </c>
      <c r="I276" s="168">
        <v>0</v>
      </c>
      <c r="J276" s="168">
        <v>0</v>
      </c>
      <c r="K276" s="168">
        <v>0</v>
      </c>
      <c r="L276" s="168">
        <v>0.65169424500000006</v>
      </c>
      <c r="M276" s="168">
        <v>0</v>
      </c>
      <c r="N276" s="168">
        <v>0.65169424500000006</v>
      </c>
    </row>
    <row r="277" spans="1:14" ht="180" x14ac:dyDescent="0.25">
      <c r="A277" s="168">
        <v>2024</v>
      </c>
      <c r="B277" s="168">
        <v>37</v>
      </c>
      <c r="C277" s="169" t="s">
        <v>39</v>
      </c>
      <c r="D277" s="168">
        <v>4.7469766068999997</v>
      </c>
      <c r="E277" s="168">
        <v>0</v>
      </c>
      <c r="F277" s="168">
        <v>0</v>
      </c>
      <c r="G277" s="168">
        <v>0</v>
      </c>
      <c r="H277" s="168">
        <v>0</v>
      </c>
      <c r="I277" s="168">
        <v>0</v>
      </c>
      <c r="J277" s="168">
        <v>0</v>
      </c>
      <c r="K277" s="168">
        <v>0</v>
      </c>
      <c r="L277" s="168">
        <v>11.537979539999998</v>
      </c>
      <c r="M277" s="168">
        <v>0</v>
      </c>
      <c r="N277" s="168">
        <v>11.537979539999998</v>
      </c>
    </row>
    <row r="278" spans="1:14" ht="45" x14ac:dyDescent="0.25">
      <c r="A278" s="168">
        <v>2024</v>
      </c>
      <c r="B278" s="168">
        <v>16</v>
      </c>
      <c r="C278" s="169" t="s">
        <v>18</v>
      </c>
      <c r="D278" s="168">
        <v>5.0374925743999999</v>
      </c>
      <c r="E278" s="168">
        <v>0</v>
      </c>
      <c r="F278" s="168">
        <v>0</v>
      </c>
      <c r="G278" s="168">
        <v>0</v>
      </c>
      <c r="H278" s="168">
        <v>0</v>
      </c>
      <c r="I278" s="168">
        <v>0</v>
      </c>
      <c r="J278" s="168">
        <v>0</v>
      </c>
      <c r="K278" s="168">
        <v>0</v>
      </c>
      <c r="L278" s="168">
        <v>0</v>
      </c>
      <c r="M278" s="168">
        <v>0</v>
      </c>
      <c r="N278" s="168">
        <v>0</v>
      </c>
    </row>
    <row r="279" spans="1:14" ht="150" x14ac:dyDescent="0.25">
      <c r="A279" s="168">
        <v>2024</v>
      </c>
      <c r="B279" s="168">
        <v>38</v>
      </c>
      <c r="C279" s="169" t="s">
        <v>40</v>
      </c>
      <c r="D279" s="168">
        <v>5.3422356789999998</v>
      </c>
      <c r="E279" s="168">
        <v>0</v>
      </c>
      <c r="F279" s="168">
        <v>0</v>
      </c>
      <c r="G279" s="168">
        <v>0</v>
      </c>
      <c r="H279" s="168">
        <v>0</v>
      </c>
      <c r="I279" s="168">
        <v>0</v>
      </c>
      <c r="J279" s="168">
        <v>0</v>
      </c>
      <c r="K279" s="168">
        <v>0</v>
      </c>
      <c r="L279" s="168">
        <v>4.9515906300000019</v>
      </c>
      <c r="M279" s="168">
        <v>0</v>
      </c>
      <c r="N279" s="168">
        <v>4.9515906300000019</v>
      </c>
    </row>
    <row r="280" spans="1:14" ht="135" x14ac:dyDescent="0.25">
      <c r="A280" s="168">
        <v>2024</v>
      </c>
      <c r="B280" s="168">
        <v>40</v>
      </c>
      <c r="C280" s="169" t="s">
        <v>42</v>
      </c>
      <c r="D280" s="168">
        <v>5.4769047630000003</v>
      </c>
      <c r="E280" s="168">
        <v>-6.7707984288213549E-3</v>
      </c>
      <c r="F280" s="168">
        <v>2.603424592835954E-2</v>
      </c>
      <c r="G280" s="168">
        <v>-1.0979053309734503E-2</v>
      </c>
      <c r="H280" s="168">
        <v>6.1546178431428983E-2</v>
      </c>
      <c r="I280" s="168">
        <v>0</v>
      </c>
      <c r="J280" s="168">
        <v>0</v>
      </c>
      <c r="K280" s="168">
        <v>0</v>
      </c>
      <c r="L280" s="168">
        <v>0</v>
      </c>
      <c r="M280" s="168">
        <v>0</v>
      </c>
      <c r="N280" s="168">
        <v>6.983057262123267E-2</v>
      </c>
    </row>
    <row r="281" spans="1:14" ht="90" x14ac:dyDescent="0.25">
      <c r="A281" s="168">
        <v>2024</v>
      </c>
      <c r="B281" s="168">
        <v>48</v>
      </c>
      <c r="C281" s="169" t="s">
        <v>50</v>
      </c>
      <c r="D281" s="168">
        <v>5.6305795644999996</v>
      </c>
      <c r="E281" s="168">
        <v>0.67652387184546625</v>
      </c>
      <c r="F281" s="168">
        <v>25.282195136424924</v>
      </c>
      <c r="G281" s="168">
        <v>0</v>
      </c>
      <c r="H281" s="168">
        <v>0</v>
      </c>
      <c r="I281" s="168">
        <v>0</v>
      </c>
      <c r="J281" s="168">
        <v>0</v>
      </c>
      <c r="K281" s="168">
        <v>0</v>
      </c>
      <c r="L281" s="168">
        <v>0</v>
      </c>
      <c r="M281" s="168">
        <v>0</v>
      </c>
      <c r="N281" s="168">
        <v>25.958719008270389</v>
      </c>
    </row>
    <row r="282" spans="1:14" ht="75" x14ac:dyDescent="0.25">
      <c r="A282" s="168">
        <v>2024</v>
      </c>
      <c r="B282" s="168">
        <v>28</v>
      </c>
      <c r="C282" s="169" t="s">
        <v>30</v>
      </c>
      <c r="D282" s="168">
        <v>5.8285648387999993</v>
      </c>
      <c r="E282" s="168">
        <v>0</v>
      </c>
      <c r="F282" s="168">
        <v>0</v>
      </c>
      <c r="G282" s="168">
        <v>0.64875660000000002</v>
      </c>
      <c r="H282" s="168">
        <v>0</v>
      </c>
      <c r="I282" s="168">
        <v>0</v>
      </c>
      <c r="J282" s="168">
        <v>0</v>
      </c>
      <c r="K282" s="168">
        <v>0</v>
      </c>
      <c r="L282" s="168">
        <v>0</v>
      </c>
      <c r="M282" s="168">
        <v>0</v>
      </c>
      <c r="N282" s="168">
        <v>0.64875660000000002</v>
      </c>
    </row>
    <row r="283" spans="1:14" ht="90" x14ac:dyDescent="0.25">
      <c r="A283" s="168">
        <v>2024</v>
      </c>
      <c r="B283" s="168">
        <v>45</v>
      </c>
      <c r="C283" s="169" t="s">
        <v>47</v>
      </c>
      <c r="D283" s="168">
        <v>5.8554986556000008</v>
      </c>
      <c r="E283" s="168">
        <v>1.1739000805581241</v>
      </c>
      <c r="F283" s="168">
        <v>6.3250139362839457</v>
      </c>
      <c r="G283" s="168">
        <v>2.5295639233529399</v>
      </c>
      <c r="H283" s="168">
        <v>0</v>
      </c>
      <c r="I283" s="168">
        <v>0</v>
      </c>
      <c r="J283" s="168">
        <v>0</v>
      </c>
      <c r="K283" s="168">
        <v>0</v>
      </c>
      <c r="L283" s="168">
        <v>0</v>
      </c>
      <c r="M283" s="168">
        <v>0</v>
      </c>
      <c r="N283" s="168">
        <v>10.02847794019501</v>
      </c>
    </row>
    <row r="284" spans="1:14" ht="75" x14ac:dyDescent="0.25">
      <c r="A284" s="168">
        <v>2024</v>
      </c>
      <c r="B284" s="168">
        <v>54</v>
      </c>
      <c r="C284" s="169" t="s">
        <v>56</v>
      </c>
      <c r="D284" s="168">
        <v>5.8554986556000008</v>
      </c>
      <c r="E284" s="168">
        <v>1.2383032335305513</v>
      </c>
      <c r="F284" s="168">
        <v>6.6720133191978945</v>
      </c>
      <c r="G284" s="168">
        <v>2.6682677189076642</v>
      </c>
      <c r="H284" s="168">
        <v>0</v>
      </c>
      <c r="I284" s="168">
        <v>0</v>
      </c>
      <c r="J284" s="168">
        <v>0</v>
      </c>
      <c r="K284" s="168">
        <v>0</v>
      </c>
      <c r="L284" s="168">
        <v>0</v>
      </c>
      <c r="M284" s="168">
        <v>0</v>
      </c>
      <c r="N284" s="168">
        <v>10.57858427163611</v>
      </c>
    </row>
    <row r="285" spans="1:14" ht="120" x14ac:dyDescent="0.25">
      <c r="A285" s="168">
        <v>2024</v>
      </c>
      <c r="B285" s="168">
        <v>36</v>
      </c>
      <c r="C285" s="169" t="s">
        <v>38</v>
      </c>
      <c r="D285" s="168">
        <v>7.9723011687000005</v>
      </c>
      <c r="E285" s="168">
        <v>0</v>
      </c>
      <c r="F285" s="168">
        <v>0</v>
      </c>
      <c r="G285" s="168">
        <v>8.6280160000000036E-2</v>
      </c>
      <c r="H285" s="168">
        <v>0</v>
      </c>
      <c r="I285" s="168">
        <v>0</v>
      </c>
      <c r="J285" s="168">
        <v>0</v>
      </c>
      <c r="K285" s="168">
        <v>0</v>
      </c>
      <c r="L285" s="168">
        <v>0</v>
      </c>
      <c r="M285" s="168">
        <v>0</v>
      </c>
      <c r="N285" s="168">
        <v>8.6280160000000036E-2</v>
      </c>
    </row>
    <row r="286" spans="1:14" ht="90" x14ac:dyDescent="0.25">
      <c r="A286" s="168">
        <v>2024</v>
      </c>
      <c r="B286" s="168">
        <v>46</v>
      </c>
      <c r="C286" s="169" t="s">
        <v>48</v>
      </c>
      <c r="D286" s="168">
        <v>14.366258952100001</v>
      </c>
      <c r="E286" s="168">
        <v>1.0024484198524222</v>
      </c>
      <c r="F286" s="168">
        <v>7.9574930817387903</v>
      </c>
      <c r="G286" s="168">
        <v>2.9126138939450223</v>
      </c>
      <c r="H286" s="168">
        <v>0.59390425492598276</v>
      </c>
      <c r="I286" s="168">
        <v>0</v>
      </c>
      <c r="J286" s="168">
        <v>0</v>
      </c>
      <c r="K286" s="168">
        <v>0</v>
      </c>
      <c r="L286" s="168">
        <v>0</v>
      </c>
      <c r="M286" s="168">
        <v>0</v>
      </c>
      <c r="N286" s="168">
        <v>12.466459650462218</v>
      </c>
    </row>
    <row r="287" spans="1:14" ht="75" x14ac:dyDescent="0.25">
      <c r="A287" s="168">
        <v>2024</v>
      </c>
      <c r="B287" s="168">
        <v>55</v>
      </c>
      <c r="C287" s="169" t="s">
        <v>57</v>
      </c>
      <c r="D287" s="168">
        <v>15.5614470726</v>
      </c>
      <c r="E287" s="168">
        <v>-1.3746807327699753</v>
      </c>
      <c r="F287" s="168">
        <v>5.6140618446647341</v>
      </c>
      <c r="G287" s="168">
        <v>2.8272538208902871</v>
      </c>
      <c r="H287" s="168">
        <v>0</v>
      </c>
      <c r="I287" s="168">
        <v>0</v>
      </c>
      <c r="J287" s="168">
        <v>0</v>
      </c>
      <c r="K287" s="168">
        <v>0</v>
      </c>
      <c r="L287" s="168">
        <v>0</v>
      </c>
      <c r="M287" s="168">
        <v>0</v>
      </c>
      <c r="N287" s="168">
        <v>7.0666349327850462</v>
      </c>
    </row>
    <row r="288" spans="1:14" ht="45" x14ac:dyDescent="0.25">
      <c r="A288" s="168">
        <v>2024</v>
      </c>
      <c r="B288" s="168">
        <v>57</v>
      </c>
      <c r="C288" s="169" t="s">
        <v>59</v>
      </c>
      <c r="D288" s="168">
        <v>18.798500877200002</v>
      </c>
      <c r="E288" s="168">
        <v>0</v>
      </c>
      <c r="F288" s="168">
        <v>8.754179225913907E-9</v>
      </c>
      <c r="G288" s="168">
        <v>0</v>
      </c>
      <c r="H288" s="168">
        <v>1.3213126099165123E-8</v>
      </c>
      <c r="I288" s="168">
        <v>0</v>
      </c>
      <c r="J288" s="168">
        <v>0</v>
      </c>
      <c r="K288" s="168">
        <v>0</v>
      </c>
      <c r="L288" s="168">
        <v>0</v>
      </c>
      <c r="M288" s="168">
        <v>0</v>
      </c>
      <c r="N288" s="168">
        <v>2.1967305325079031E-8</v>
      </c>
    </row>
    <row r="289" spans="1:14" ht="45" x14ac:dyDescent="0.25">
      <c r="A289" s="168">
        <v>2024</v>
      </c>
      <c r="B289" s="168">
        <v>56</v>
      </c>
      <c r="C289" s="169" t="s">
        <v>58</v>
      </c>
      <c r="D289" s="168">
        <v>22.199764080999998</v>
      </c>
      <c r="E289" s="168">
        <v>0</v>
      </c>
      <c r="F289" s="168">
        <v>0</v>
      </c>
      <c r="G289" s="168">
        <v>0</v>
      </c>
      <c r="H289" s="168">
        <v>0</v>
      </c>
      <c r="I289" s="168">
        <v>0</v>
      </c>
      <c r="J289" s="168">
        <v>0</v>
      </c>
      <c r="K289" s="168">
        <v>0</v>
      </c>
      <c r="L289" s="168">
        <v>0</v>
      </c>
      <c r="M289" s="168">
        <v>0</v>
      </c>
      <c r="N289" s="168">
        <v>0</v>
      </c>
    </row>
    <row r="290" spans="1:14" ht="135" x14ac:dyDescent="0.25">
      <c r="A290" s="168">
        <v>2024</v>
      </c>
      <c r="B290" s="168">
        <v>41</v>
      </c>
      <c r="C290" s="169" t="s">
        <v>43</v>
      </c>
      <c r="D290" s="168">
        <v>22.8555156368</v>
      </c>
      <c r="E290" s="168">
        <v>0</v>
      </c>
      <c r="F290" s="168">
        <v>0</v>
      </c>
      <c r="G290" s="168">
        <v>3.0519657703844273E-2</v>
      </c>
      <c r="H290" s="168">
        <v>0</v>
      </c>
      <c r="I290" s="168">
        <v>0</v>
      </c>
      <c r="J290" s="168">
        <v>0</v>
      </c>
      <c r="K290" s="168">
        <v>0</v>
      </c>
      <c r="L290" s="168">
        <v>0</v>
      </c>
      <c r="M290" s="168">
        <v>0</v>
      </c>
      <c r="N290" s="168">
        <v>3.0519657703844273E-2</v>
      </c>
    </row>
    <row r="291" spans="1:14" ht="135" x14ac:dyDescent="0.25">
      <c r="A291" s="168">
        <v>2024</v>
      </c>
      <c r="B291" s="168">
        <v>42</v>
      </c>
      <c r="C291" s="169" t="s">
        <v>44</v>
      </c>
      <c r="D291" s="168">
        <v>22.8555156368</v>
      </c>
      <c r="E291" s="168">
        <v>-1.16869395061072E-2</v>
      </c>
      <c r="F291" s="168">
        <v>-6.1080845750938008E-2</v>
      </c>
      <c r="G291" s="168">
        <v>7.5556782454548582E-2</v>
      </c>
      <c r="H291" s="168">
        <v>0</v>
      </c>
      <c r="I291" s="168">
        <v>0</v>
      </c>
      <c r="J291" s="168">
        <v>0</v>
      </c>
      <c r="K291" s="168">
        <v>0</v>
      </c>
      <c r="L291" s="168">
        <v>0</v>
      </c>
      <c r="M291" s="168">
        <v>0</v>
      </c>
      <c r="N291" s="168">
        <v>2.7889971975033762E-3</v>
      </c>
    </row>
    <row r="292" spans="1:14" ht="90" x14ac:dyDescent="0.25">
      <c r="A292" s="168">
        <v>2024</v>
      </c>
      <c r="B292" s="168">
        <v>47</v>
      </c>
      <c r="C292" s="169" t="s">
        <v>49</v>
      </c>
      <c r="D292" s="168">
        <v>23.278963022700001</v>
      </c>
      <c r="E292" s="168">
        <v>0.39369339900482964</v>
      </c>
      <c r="F292" s="168">
        <v>6.5295174959240079</v>
      </c>
      <c r="G292" s="168">
        <v>1.0210066774484852</v>
      </c>
      <c r="H292" s="168">
        <v>0</v>
      </c>
      <c r="I292" s="168">
        <v>0</v>
      </c>
      <c r="J292" s="168">
        <v>0</v>
      </c>
      <c r="K292" s="168">
        <v>0</v>
      </c>
      <c r="L292" s="168">
        <v>0</v>
      </c>
      <c r="M292" s="168">
        <v>0</v>
      </c>
      <c r="N292" s="168">
        <v>7.9442175723773225</v>
      </c>
    </row>
    <row r="293" spans="1:14" ht="75" x14ac:dyDescent="0.25">
      <c r="A293" s="168">
        <v>2024</v>
      </c>
      <c r="B293" s="168">
        <v>3</v>
      </c>
      <c r="C293" s="169" t="s">
        <v>5</v>
      </c>
      <c r="D293" s="168">
        <v>28.807346129100001</v>
      </c>
      <c r="E293" s="168">
        <v>0</v>
      </c>
      <c r="F293" s="168">
        <v>0</v>
      </c>
      <c r="G293" s="168">
        <v>0</v>
      </c>
      <c r="H293" s="168">
        <v>0</v>
      </c>
      <c r="I293" s="168">
        <v>0</v>
      </c>
      <c r="J293" s="168">
        <v>0</v>
      </c>
      <c r="K293" s="168">
        <v>0</v>
      </c>
      <c r="L293" s="168">
        <v>0</v>
      </c>
      <c r="M293" s="168">
        <v>0</v>
      </c>
      <c r="N293" s="168">
        <v>0</v>
      </c>
    </row>
    <row r="294" spans="1:14" ht="105" x14ac:dyDescent="0.25">
      <c r="A294" s="168">
        <v>2024</v>
      </c>
      <c r="B294" s="168">
        <v>1</v>
      </c>
      <c r="C294" s="169" t="s">
        <v>3</v>
      </c>
      <c r="D294" s="168">
        <v>31.323485917900001</v>
      </c>
      <c r="E294" s="168">
        <v>0</v>
      </c>
      <c r="F294" s="168">
        <v>0</v>
      </c>
      <c r="G294" s="168">
        <v>0.7918135639489976</v>
      </c>
      <c r="H294" s="168">
        <v>0</v>
      </c>
      <c r="I294" s="168">
        <v>0</v>
      </c>
      <c r="J294" s="168">
        <v>0</v>
      </c>
      <c r="K294" s="168">
        <v>0</v>
      </c>
      <c r="L294" s="168">
        <v>0</v>
      </c>
      <c r="M294" s="168">
        <v>0</v>
      </c>
      <c r="N294" s="168">
        <v>0.7918135639489976</v>
      </c>
    </row>
    <row r="295" spans="1:14" ht="105" x14ac:dyDescent="0.25">
      <c r="A295" s="168">
        <v>2024</v>
      </c>
      <c r="B295" s="168">
        <v>4</v>
      </c>
      <c r="C295" s="169" t="s">
        <v>6</v>
      </c>
      <c r="D295" s="168">
        <v>32.252376785199999</v>
      </c>
      <c r="E295" s="168">
        <v>0</v>
      </c>
      <c r="F295" s="168">
        <v>0</v>
      </c>
      <c r="G295" s="168">
        <v>0.90941362092197386</v>
      </c>
      <c r="H295" s="168">
        <v>0</v>
      </c>
      <c r="I295" s="168">
        <v>0</v>
      </c>
      <c r="J295" s="168">
        <v>0</v>
      </c>
      <c r="K295" s="168">
        <v>0</v>
      </c>
      <c r="L295" s="168">
        <v>0</v>
      </c>
      <c r="M295" s="168">
        <v>0</v>
      </c>
      <c r="N295" s="168">
        <v>0.90941362092197386</v>
      </c>
    </row>
    <row r="296" spans="1:14" ht="75" x14ac:dyDescent="0.25">
      <c r="A296" s="168">
        <v>2024</v>
      </c>
      <c r="B296" s="168">
        <v>43</v>
      </c>
      <c r="C296" s="169" t="s">
        <v>45</v>
      </c>
      <c r="D296" s="168">
        <v>32.266278110000002</v>
      </c>
      <c r="E296" s="168">
        <v>0</v>
      </c>
      <c r="F296" s="168">
        <v>0</v>
      </c>
      <c r="G296" s="168">
        <v>0.91329431412875794</v>
      </c>
      <c r="H296" s="168">
        <v>0</v>
      </c>
      <c r="I296" s="168">
        <v>0</v>
      </c>
      <c r="J296" s="168">
        <v>0</v>
      </c>
      <c r="K296" s="168">
        <v>0</v>
      </c>
      <c r="L296" s="168">
        <v>0</v>
      </c>
      <c r="M296" s="168">
        <v>0</v>
      </c>
      <c r="N296" s="168">
        <v>0.91329431412875794</v>
      </c>
    </row>
    <row r="297" spans="1:14" ht="135" x14ac:dyDescent="0.25">
      <c r="A297" s="168">
        <v>2024</v>
      </c>
      <c r="B297" s="168">
        <v>11</v>
      </c>
      <c r="C297" s="169" t="s">
        <v>13</v>
      </c>
      <c r="D297" s="168">
        <v>36.199049779200003</v>
      </c>
      <c r="E297" s="168">
        <v>0</v>
      </c>
      <c r="F297" s="168">
        <v>0</v>
      </c>
      <c r="G297" s="168">
        <v>0</v>
      </c>
      <c r="H297" s="168">
        <v>0</v>
      </c>
      <c r="I297" s="168">
        <v>0</v>
      </c>
      <c r="J297" s="168">
        <v>0</v>
      </c>
      <c r="K297" s="168">
        <v>0</v>
      </c>
      <c r="L297" s="168">
        <v>0</v>
      </c>
      <c r="M297" s="168">
        <v>4.5702765146666671E-2</v>
      </c>
      <c r="N297" s="168">
        <v>4.5702765146666671E-2</v>
      </c>
    </row>
    <row r="298" spans="1:14" ht="150" x14ac:dyDescent="0.25">
      <c r="A298" s="168">
        <v>2024</v>
      </c>
      <c r="B298" s="168">
        <v>12</v>
      </c>
      <c r="C298" s="169" t="s">
        <v>14</v>
      </c>
      <c r="D298" s="168">
        <v>76.200654911700013</v>
      </c>
      <c r="E298" s="168">
        <v>0</v>
      </c>
      <c r="F298" s="168">
        <v>0</v>
      </c>
      <c r="G298" s="168">
        <v>0</v>
      </c>
      <c r="H298" s="168">
        <v>0</v>
      </c>
      <c r="I298" s="168">
        <v>0</v>
      </c>
      <c r="J298" s="168">
        <v>0</v>
      </c>
      <c r="K298" s="168">
        <v>0</v>
      </c>
      <c r="L298" s="168">
        <v>0</v>
      </c>
      <c r="M298" s="168">
        <v>4.5702765146666671E-2</v>
      </c>
      <c r="N298" s="168">
        <v>4.5702765146666671E-2</v>
      </c>
    </row>
    <row r="299" spans="1:14" ht="105" x14ac:dyDescent="0.25">
      <c r="A299" s="168">
        <v>2024</v>
      </c>
      <c r="B299" s="168">
        <v>5</v>
      </c>
      <c r="C299" s="169" t="s">
        <v>7</v>
      </c>
      <c r="D299" s="168">
        <v>89.612935449400013</v>
      </c>
      <c r="E299" s="168">
        <v>0</v>
      </c>
      <c r="F299" s="168">
        <v>0</v>
      </c>
      <c r="G299" s="168">
        <v>0</v>
      </c>
      <c r="H299" s="168">
        <v>0</v>
      </c>
      <c r="I299" s="168">
        <v>0</v>
      </c>
      <c r="J299" s="168">
        <v>0</v>
      </c>
      <c r="K299" s="168">
        <v>0</v>
      </c>
      <c r="L299" s="168">
        <v>0.42187507960757425</v>
      </c>
      <c r="M299" s="168">
        <v>0</v>
      </c>
      <c r="N299" s="168">
        <v>0.42187507960757425</v>
      </c>
    </row>
    <row r="300" spans="1:14" ht="75" x14ac:dyDescent="0.25">
      <c r="A300" s="168">
        <v>2024</v>
      </c>
      <c r="B300" s="168">
        <v>44</v>
      </c>
      <c r="C300" s="169" t="s">
        <v>46</v>
      </c>
      <c r="D300" s="168">
        <v>89.612935449400013</v>
      </c>
      <c r="E300" s="168">
        <v>0</v>
      </c>
      <c r="F300" s="168">
        <v>0</v>
      </c>
      <c r="G300" s="168">
        <v>0</v>
      </c>
      <c r="H300" s="168">
        <v>0</v>
      </c>
      <c r="I300" s="168">
        <v>0</v>
      </c>
      <c r="J300" s="168">
        <v>0</v>
      </c>
      <c r="K300" s="168">
        <v>0</v>
      </c>
      <c r="L300" s="168">
        <v>0.42259428750711281</v>
      </c>
      <c r="M300" s="168">
        <v>0</v>
      </c>
      <c r="N300" s="168">
        <v>0.42259428750711281</v>
      </c>
    </row>
    <row r="301" spans="1:14" ht="105" x14ac:dyDescent="0.25">
      <c r="A301" s="168">
        <v>2024</v>
      </c>
      <c r="B301" s="168">
        <v>2</v>
      </c>
      <c r="C301" s="169" t="s">
        <v>4</v>
      </c>
      <c r="D301" s="168">
        <v>90.810295651900006</v>
      </c>
      <c r="E301" s="168">
        <v>0</v>
      </c>
      <c r="F301" s="168">
        <v>0</v>
      </c>
      <c r="G301" s="168">
        <v>0</v>
      </c>
      <c r="H301" s="168">
        <v>0</v>
      </c>
      <c r="I301" s="168">
        <v>0</v>
      </c>
      <c r="J301" s="168">
        <v>0</v>
      </c>
      <c r="K301" s="168">
        <v>0</v>
      </c>
      <c r="L301" s="168">
        <v>0.67718837013935818</v>
      </c>
      <c r="M301" s="168">
        <v>0</v>
      </c>
      <c r="N301" s="168">
        <v>0.67718837013935818</v>
      </c>
    </row>
    <row r="302" spans="1:14" ht="45" x14ac:dyDescent="0.25">
      <c r="A302" s="168">
        <v>2024</v>
      </c>
      <c r="B302" s="168">
        <v>58</v>
      </c>
      <c r="C302" s="169" t="s">
        <v>60</v>
      </c>
      <c r="D302" s="168">
        <v>96.394392661599994</v>
      </c>
      <c r="E302" s="168">
        <v>0</v>
      </c>
      <c r="F302" s="168">
        <v>0</v>
      </c>
      <c r="G302" s="168">
        <v>0</v>
      </c>
      <c r="H302" s="168">
        <v>0</v>
      </c>
      <c r="I302" s="168">
        <v>0</v>
      </c>
      <c r="J302" s="168">
        <v>0</v>
      </c>
      <c r="K302" s="168">
        <v>0</v>
      </c>
      <c r="L302" s="168">
        <v>0</v>
      </c>
      <c r="M302" s="168">
        <v>0</v>
      </c>
      <c r="N302" s="168">
        <v>0</v>
      </c>
    </row>
    <row r="303" spans="1:14" ht="75" x14ac:dyDescent="0.25">
      <c r="A303" s="168">
        <v>2024</v>
      </c>
      <c r="B303" s="168">
        <v>31</v>
      </c>
      <c r="C303" s="169" t="s">
        <v>33</v>
      </c>
      <c r="D303" s="168">
        <v>111.75437912870001</v>
      </c>
      <c r="E303" s="168">
        <v>0</v>
      </c>
      <c r="F303" s="168">
        <v>0</v>
      </c>
      <c r="G303" s="168">
        <v>0</v>
      </c>
      <c r="H303" s="168">
        <v>0</v>
      </c>
      <c r="I303" s="168">
        <v>0.35987699000000017</v>
      </c>
      <c r="J303" s="168">
        <v>0</v>
      </c>
      <c r="K303" s="168">
        <v>0</v>
      </c>
      <c r="L303" s="168">
        <v>0</v>
      </c>
      <c r="M303" s="168">
        <v>0</v>
      </c>
      <c r="N303" s="168">
        <v>0.35987699000000017</v>
      </c>
    </row>
    <row r="304" spans="1:14" ht="30" x14ac:dyDescent="0.25">
      <c r="A304" s="168">
        <v>2025</v>
      </c>
      <c r="B304" s="168">
        <v>19</v>
      </c>
      <c r="C304" s="169" t="s">
        <v>21</v>
      </c>
      <c r="D304" s="168">
        <v>-44.629768854000005</v>
      </c>
      <c r="E304" s="168">
        <v>0.46376295121963573</v>
      </c>
      <c r="F304" s="168">
        <v>9.3900667451622386</v>
      </c>
      <c r="G304" s="168">
        <v>3.9345544308880851</v>
      </c>
      <c r="H304" s="168">
        <v>10.12514009474075</v>
      </c>
      <c r="I304" s="168">
        <v>0</v>
      </c>
      <c r="J304" s="168">
        <v>0</v>
      </c>
      <c r="K304" s="168">
        <v>0</v>
      </c>
      <c r="L304" s="168">
        <v>0</v>
      </c>
      <c r="M304" s="168">
        <v>0</v>
      </c>
      <c r="N304" s="168">
        <v>23.913524222010711</v>
      </c>
    </row>
    <row r="305" spans="1:14" ht="60" x14ac:dyDescent="0.25">
      <c r="A305" s="168">
        <v>2025</v>
      </c>
      <c r="B305" s="168">
        <v>32</v>
      </c>
      <c r="C305" s="169" t="s">
        <v>34</v>
      </c>
      <c r="D305" s="168">
        <v>-22.307825160500002</v>
      </c>
      <c r="E305" s="168">
        <v>0</v>
      </c>
      <c r="F305" s="168">
        <v>0</v>
      </c>
      <c r="G305" s="168">
        <v>0</v>
      </c>
      <c r="H305" s="168">
        <v>0</v>
      </c>
      <c r="I305" s="168">
        <v>1.2343654399999997</v>
      </c>
      <c r="J305" s="168">
        <v>0</v>
      </c>
      <c r="K305" s="168">
        <v>0</v>
      </c>
      <c r="L305" s="168">
        <v>0</v>
      </c>
      <c r="M305" s="168">
        <v>0</v>
      </c>
      <c r="N305" s="168">
        <v>1.2343654399999997</v>
      </c>
    </row>
    <row r="306" spans="1:14" ht="90" x14ac:dyDescent="0.25">
      <c r="A306" s="168">
        <v>2025</v>
      </c>
      <c r="B306" s="168">
        <v>22</v>
      </c>
      <c r="C306" s="169" t="s">
        <v>24</v>
      </c>
      <c r="D306" s="168">
        <v>-16.187441105000001</v>
      </c>
      <c r="E306" s="168">
        <v>-4.4551654002411005E-2</v>
      </c>
      <c r="F306" s="168">
        <v>8.3163087471171862E-2</v>
      </c>
      <c r="G306" s="168">
        <v>-0.13591224581002229</v>
      </c>
      <c r="H306" s="168">
        <v>0.61366438259676781</v>
      </c>
      <c r="I306" s="168">
        <v>0</v>
      </c>
      <c r="J306" s="168">
        <v>0</v>
      </c>
      <c r="K306" s="168">
        <v>0</v>
      </c>
      <c r="L306" s="168">
        <v>0</v>
      </c>
      <c r="M306" s="168">
        <v>0</v>
      </c>
      <c r="N306" s="168">
        <v>0.51636357025550639</v>
      </c>
    </row>
    <row r="307" spans="1:14" ht="90" x14ac:dyDescent="0.25">
      <c r="A307" s="168">
        <v>2025</v>
      </c>
      <c r="B307" s="168">
        <v>21</v>
      </c>
      <c r="C307" s="169" t="s">
        <v>23</v>
      </c>
      <c r="D307" s="168">
        <v>-10.979440093600001</v>
      </c>
      <c r="E307" s="168">
        <v>0</v>
      </c>
      <c r="F307" s="168">
        <v>0.36166244930643404</v>
      </c>
      <c r="G307" s="168">
        <v>1.3433176688524463E-2</v>
      </c>
      <c r="H307" s="168">
        <v>0.54587545270640825</v>
      </c>
      <c r="I307" s="168">
        <v>0</v>
      </c>
      <c r="J307" s="168">
        <v>0</v>
      </c>
      <c r="K307" s="168">
        <v>0</v>
      </c>
      <c r="L307" s="168">
        <v>0</v>
      </c>
      <c r="M307" s="168">
        <v>0</v>
      </c>
      <c r="N307" s="168">
        <v>0.92097107870136674</v>
      </c>
    </row>
    <row r="308" spans="1:14" ht="180" x14ac:dyDescent="0.25">
      <c r="A308" s="168">
        <v>2025</v>
      </c>
      <c r="B308" s="168">
        <v>50</v>
      </c>
      <c r="C308" s="169" t="s">
        <v>52</v>
      </c>
      <c r="D308" s="168">
        <v>-7.3995231452999999</v>
      </c>
      <c r="E308" s="168">
        <v>0</v>
      </c>
      <c r="F308" s="168">
        <v>0</v>
      </c>
      <c r="G308" s="168">
        <v>0</v>
      </c>
      <c r="H308" s="168">
        <v>0</v>
      </c>
      <c r="I308" s="168">
        <v>0</v>
      </c>
      <c r="J308" s="168">
        <v>0</v>
      </c>
      <c r="K308" s="168">
        <v>0</v>
      </c>
      <c r="L308" s="168">
        <v>0</v>
      </c>
      <c r="M308" s="168">
        <v>0</v>
      </c>
      <c r="N308" s="168">
        <v>0</v>
      </c>
    </row>
    <row r="309" spans="1:14" ht="45" x14ac:dyDescent="0.25">
      <c r="A309" s="168">
        <v>2025</v>
      </c>
      <c r="B309" s="168">
        <v>14</v>
      </c>
      <c r="C309" s="169" t="s">
        <v>16</v>
      </c>
      <c r="D309" s="168">
        <v>-7.2981955200000002</v>
      </c>
      <c r="E309" s="168">
        <v>0</v>
      </c>
      <c r="F309" s="168">
        <v>0.14335999999999982</v>
      </c>
      <c r="G309" s="168">
        <v>0</v>
      </c>
      <c r="H309" s="168">
        <v>0</v>
      </c>
      <c r="I309" s="168">
        <v>0</v>
      </c>
      <c r="J309" s="168">
        <v>0.16415560000000007</v>
      </c>
      <c r="K309" s="168">
        <v>0</v>
      </c>
      <c r="L309" s="168">
        <v>0</v>
      </c>
      <c r="M309" s="168">
        <v>0</v>
      </c>
      <c r="N309" s="168">
        <v>0.30751559999999989</v>
      </c>
    </row>
    <row r="310" spans="1:14" ht="105" x14ac:dyDescent="0.25">
      <c r="A310" s="168">
        <v>2025</v>
      </c>
      <c r="B310" s="168">
        <v>35</v>
      </c>
      <c r="C310" s="169" t="s">
        <v>37</v>
      </c>
      <c r="D310" s="168">
        <v>-7.2572517743000002</v>
      </c>
      <c r="E310" s="168">
        <v>0</v>
      </c>
      <c r="F310" s="168">
        <v>0</v>
      </c>
      <c r="G310" s="168">
        <v>0</v>
      </c>
      <c r="H310" s="168">
        <v>0</v>
      </c>
      <c r="I310" s="168">
        <v>0</v>
      </c>
      <c r="J310" s="168">
        <v>0</v>
      </c>
      <c r="K310" s="168">
        <v>0</v>
      </c>
      <c r="L310" s="168">
        <v>1.9614547499999997</v>
      </c>
      <c r="M310" s="168">
        <v>0</v>
      </c>
      <c r="N310" s="168">
        <v>1.9614547499999997</v>
      </c>
    </row>
    <row r="311" spans="1:14" ht="120" x14ac:dyDescent="0.25">
      <c r="A311" s="168">
        <v>2025</v>
      </c>
      <c r="B311" s="168">
        <v>39</v>
      </c>
      <c r="C311" s="169" t="s">
        <v>41</v>
      </c>
      <c r="D311" s="168">
        <v>-7.1060748671000002</v>
      </c>
      <c r="E311" s="168">
        <v>0</v>
      </c>
      <c r="F311" s="168">
        <v>0</v>
      </c>
      <c r="G311" s="168">
        <v>3.0222764811123244E-2</v>
      </c>
      <c r="H311" s="168">
        <v>0</v>
      </c>
      <c r="I311" s="168">
        <v>0</v>
      </c>
      <c r="J311" s="168">
        <v>0</v>
      </c>
      <c r="K311" s="168">
        <v>0</v>
      </c>
      <c r="L311" s="168">
        <v>0</v>
      </c>
      <c r="M311" s="168">
        <v>0</v>
      </c>
      <c r="N311" s="168">
        <v>3.0222764811123244E-2</v>
      </c>
    </row>
    <row r="312" spans="1:14" ht="60" x14ac:dyDescent="0.25">
      <c r="A312" s="168">
        <v>2025</v>
      </c>
      <c r="B312" s="168">
        <v>15</v>
      </c>
      <c r="C312" s="169" t="s">
        <v>17</v>
      </c>
      <c r="D312" s="168">
        <v>-7.0625246230000007</v>
      </c>
      <c r="E312" s="168">
        <v>0</v>
      </c>
      <c r="F312" s="168">
        <v>1.8865000000000014E-2</v>
      </c>
      <c r="G312" s="168">
        <v>0</v>
      </c>
      <c r="H312" s="168">
        <v>0</v>
      </c>
      <c r="I312" s="168">
        <v>0</v>
      </c>
      <c r="J312" s="168">
        <v>2.1606199999999805E-2</v>
      </c>
      <c r="K312" s="168">
        <v>0</v>
      </c>
      <c r="L312" s="168">
        <v>0</v>
      </c>
      <c r="M312" s="168">
        <v>0</v>
      </c>
      <c r="N312" s="168">
        <v>4.0471199999999818E-2</v>
      </c>
    </row>
    <row r="313" spans="1:14" ht="60" x14ac:dyDescent="0.25">
      <c r="A313" s="168">
        <v>2025</v>
      </c>
      <c r="B313" s="168">
        <v>29</v>
      </c>
      <c r="C313" s="169" t="s">
        <v>31</v>
      </c>
      <c r="D313" s="168">
        <v>-5.3520100480000004</v>
      </c>
      <c r="E313" s="168">
        <v>0</v>
      </c>
      <c r="F313" s="168">
        <v>0</v>
      </c>
      <c r="G313" s="168">
        <v>1.0632335999999998</v>
      </c>
      <c r="H313" s="168">
        <v>0</v>
      </c>
      <c r="I313" s="168">
        <v>0</v>
      </c>
      <c r="J313" s="168">
        <v>0</v>
      </c>
      <c r="K313" s="168">
        <v>0</v>
      </c>
      <c r="L313" s="168">
        <v>0</v>
      </c>
      <c r="M313" s="168">
        <v>0</v>
      </c>
      <c r="N313" s="168">
        <v>1.0632335999999998</v>
      </c>
    </row>
    <row r="314" spans="1:14" ht="90" x14ac:dyDescent="0.25">
      <c r="A314" s="168">
        <v>2025</v>
      </c>
      <c r="B314" s="168">
        <v>9</v>
      </c>
      <c r="C314" s="169" t="s">
        <v>11</v>
      </c>
      <c r="D314" s="168">
        <v>-5.1295888512000003</v>
      </c>
      <c r="E314" s="168">
        <v>0</v>
      </c>
      <c r="F314" s="168">
        <v>0</v>
      </c>
      <c r="G314" s="168">
        <v>0</v>
      </c>
      <c r="H314" s="168">
        <v>0</v>
      </c>
      <c r="I314" s="168">
        <v>0</v>
      </c>
      <c r="J314" s="168">
        <v>0</v>
      </c>
      <c r="K314" s="168">
        <v>0</v>
      </c>
      <c r="L314" s="168">
        <v>0</v>
      </c>
      <c r="M314" s="168">
        <v>0</v>
      </c>
      <c r="N314" s="168">
        <v>0</v>
      </c>
    </row>
    <row r="315" spans="1:14" ht="75" x14ac:dyDescent="0.25">
      <c r="A315" s="168">
        <v>2025</v>
      </c>
      <c r="B315" s="168">
        <v>7</v>
      </c>
      <c r="C315" s="169" t="s">
        <v>9</v>
      </c>
      <c r="D315" s="168">
        <v>-3.8338333340999999</v>
      </c>
      <c r="E315" s="168">
        <v>0.23201589083895821</v>
      </c>
      <c r="F315" s="168">
        <v>1.2031105363868526</v>
      </c>
      <c r="G315" s="168">
        <v>6.9236044825481905E-4</v>
      </c>
      <c r="H315" s="168">
        <v>0</v>
      </c>
      <c r="I315" s="168">
        <v>0</v>
      </c>
      <c r="J315" s="168">
        <v>0</v>
      </c>
      <c r="K315" s="168">
        <v>0</v>
      </c>
      <c r="L315" s="168">
        <v>0</v>
      </c>
      <c r="M315" s="168">
        <v>0</v>
      </c>
      <c r="N315" s="168">
        <v>1.4358187876740658</v>
      </c>
    </row>
    <row r="316" spans="1:14" ht="90" x14ac:dyDescent="0.25">
      <c r="A316" s="168">
        <v>2025</v>
      </c>
      <c r="B316" s="168">
        <v>6</v>
      </c>
      <c r="C316" s="169" t="s">
        <v>8</v>
      </c>
      <c r="D316" s="168">
        <v>-3.7222969234000001</v>
      </c>
      <c r="E316" s="168">
        <v>0</v>
      </c>
      <c r="F316" s="168">
        <v>0</v>
      </c>
      <c r="G316" s="168">
        <v>1.2659630404659288</v>
      </c>
      <c r="H316" s="168">
        <v>0</v>
      </c>
      <c r="I316" s="168">
        <v>0</v>
      </c>
      <c r="J316" s="168">
        <v>0</v>
      </c>
      <c r="K316" s="168">
        <v>0</v>
      </c>
      <c r="L316" s="168">
        <v>0</v>
      </c>
      <c r="M316" s="168">
        <v>0</v>
      </c>
      <c r="N316" s="168">
        <v>1.2659630404659288</v>
      </c>
    </row>
    <row r="317" spans="1:14" ht="75" x14ac:dyDescent="0.25">
      <c r="A317" s="168">
        <v>2025</v>
      </c>
      <c r="B317" s="168">
        <v>27</v>
      </c>
      <c r="C317" s="169" t="s">
        <v>29</v>
      </c>
      <c r="D317" s="168">
        <v>-3.6237930047</v>
      </c>
      <c r="E317" s="168">
        <v>0</v>
      </c>
      <c r="F317" s="168">
        <v>0</v>
      </c>
      <c r="G317" s="168">
        <v>0.53161680000000056</v>
      </c>
      <c r="H317" s="168">
        <v>0</v>
      </c>
      <c r="I317" s="168">
        <v>-4.6098240000000568E-2</v>
      </c>
      <c r="J317" s="168">
        <v>0</v>
      </c>
      <c r="K317" s="168">
        <v>0</v>
      </c>
      <c r="L317" s="168">
        <v>0</v>
      </c>
      <c r="M317" s="168">
        <v>0</v>
      </c>
      <c r="N317" s="168">
        <v>0.48551855999999999</v>
      </c>
    </row>
    <row r="318" spans="1:14" ht="210" x14ac:dyDescent="0.25">
      <c r="A318" s="168">
        <v>2025</v>
      </c>
      <c r="B318" s="168">
        <v>33</v>
      </c>
      <c r="C318" s="169" t="s">
        <v>35</v>
      </c>
      <c r="D318" s="168">
        <v>-3.4692493704</v>
      </c>
      <c r="E318" s="168">
        <v>0</v>
      </c>
      <c r="F318" s="168">
        <v>0</v>
      </c>
      <c r="G318" s="168">
        <v>7.3047205529999992</v>
      </c>
      <c r="H318" s="168">
        <v>0</v>
      </c>
      <c r="I318" s="168">
        <v>0</v>
      </c>
      <c r="J318" s="168">
        <v>0</v>
      </c>
      <c r="K318" s="168">
        <v>0</v>
      </c>
      <c r="L318" s="168">
        <v>0</v>
      </c>
      <c r="M318" s="168">
        <v>0</v>
      </c>
      <c r="N318" s="168">
        <v>7.3047205529999992</v>
      </c>
    </row>
    <row r="319" spans="1:14" ht="60" x14ac:dyDescent="0.25">
      <c r="A319" s="168">
        <v>2025</v>
      </c>
      <c r="B319" s="168">
        <v>24</v>
      </c>
      <c r="C319" s="169" t="s">
        <v>26</v>
      </c>
      <c r="D319" s="168">
        <v>-3.4301518943999998</v>
      </c>
      <c r="E319" s="168">
        <v>0</v>
      </c>
      <c r="F319" s="168">
        <v>1.1610362688160309</v>
      </c>
      <c r="G319" s="168">
        <v>3.2696413777985704E-2</v>
      </c>
      <c r="H319" s="168">
        <v>1.6872189252771481</v>
      </c>
      <c r="I319" s="168">
        <v>0</v>
      </c>
      <c r="J319" s="168">
        <v>0</v>
      </c>
      <c r="K319" s="168">
        <v>0</v>
      </c>
      <c r="L319" s="168">
        <v>0</v>
      </c>
      <c r="M319" s="168">
        <v>0</v>
      </c>
      <c r="N319" s="168">
        <v>2.880951607871165</v>
      </c>
    </row>
    <row r="320" spans="1:14" ht="60" x14ac:dyDescent="0.25">
      <c r="A320" s="168">
        <v>2025</v>
      </c>
      <c r="B320" s="168">
        <v>26</v>
      </c>
      <c r="C320" s="169" t="s">
        <v>28</v>
      </c>
      <c r="D320" s="168">
        <v>-3.3627087482999998</v>
      </c>
      <c r="E320" s="168">
        <v>0</v>
      </c>
      <c r="F320" s="168">
        <v>0</v>
      </c>
      <c r="G320" s="168">
        <v>1.0606498680000001</v>
      </c>
      <c r="H320" s="168">
        <v>0</v>
      </c>
      <c r="I320" s="168">
        <v>0</v>
      </c>
      <c r="J320" s="168">
        <v>0</v>
      </c>
      <c r="K320" s="168">
        <v>0</v>
      </c>
      <c r="L320" s="168">
        <v>0</v>
      </c>
      <c r="M320" s="168">
        <v>0</v>
      </c>
      <c r="N320" s="168">
        <v>1.0606498680000001</v>
      </c>
    </row>
    <row r="321" spans="1:14" ht="75" x14ac:dyDescent="0.25">
      <c r="A321" s="168">
        <v>2025</v>
      </c>
      <c r="B321" s="168">
        <v>8</v>
      </c>
      <c r="C321" s="169" t="s">
        <v>10</v>
      </c>
      <c r="D321" s="168">
        <v>-3.3477213825000001</v>
      </c>
      <c r="E321" s="168">
        <v>0</v>
      </c>
      <c r="F321" s="168">
        <v>0</v>
      </c>
      <c r="G321" s="168">
        <v>0</v>
      </c>
      <c r="H321" s="168">
        <v>0</v>
      </c>
      <c r="I321" s="168">
        <v>0</v>
      </c>
      <c r="J321" s="168">
        <v>0</v>
      </c>
      <c r="K321" s="168">
        <v>0</v>
      </c>
      <c r="L321" s="168">
        <v>0</v>
      </c>
      <c r="M321" s="168">
        <v>0</v>
      </c>
      <c r="N321" s="168">
        <v>0</v>
      </c>
    </row>
    <row r="322" spans="1:14" ht="180" x14ac:dyDescent="0.25">
      <c r="A322" s="168">
        <v>2025</v>
      </c>
      <c r="B322" s="168">
        <v>18</v>
      </c>
      <c r="C322" s="169" t="s">
        <v>20</v>
      </c>
      <c r="D322" s="168">
        <v>-2.3159824324999998</v>
      </c>
      <c r="E322" s="168">
        <v>0</v>
      </c>
      <c r="F322" s="168">
        <v>0</v>
      </c>
      <c r="G322" s="168">
        <v>0.28542800000000002</v>
      </c>
      <c r="H322" s="168">
        <v>0</v>
      </c>
      <c r="I322" s="168">
        <v>0</v>
      </c>
      <c r="J322" s="168">
        <v>0</v>
      </c>
      <c r="K322" s="168">
        <v>0</v>
      </c>
      <c r="L322" s="168">
        <v>0</v>
      </c>
      <c r="M322" s="168">
        <v>0</v>
      </c>
      <c r="N322" s="168">
        <v>0.28542800000000002</v>
      </c>
    </row>
    <row r="323" spans="1:14" ht="75" x14ac:dyDescent="0.25">
      <c r="A323" s="168">
        <v>2025</v>
      </c>
      <c r="B323" s="168">
        <v>23</v>
      </c>
      <c r="C323" s="169" t="s">
        <v>25</v>
      </c>
      <c r="D323" s="168">
        <v>-1.4928719586000001</v>
      </c>
      <c r="E323" s="168">
        <v>0.12780523362822455</v>
      </c>
      <c r="F323" s="168">
        <v>2.1411383797974284</v>
      </c>
      <c r="G323" s="168">
        <v>0.66780886674846129</v>
      </c>
      <c r="H323" s="168">
        <v>1.5516064849258946</v>
      </c>
      <c r="I323" s="168">
        <v>0</v>
      </c>
      <c r="J323" s="168">
        <v>0</v>
      </c>
      <c r="K323" s="168">
        <v>0</v>
      </c>
      <c r="L323" s="168">
        <v>1.2742225965044389E-3</v>
      </c>
      <c r="M323" s="168">
        <v>0</v>
      </c>
      <c r="N323" s="168">
        <v>4.4896331876965139</v>
      </c>
    </row>
    <row r="324" spans="1:14" ht="45" x14ac:dyDescent="0.25">
      <c r="A324" s="168">
        <v>2025</v>
      </c>
      <c r="B324" s="168">
        <v>59</v>
      </c>
      <c r="C324" s="169" t="s">
        <v>61</v>
      </c>
      <c r="D324" s="168">
        <v>-0.9008710095000001</v>
      </c>
      <c r="E324" s="168">
        <v>-0.57547491428173014</v>
      </c>
      <c r="F324" s="168">
        <v>2.6912104927387341</v>
      </c>
      <c r="G324" s="168">
        <v>0.1195882304440137</v>
      </c>
      <c r="H324" s="168">
        <v>0</v>
      </c>
      <c r="I324" s="168">
        <v>0</v>
      </c>
      <c r="J324" s="168">
        <v>0</v>
      </c>
      <c r="K324" s="168">
        <v>0</v>
      </c>
      <c r="L324" s="168">
        <v>0</v>
      </c>
      <c r="M324" s="168">
        <v>0</v>
      </c>
      <c r="N324" s="168">
        <v>2.2353238089010179</v>
      </c>
    </row>
    <row r="325" spans="1:14" ht="75" x14ac:dyDescent="0.25">
      <c r="A325" s="168">
        <v>2025</v>
      </c>
      <c r="B325" s="168">
        <v>20</v>
      </c>
      <c r="C325" s="169" t="s">
        <v>22</v>
      </c>
      <c r="D325" s="168">
        <v>-0.32602950820000004</v>
      </c>
      <c r="E325" s="168">
        <v>-1.2973536256523029E-2</v>
      </c>
      <c r="F325" s="168">
        <v>0.30043239147281159</v>
      </c>
      <c r="G325" s="168">
        <v>-2.9318515722789491E-2</v>
      </c>
      <c r="H325" s="168">
        <v>0.59560584786429749</v>
      </c>
      <c r="I325" s="168">
        <v>0</v>
      </c>
      <c r="J325" s="168">
        <v>0</v>
      </c>
      <c r="K325" s="168">
        <v>0</v>
      </c>
      <c r="L325" s="168">
        <v>0</v>
      </c>
      <c r="M325" s="168">
        <v>0</v>
      </c>
      <c r="N325" s="168">
        <v>0.85374618735779662</v>
      </c>
    </row>
    <row r="326" spans="1:14" ht="120" x14ac:dyDescent="0.25">
      <c r="A326" s="168">
        <v>2025</v>
      </c>
      <c r="B326" s="168">
        <v>10</v>
      </c>
      <c r="C326" s="169" t="s">
        <v>12</v>
      </c>
      <c r="D326" s="168">
        <v>0</v>
      </c>
      <c r="E326" s="168">
        <v>0</v>
      </c>
      <c r="F326" s="168">
        <v>0</v>
      </c>
      <c r="G326" s="168">
        <v>0</v>
      </c>
      <c r="H326" s="168">
        <v>0</v>
      </c>
      <c r="I326" s="168">
        <v>0</v>
      </c>
      <c r="J326" s="168">
        <v>0</v>
      </c>
      <c r="K326" s="168">
        <v>0</v>
      </c>
      <c r="L326" s="168">
        <v>0</v>
      </c>
      <c r="M326" s="168">
        <v>0.514403937487805</v>
      </c>
      <c r="N326" s="168">
        <v>0.514403937487805</v>
      </c>
    </row>
    <row r="327" spans="1:14" ht="90" x14ac:dyDescent="0.25">
      <c r="A327" s="168">
        <v>2025</v>
      </c>
      <c r="B327" s="168">
        <v>25</v>
      </c>
      <c r="C327" s="169" t="s">
        <v>27</v>
      </c>
      <c r="D327" s="168">
        <v>0</v>
      </c>
      <c r="E327" s="168">
        <v>-0.2544647884293183</v>
      </c>
      <c r="F327" s="168">
        <v>0.54443281302275193</v>
      </c>
      <c r="G327" s="168">
        <v>-0.79519916803666746</v>
      </c>
      <c r="H327" s="168">
        <v>3.4754964026459563</v>
      </c>
      <c r="I327" s="168">
        <v>0</v>
      </c>
      <c r="J327" s="168">
        <v>0</v>
      </c>
      <c r="K327" s="168">
        <v>0</v>
      </c>
      <c r="L327" s="168">
        <v>0</v>
      </c>
      <c r="M327" s="168">
        <v>0</v>
      </c>
      <c r="N327" s="168">
        <v>2.9702652592027223</v>
      </c>
    </row>
    <row r="328" spans="1:14" ht="105" x14ac:dyDescent="0.25">
      <c r="A328" s="168">
        <v>2025</v>
      </c>
      <c r="B328" s="168">
        <v>34</v>
      </c>
      <c r="C328" s="169" t="s">
        <v>36</v>
      </c>
      <c r="D328" s="168">
        <v>0</v>
      </c>
      <c r="E328" s="168">
        <v>0</v>
      </c>
      <c r="F328" s="168">
        <v>0</v>
      </c>
      <c r="G328" s="168">
        <v>0</v>
      </c>
      <c r="H328" s="168">
        <v>0</v>
      </c>
      <c r="I328" s="168">
        <v>0</v>
      </c>
      <c r="J328" s="168">
        <v>0</v>
      </c>
      <c r="K328" s="168">
        <v>0</v>
      </c>
      <c r="L328" s="168">
        <v>0</v>
      </c>
      <c r="M328" s="168">
        <v>0.55635052367560944</v>
      </c>
      <c r="N328" s="168">
        <v>0.55635052367560944</v>
      </c>
    </row>
    <row r="329" spans="1:14" ht="45" x14ac:dyDescent="0.25">
      <c r="A329" s="168">
        <v>2025</v>
      </c>
      <c r="B329" s="168">
        <v>17</v>
      </c>
      <c r="C329" s="169" t="s">
        <v>19</v>
      </c>
      <c r="D329" s="168">
        <v>0.79063784800000003</v>
      </c>
      <c r="E329" s="168">
        <v>0</v>
      </c>
      <c r="F329" s="168">
        <v>0.13205596066398684</v>
      </c>
      <c r="G329" s="168">
        <v>4.579371649685398E-2</v>
      </c>
      <c r="H329" s="168">
        <v>0.19931874997881208</v>
      </c>
      <c r="I329" s="168">
        <v>0</v>
      </c>
      <c r="J329" s="168">
        <v>0</v>
      </c>
      <c r="K329" s="168">
        <v>0</v>
      </c>
      <c r="L329" s="168">
        <v>0</v>
      </c>
      <c r="M329" s="168">
        <v>0</v>
      </c>
      <c r="N329" s="168">
        <v>0.37716842713965293</v>
      </c>
    </row>
    <row r="330" spans="1:14" ht="195" x14ac:dyDescent="0.25">
      <c r="A330" s="168">
        <v>2025</v>
      </c>
      <c r="B330" s="168">
        <v>52</v>
      </c>
      <c r="C330" s="169" t="s">
        <v>54</v>
      </c>
      <c r="D330" s="168">
        <v>0.79726269809999994</v>
      </c>
      <c r="E330" s="168">
        <v>0</v>
      </c>
      <c r="F330" s="168">
        <v>0</v>
      </c>
      <c r="G330" s="168">
        <v>0.99353539999999974</v>
      </c>
      <c r="H330" s="168">
        <v>0</v>
      </c>
      <c r="I330" s="168">
        <v>0</v>
      </c>
      <c r="J330" s="168">
        <v>0</v>
      </c>
      <c r="K330" s="168">
        <v>0</v>
      </c>
      <c r="L330" s="168">
        <v>0</v>
      </c>
      <c r="M330" s="168">
        <v>0</v>
      </c>
      <c r="N330" s="168">
        <v>0.99353539999999974</v>
      </c>
    </row>
    <row r="331" spans="1:14" ht="60" x14ac:dyDescent="0.25">
      <c r="A331" s="168">
        <v>2025</v>
      </c>
      <c r="B331" s="168">
        <v>30</v>
      </c>
      <c r="C331" s="169" t="s">
        <v>32</v>
      </c>
      <c r="D331" s="168">
        <v>0.8548228711000001</v>
      </c>
      <c r="E331" s="168">
        <v>0</v>
      </c>
      <c r="F331" s="168">
        <v>0</v>
      </c>
      <c r="G331" s="168">
        <v>0</v>
      </c>
      <c r="H331" s="168">
        <v>0</v>
      </c>
      <c r="I331" s="168">
        <v>0.5998866719999999</v>
      </c>
      <c r="J331" s="168">
        <v>0</v>
      </c>
      <c r="K331" s="168">
        <v>0</v>
      </c>
      <c r="L331" s="168">
        <v>0</v>
      </c>
      <c r="M331" s="168">
        <v>0</v>
      </c>
      <c r="N331" s="168">
        <v>0.5998866719999999</v>
      </c>
    </row>
    <row r="332" spans="1:14" ht="45" x14ac:dyDescent="0.25">
      <c r="A332" s="168">
        <v>2025</v>
      </c>
      <c r="B332" s="168">
        <v>13</v>
      </c>
      <c r="C332" s="169" t="s">
        <v>15</v>
      </c>
      <c r="D332" s="168">
        <v>3.1052084272</v>
      </c>
      <c r="E332" s="168">
        <v>0</v>
      </c>
      <c r="F332" s="168">
        <v>0.58859499999999998</v>
      </c>
      <c r="G332" s="168">
        <v>0</v>
      </c>
      <c r="H332" s="168">
        <v>0</v>
      </c>
      <c r="I332" s="168">
        <v>0</v>
      </c>
      <c r="J332" s="168">
        <v>0.36092980000000019</v>
      </c>
      <c r="K332" s="168">
        <v>0</v>
      </c>
      <c r="L332" s="168">
        <v>0</v>
      </c>
      <c r="M332" s="168">
        <v>0</v>
      </c>
      <c r="N332" s="168">
        <v>0.94952480000000017</v>
      </c>
    </row>
    <row r="333" spans="1:14" ht="210" x14ac:dyDescent="0.25">
      <c r="A333" s="168">
        <v>2025</v>
      </c>
      <c r="B333" s="168">
        <v>49</v>
      </c>
      <c r="C333" s="169" t="s">
        <v>51</v>
      </c>
      <c r="D333" s="168">
        <v>4.2465289140999998</v>
      </c>
      <c r="E333" s="168">
        <v>0</v>
      </c>
      <c r="F333" s="168">
        <v>0</v>
      </c>
      <c r="G333" s="168">
        <v>0</v>
      </c>
      <c r="H333" s="168">
        <v>0</v>
      </c>
      <c r="I333" s="168">
        <v>0</v>
      </c>
      <c r="J333" s="168">
        <v>0</v>
      </c>
      <c r="K333" s="168">
        <v>0</v>
      </c>
      <c r="L333" s="168">
        <v>0</v>
      </c>
      <c r="M333" s="168">
        <v>0</v>
      </c>
      <c r="N333" s="168">
        <v>0</v>
      </c>
    </row>
    <row r="334" spans="1:14" ht="195" x14ac:dyDescent="0.25">
      <c r="A334" s="168">
        <v>2025</v>
      </c>
      <c r="B334" s="168">
        <v>51</v>
      </c>
      <c r="C334" s="169" t="s">
        <v>53</v>
      </c>
      <c r="D334" s="168">
        <v>4.2465289140999998</v>
      </c>
      <c r="E334" s="168">
        <v>0</v>
      </c>
      <c r="F334" s="168">
        <v>0</v>
      </c>
      <c r="G334" s="168">
        <v>0</v>
      </c>
      <c r="H334" s="168">
        <v>0</v>
      </c>
      <c r="I334" s="168">
        <v>0</v>
      </c>
      <c r="J334" s="168">
        <v>0</v>
      </c>
      <c r="K334" s="168">
        <v>0</v>
      </c>
      <c r="L334" s="168">
        <v>1.7320155500000001</v>
      </c>
      <c r="M334" s="168">
        <v>0</v>
      </c>
      <c r="N334" s="168">
        <v>1.7320155500000001</v>
      </c>
    </row>
    <row r="335" spans="1:14" ht="225" x14ac:dyDescent="0.25">
      <c r="A335" s="168">
        <v>2025</v>
      </c>
      <c r="B335" s="168">
        <v>53</v>
      </c>
      <c r="C335" s="169" t="s">
        <v>55</v>
      </c>
      <c r="D335" s="168">
        <v>4.2465289140999998</v>
      </c>
      <c r="E335" s="168">
        <v>0</v>
      </c>
      <c r="F335" s="168">
        <v>0</v>
      </c>
      <c r="G335" s="168">
        <v>0</v>
      </c>
      <c r="H335" s="168">
        <v>0</v>
      </c>
      <c r="I335" s="168">
        <v>0</v>
      </c>
      <c r="J335" s="168">
        <v>0</v>
      </c>
      <c r="K335" s="168">
        <v>0</v>
      </c>
      <c r="L335" s="168">
        <v>0.69079619500000011</v>
      </c>
      <c r="M335" s="168">
        <v>0</v>
      </c>
      <c r="N335" s="168">
        <v>0.69079619500000011</v>
      </c>
    </row>
    <row r="336" spans="1:14" ht="180" x14ac:dyDescent="0.25">
      <c r="A336" s="168">
        <v>2025</v>
      </c>
      <c r="B336" s="168">
        <v>37</v>
      </c>
      <c r="C336" s="169" t="s">
        <v>39</v>
      </c>
      <c r="D336" s="168">
        <v>4.7469766068999997</v>
      </c>
      <c r="E336" s="168">
        <v>0</v>
      </c>
      <c r="F336" s="168">
        <v>0</v>
      </c>
      <c r="G336" s="168">
        <v>0</v>
      </c>
      <c r="H336" s="168">
        <v>0</v>
      </c>
      <c r="I336" s="168">
        <v>0</v>
      </c>
      <c r="J336" s="168">
        <v>0</v>
      </c>
      <c r="K336" s="168">
        <v>0</v>
      </c>
      <c r="L336" s="168">
        <v>14.676319889999997</v>
      </c>
      <c r="M336" s="168">
        <v>0</v>
      </c>
      <c r="N336" s="168">
        <v>14.676319889999997</v>
      </c>
    </row>
    <row r="337" spans="1:14" ht="45" x14ac:dyDescent="0.25">
      <c r="A337" s="168">
        <v>2025</v>
      </c>
      <c r="B337" s="168">
        <v>16</v>
      </c>
      <c r="C337" s="169" t="s">
        <v>18</v>
      </c>
      <c r="D337" s="168">
        <v>5.0374925743999999</v>
      </c>
      <c r="E337" s="168">
        <v>0</v>
      </c>
      <c r="F337" s="168">
        <v>0</v>
      </c>
      <c r="G337" s="168">
        <v>0</v>
      </c>
      <c r="H337" s="168">
        <v>0</v>
      </c>
      <c r="I337" s="168">
        <v>0</v>
      </c>
      <c r="J337" s="168">
        <v>0</v>
      </c>
      <c r="K337" s="168">
        <v>0</v>
      </c>
      <c r="L337" s="168">
        <v>0</v>
      </c>
      <c r="M337" s="168">
        <v>0</v>
      </c>
      <c r="N337" s="168">
        <v>0</v>
      </c>
    </row>
    <row r="338" spans="1:14" ht="150" x14ac:dyDescent="0.25">
      <c r="A338" s="168">
        <v>2025</v>
      </c>
      <c r="B338" s="168">
        <v>38</v>
      </c>
      <c r="C338" s="169" t="s">
        <v>40</v>
      </c>
      <c r="D338" s="168">
        <v>5.3422356789999998</v>
      </c>
      <c r="E338" s="168">
        <v>0</v>
      </c>
      <c r="F338" s="168">
        <v>0</v>
      </c>
      <c r="G338" s="168">
        <v>0</v>
      </c>
      <c r="H338" s="168">
        <v>0</v>
      </c>
      <c r="I338" s="168">
        <v>0</v>
      </c>
      <c r="J338" s="168">
        <v>0</v>
      </c>
      <c r="K338" s="168">
        <v>0</v>
      </c>
      <c r="L338" s="168">
        <v>6.2984353499999992</v>
      </c>
      <c r="M338" s="168">
        <v>0</v>
      </c>
      <c r="N338" s="168">
        <v>6.2984353499999992</v>
      </c>
    </row>
    <row r="339" spans="1:14" ht="135" x14ac:dyDescent="0.25">
      <c r="A339" s="168">
        <v>2025</v>
      </c>
      <c r="B339" s="168">
        <v>40</v>
      </c>
      <c r="C339" s="169" t="s">
        <v>42</v>
      </c>
      <c r="D339" s="168">
        <v>5.4769047630000003</v>
      </c>
      <c r="E339" s="168">
        <v>-7.0467646634641418E-3</v>
      </c>
      <c r="F339" s="168">
        <v>2.7140470243980534E-2</v>
      </c>
      <c r="G339" s="168">
        <v>-1.1424865245150472E-2</v>
      </c>
      <c r="H339" s="168">
        <v>6.3222393022995843E-2</v>
      </c>
      <c r="I339" s="168">
        <v>0</v>
      </c>
      <c r="J339" s="168">
        <v>0</v>
      </c>
      <c r="K339" s="168">
        <v>0</v>
      </c>
      <c r="L339" s="168">
        <v>0</v>
      </c>
      <c r="M339" s="168">
        <v>0</v>
      </c>
      <c r="N339" s="168">
        <v>7.1891233358361756E-2</v>
      </c>
    </row>
    <row r="340" spans="1:14" ht="90" x14ac:dyDescent="0.25">
      <c r="A340" s="168">
        <v>2025</v>
      </c>
      <c r="B340" s="168">
        <v>48</v>
      </c>
      <c r="C340" s="169" t="s">
        <v>50</v>
      </c>
      <c r="D340" s="168">
        <v>5.6305795644999996</v>
      </c>
      <c r="E340" s="168">
        <v>1.0644178816195695</v>
      </c>
      <c r="F340" s="168">
        <v>39.777980402079393</v>
      </c>
      <c r="G340" s="168">
        <v>0</v>
      </c>
      <c r="H340" s="168">
        <v>0</v>
      </c>
      <c r="I340" s="168">
        <v>0</v>
      </c>
      <c r="J340" s="168">
        <v>0</v>
      </c>
      <c r="K340" s="168">
        <v>0</v>
      </c>
      <c r="L340" s="168">
        <v>0</v>
      </c>
      <c r="M340" s="168">
        <v>0</v>
      </c>
      <c r="N340" s="168">
        <v>40.842398283698962</v>
      </c>
    </row>
    <row r="341" spans="1:14" ht="75" x14ac:dyDescent="0.25">
      <c r="A341" s="168">
        <v>2025</v>
      </c>
      <c r="B341" s="168">
        <v>28</v>
      </c>
      <c r="C341" s="169" t="s">
        <v>30</v>
      </c>
      <c r="D341" s="168">
        <v>5.8285648387999993</v>
      </c>
      <c r="E341" s="168">
        <v>0</v>
      </c>
      <c r="F341" s="168">
        <v>0</v>
      </c>
      <c r="G341" s="168">
        <v>0.7184527542857142</v>
      </c>
      <c r="H341" s="168">
        <v>0</v>
      </c>
      <c r="I341" s="168">
        <v>0</v>
      </c>
      <c r="J341" s="168">
        <v>0</v>
      </c>
      <c r="K341" s="168">
        <v>0</v>
      </c>
      <c r="L341" s="168">
        <v>0</v>
      </c>
      <c r="M341" s="168">
        <v>0</v>
      </c>
      <c r="N341" s="168">
        <v>0.7184527542857142</v>
      </c>
    </row>
    <row r="342" spans="1:14" ht="90" x14ac:dyDescent="0.25">
      <c r="A342" s="168">
        <v>2025</v>
      </c>
      <c r="B342" s="168">
        <v>45</v>
      </c>
      <c r="C342" s="169" t="s">
        <v>47</v>
      </c>
      <c r="D342" s="168">
        <v>5.8554986556000008</v>
      </c>
      <c r="E342" s="168">
        <v>1.5765025995993276</v>
      </c>
      <c r="F342" s="168">
        <v>8.4942411189133384</v>
      </c>
      <c r="G342" s="168">
        <v>3.397011197861624</v>
      </c>
      <c r="H342" s="168">
        <v>0</v>
      </c>
      <c r="I342" s="168">
        <v>0</v>
      </c>
      <c r="J342" s="168">
        <v>0</v>
      </c>
      <c r="K342" s="168">
        <v>0</v>
      </c>
      <c r="L342" s="168">
        <v>0</v>
      </c>
      <c r="M342" s="168">
        <v>0</v>
      </c>
      <c r="N342" s="168">
        <v>13.46775491637429</v>
      </c>
    </row>
    <row r="343" spans="1:14" ht="75" x14ac:dyDescent="0.25">
      <c r="A343" s="168">
        <v>2025</v>
      </c>
      <c r="B343" s="168">
        <v>54</v>
      </c>
      <c r="C343" s="169" t="s">
        <v>56</v>
      </c>
      <c r="D343" s="168">
        <v>5.8554986556000008</v>
      </c>
      <c r="E343" s="168">
        <v>1.6653134281127726</v>
      </c>
      <c r="F343" s="168">
        <v>8.9727552828950135</v>
      </c>
      <c r="G343" s="168">
        <v>3.5883667965543791</v>
      </c>
      <c r="H343" s="168">
        <v>0</v>
      </c>
      <c r="I343" s="168">
        <v>0</v>
      </c>
      <c r="J343" s="168">
        <v>0</v>
      </c>
      <c r="K343" s="168">
        <v>0</v>
      </c>
      <c r="L343" s="168">
        <v>0</v>
      </c>
      <c r="M343" s="168">
        <v>0</v>
      </c>
      <c r="N343" s="168">
        <v>14.226435507562165</v>
      </c>
    </row>
    <row r="344" spans="1:14" ht="120" x14ac:dyDescent="0.25">
      <c r="A344" s="168">
        <v>2025</v>
      </c>
      <c r="B344" s="168">
        <v>36</v>
      </c>
      <c r="C344" s="169" t="s">
        <v>38</v>
      </c>
      <c r="D344" s="168">
        <v>7.9723011687000005</v>
      </c>
      <c r="E344" s="168">
        <v>0</v>
      </c>
      <c r="F344" s="168">
        <v>0</v>
      </c>
      <c r="G344" s="168">
        <v>8.9740480000000011E-2</v>
      </c>
      <c r="H344" s="168">
        <v>0</v>
      </c>
      <c r="I344" s="168">
        <v>0</v>
      </c>
      <c r="J344" s="168">
        <v>0</v>
      </c>
      <c r="K344" s="168">
        <v>0</v>
      </c>
      <c r="L344" s="168">
        <v>0</v>
      </c>
      <c r="M344" s="168">
        <v>0</v>
      </c>
      <c r="N344" s="168">
        <v>8.9740480000000011E-2</v>
      </c>
    </row>
    <row r="345" spans="1:14" ht="90" x14ac:dyDescent="0.25">
      <c r="A345" s="168">
        <v>2025</v>
      </c>
      <c r="B345" s="168">
        <v>46</v>
      </c>
      <c r="C345" s="169" t="s">
        <v>48</v>
      </c>
      <c r="D345" s="168">
        <v>14.366258952100001</v>
      </c>
      <c r="E345" s="168">
        <v>2.2202677883590662</v>
      </c>
      <c r="F345" s="168">
        <v>14.943846017075956</v>
      </c>
      <c r="G345" s="168">
        <v>2.9174233150404021</v>
      </c>
      <c r="H345" s="168">
        <v>0.68211620034541209</v>
      </c>
      <c r="I345" s="168">
        <v>0</v>
      </c>
      <c r="J345" s="168">
        <v>0</v>
      </c>
      <c r="K345" s="168">
        <v>0</v>
      </c>
      <c r="L345" s="168">
        <v>0</v>
      </c>
      <c r="M345" s="168">
        <v>0</v>
      </c>
      <c r="N345" s="168">
        <v>20.763653320820829</v>
      </c>
    </row>
    <row r="346" spans="1:14" ht="75" x14ac:dyDescent="0.25">
      <c r="A346" s="168">
        <v>2025</v>
      </c>
      <c r="B346" s="168">
        <v>55</v>
      </c>
      <c r="C346" s="169" t="s">
        <v>57</v>
      </c>
      <c r="D346" s="168">
        <v>15.5614470726</v>
      </c>
      <c r="E346" s="168">
        <v>-1.8673322484965247</v>
      </c>
      <c r="F346" s="168">
        <v>7.6262318895300449</v>
      </c>
      <c r="G346" s="168">
        <v>3.7611586356520941</v>
      </c>
      <c r="H346" s="168">
        <v>0</v>
      </c>
      <c r="I346" s="168">
        <v>0</v>
      </c>
      <c r="J346" s="168">
        <v>0</v>
      </c>
      <c r="K346" s="168">
        <v>0</v>
      </c>
      <c r="L346" s="168">
        <v>0</v>
      </c>
      <c r="M346" s="168">
        <v>0</v>
      </c>
      <c r="N346" s="168">
        <v>9.5200582766856137</v>
      </c>
    </row>
    <row r="347" spans="1:14" ht="45" x14ac:dyDescent="0.25">
      <c r="A347" s="168">
        <v>2025</v>
      </c>
      <c r="B347" s="168">
        <v>57</v>
      </c>
      <c r="C347" s="169" t="s">
        <v>59</v>
      </c>
      <c r="D347" s="168">
        <v>18.798500877200002</v>
      </c>
      <c r="E347" s="168">
        <v>0</v>
      </c>
      <c r="F347" s="168">
        <v>1.2033814517969289E-8</v>
      </c>
      <c r="G347" s="168">
        <v>-1.9314552869292572E-9</v>
      </c>
      <c r="H347" s="168">
        <v>1.8163245756862218E-8</v>
      </c>
      <c r="I347" s="168">
        <v>0</v>
      </c>
      <c r="J347" s="168">
        <v>0</v>
      </c>
      <c r="K347" s="168">
        <v>0</v>
      </c>
      <c r="L347" s="168">
        <v>0</v>
      </c>
      <c r="M347" s="168">
        <v>0</v>
      </c>
      <c r="N347" s="168">
        <v>2.8265604987902248E-8</v>
      </c>
    </row>
    <row r="348" spans="1:14" ht="45" x14ac:dyDescent="0.25">
      <c r="A348" s="168">
        <v>2025</v>
      </c>
      <c r="B348" s="168">
        <v>56</v>
      </c>
      <c r="C348" s="169" t="s">
        <v>58</v>
      </c>
      <c r="D348" s="168">
        <v>22.199764080999998</v>
      </c>
      <c r="E348" s="168">
        <v>0</v>
      </c>
      <c r="F348" s="168">
        <v>0</v>
      </c>
      <c r="G348" s="168">
        <v>0</v>
      </c>
      <c r="H348" s="168">
        <v>0</v>
      </c>
      <c r="I348" s="168">
        <v>0</v>
      </c>
      <c r="J348" s="168">
        <v>0</v>
      </c>
      <c r="K348" s="168">
        <v>0</v>
      </c>
      <c r="L348" s="168">
        <v>0</v>
      </c>
      <c r="M348" s="168">
        <v>0</v>
      </c>
      <c r="N348" s="168">
        <v>0</v>
      </c>
    </row>
    <row r="349" spans="1:14" ht="135" x14ac:dyDescent="0.25">
      <c r="A349" s="168">
        <v>2025</v>
      </c>
      <c r="B349" s="168">
        <v>41</v>
      </c>
      <c r="C349" s="169" t="s">
        <v>43</v>
      </c>
      <c r="D349" s="168">
        <v>22.8555156368</v>
      </c>
      <c r="E349" s="168">
        <v>0</v>
      </c>
      <c r="F349" s="168">
        <v>0</v>
      </c>
      <c r="G349" s="168">
        <v>3.9065851303977897E-2</v>
      </c>
      <c r="H349" s="168">
        <v>0</v>
      </c>
      <c r="I349" s="168">
        <v>0</v>
      </c>
      <c r="J349" s="168">
        <v>0</v>
      </c>
      <c r="K349" s="168">
        <v>0</v>
      </c>
      <c r="L349" s="168">
        <v>0</v>
      </c>
      <c r="M349" s="168">
        <v>0</v>
      </c>
      <c r="N349" s="168">
        <v>3.9065851303977897E-2</v>
      </c>
    </row>
    <row r="350" spans="1:14" ht="135" x14ac:dyDescent="0.25">
      <c r="A350" s="168">
        <v>2025</v>
      </c>
      <c r="B350" s="168">
        <v>42</v>
      </c>
      <c r="C350" s="169" t="s">
        <v>44</v>
      </c>
      <c r="D350" s="168">
        <v>22.8555156368</v>
      </c>
      <c r="E350" s="168">
        <v>-1.2019088218937239E-2</v>
      </c>
      <c r="F350" s="168">
        <v>-6.2816794181589364E-2</v>
      </c>
      <c r="G350" s="168">
        <v>7.7662394537566876E-2</v>
      </c>
      <c r="H350" s="168">
        <v>0</v>
      </c>
      <c r="I350" s="168">
        <v>0</v>
      </c>
      <c r="J350" s="168">
        <v>0</v>
      </c>
      <c r="K350" s="168">
        <v>0</v>
      </c>
      <c r="L350" s="168">
        <v>0</v>
      </c>
      <c r="M350" s="168">
        <v>0</v>
      </c>
      <c r="N350" s="168">
        <v>2.8265121370402713E-3</v>
      </c>
    </row>
    <row r="351" spans="1:14" ht="90" x14ac:dyDescent="0.25">
      <c r="A351" s="168">
        <v>2025</v>
      </c>
      <c r="B351" s="168">
        <v>47</v>
      </c>
      <c r="C351" s="169" t="s">
        <v>49</v>
      </c>
      <c r="D351" s="168">
        <v>23.278963022700001</v>
      </c>
      <c r="E351" s="168">
        <v>-0.20724895635856097</v>
      </c>
      <c r="F351" s="168">
        <v>6.5625217158335269</v>
      </c>
      <c r="G351" s="168">
        <v>0.99813425120715693</v>
      </c>
      <c r="H351" s="168">
        <v>0</v>
      </c>
      <c r="I351" s="168">
        <v>0</v>
      </c>
      <c r="J351" s="168">
        <v>0</v>
      </c>
      <c r="K351" s="168">
        <v>0</v>
      </c>
      <c r="L351" s="168">
        <v>0</v>
      </c>
      <c r="M351" s="168">
        <v>0</v>
      </c>
      <c r="N351" s="168">
        <v>7.3534070106821225</v>
      </c>
    </row>
    <row r="352" spans="1:14" ht="75" x14ac:dyDescent="0.25">
      <c r="A352" s="168">
        <v>2025</v>
      </c>
      <c r="B352" s="168">
        <v>3</v>
      </c>
      <c r="C352" s="169" t="s">
        <v>5</v>
      </c>
      <c r="D352" s="168">
        <v>28.807346129100001</v>
      </c>
      <c r="E352" s="168">
        <v>0</v>
      </c>
      <c r="F352" s="168">
        <v>0</v>
      </c>
      <c r="G352" s="168">
        <v>0</v>
      </c>
      <c r="H352" s="168">
        <v>0</v>
      </c>
      <c r="I352" s="168">
        <v>0</v>
      </c>
      <c r="J352" s="168">
        <v>0</v>
      </c>
      <c r="K352" s="168">
        <v>0</v>
      </c>
      <c r="L352" s="168">
        <v>0</v>
      </c>
      <c r="M352" s="168">
        <v>0</v>
      </c>
      <c r="N352" s="168">
        <v>0</v>
      </c>
    </row>
    <row r="353" spans="1:14" ht="105" x14ac:dyDescent="0.25">
      <c r="A353" s="168">
        <v>2025</v>
      </c>
      <c r="B353" s="168">
        <v>1</v>
      </c>
      <c r="C353" s="169" t="s">
        <v>3</v>
      </c>
      <c r="D353" s="168">
        <v>31.323485917900001</v>
      </c>
      <c r="E353" s="168">
        <v>0</v>
      </c>
      <c r="F353" s="168">
        <v>0</v>
      </c>
      <c r="G353" s="168">
        <v>1.1064561117416325</v>
      </c>
      <c r="H353" s="168">
        <v>0</v>
      </c>
      <c r="I353" s="168">
        <v>0</v>
      </c>
      <c r="J353" s="168">
        <v>0</v>
      </c>
      <c r="K353" s="168">
        <v>0</v>
      </c>
      <c r="L353" s="168">
        <v>0</v>
      </c>
      <c r="M353" s="168">
        <v>0</v>
      </c>
      <c r="N353" s="168">
        <v>1.1064561117416325</v>
      </c>
    </row>
    <row r="354" spans="1:14" ht="105" x14ac:dyDescent="0.25">
      <c r="A354" s="168">
        <v>2025</v>
      </c>
      <c r="B354" s="168">
        <v>4</v>
      </c>
      <c r="C354" s="169" t="s">
        <v>6</v>
      </c>
      <c r="D354" s="168">
        <v>32.252376785199999</v>
      </c>
      <c r="E354" s="168">
        <v>0</v>
      </c>
      <c r="F354" s="168">
        <v>0</v>
      </c>
      <c r="G354" s="168">
        <v>1.2514761418083791</v>
      </c>
      <c r="H354" s="168">
        <v>0</v>
      </c>
      <c r="I354" s="168">
        <v>0</v>
      </c>
      <c r="J354" s="168">
        <v>0</v>
      </c>
      <c r="K354" s="168">
        <v>0</v>
      </c>
      <c r="L354" s="168">
        <v>0</v>
      </c>
      <c r="M354" s="168">
        <v>0</v>
      </c>
      <c r="N354" s="168">
        <v>1.2514761418083791</v>
      </c>
    </row>
    <row r="355" spans="1:14" ht="75" x14ac:dyDescent="0.25">
      <c r="A355" s="168">
        <v>2025</v>
      </c>
      <c r="B355" s="168">
        <v>43</v>
      </c>
      <c r="C355" s="169" t="s">
        <v>45</v>
      </c>
      <c r="D355" s="168">
        <v>32.266278110000002</v>
      </c>
      <c r="E355" s="168">
        <v>0</v>
      </c>
      <c r="F355" s="168">
        <v>0</v>
      </c>
      <c r="G355" s="168">
        <v>1.2566770252075772</v>
      </c>
      <c r="H355" s="168">
        <v>0</v>
      </c>
      <c r="I355" s="168">
        <v>0</v>
      </c>
      <c r="J355" s="168">
        <v>0</v>
      </c>
      <c r="K355" s="168">
        <v>0</v>
      </c>
      <c r="L355" s="168">
        <v>0</v>
      </c>
      <c r="M355" s="168">
        <v>0</v>
      </c>
      <c r="N355" s="168">
        <v>1.2566770252075772</v>
      </c>
    </row>
    <row r="356" spans="1:14" ht="135" x14ac:dyDescent="0.25">
      <c r="A356" s="168">
        <v>2025</v>
      </c>
      <c r="B356" s="168">
        <v>11</v>
      </c>
      <c r="C356" s="169" t="s">
        <v>13</v>
      </c>
      <c r="D356" s="168">
        <v>36.199049779200003</v>
      </c>
      <c r="E356" s="168">
        <v>0</v>
      </c>
      <c r="F356" s="168">
        <v>0</v>
      </c>
      <c r="G356" s="168">
        <v>0</v>
      </c>
      <c r="H356" s="168">
        <v>0</v>
      </c>
      <c r="I356" s="168">
        <v>0</v>
      </c>
      <c r="J356" s="168">
        <v>0</v>
      </c>
      <c r="K356" s="168">
        <v>0</v>
      </c>
      <c r="L356" s="168">
        <v>0</v>
      </c>
      <c r="M356" s="168">
        <v>5.2632417133333352E-2</v>
      </c>
      <c r="N356" s="168">
        <v>5.2632417133333352E-2</v>
      </c>
    </row>
    <row r="357" spans="1:14" ht="150" x14ac:dyDescent="0.25">
      <c r="A357" s="168">
        <v>2025</v>
      </c>
      <c r="B357" s="168">
        <v>12</v>
      </c>
      <c r="C357" s="169" t="s">
        <v>14</v>
      </c>
      <c r="D357" s="168">
        <v>76.200654911700013</v>
      </c>
      <c r="E357" s="168">
        <v>0</v>
      </c>
      <c r="F357" s="168">
        <v>0</v>
      </c>
      <c r="G357" s="168">
        <v>0</v>
      </c>
      <c r="H357" s="168">
        <v>0</v>
      </c>
      <c r="I357" s="168">
        <v>0</v>
      </c>
      <c r="J357" s="168">
        <v>0</v>
      </c>
      <c r="K357" s="168">
        <v>0</v>
      </c>
      <c r="L357" s="168">
        <v>0</v>
      </c>
      <c r="M357" s="168">
        <v>5.2632417133333352E-2</v>
      </c>
      <c r="N357" s="168">
        <v>5.2632417133333352E-2</v>
      </c>
    </row>
    <row r="358" spans="1:14" ht="105" x14ac:dyDescent="0.25">
      <c r="A358" s="168">
        <v>2025</v>
      </c>
      <c r="B358" s="168">
        <v>5</v>
      </c>
      <c r="C358" s="169" t="s">
        <v>7</v>
      </c>
      <c r="D358" s="168">
        <v>89.612935449400013</v>
      </c>
      <c r="E358" s="168">
        <v>0</v>
      </c>
      <c r="F358" s="168">
        <v>0</v>
      </c>
      <c r="G358" s="168">
        <v>0</v>
      </c>
      <c r="H358" s="168">
        <v>0</v>
      </c>
      <c r="I358" s="168">
        <v>0</v>
      </c>
      <c r="J358" s="168">
        <v>0</v>
      </c>
      <c r="K358" s="168">
        <v>0</v>
      </c>
      <c r="L358" s="168">
        <v>0.43569157346386639</v>
      </c>
      <c r="M358" s="168">
        <v>0</v>
      </c>
      <c r="N358" s="168">
        <v>0.43569157346386639</v>
      </c>
    </row>
    <row r="359" spans="1:14" ht="75" x14ac:dyDescent="0.25">
      <c r="A359" s="168">
        <v>2025</v>
      </c>
      <c r="B359" s="168">
        <v>44</v>
      </c>
      <c r="C359" s="169" t="s">
        <v>46</v>
      </c>
      <c r="D359" s="168">
        <v>89.612935449400013</v>
      </c>
      <c r="E359" s="168">
        <v>0</v>
      </c>
      <c r="F359" s="168">
        <v>0</v>
      </c>
      <c r="G359" s="168">
        <v>0</v>
      </c>
      <c r="H359" s="168">
        <v>0</v>
      </c>
      <c r="I359" s="168">
        <v>0</v>
      </c>
      <c r="J359" s="168">
        <v>0</v>
      </c>
      <c r="K359" s="168">
        <v>0</v>
      </c>
      <c r="L359" s="168">
        <v>0.43626490107296806</v>
      </c>
      <c r="M359" s="168">
        <v>0</v>
      </c>
      <c r="N359" s="168">
        <v>0.43626490107296806</v>
      </c>
    </row>
    <row r="360" spans="1:14" ht="105" x14ac:dyDescent="0.25">
      <c r="A360" s="168">
        <v>2025</v>
      </c>
      <c r="B360" s="168">
        <v>2</v>
      </c>
      <c r="C360" s="169" t="s">
        <v>4</v>
      </c>
      <c r="D360" s="168">
        <v>90.810295651900006</v>
      </c>
      <c r="E360" s="168">
        <v>0</v>
      </c>
      <c r="F360" s="168">
        <v>0</v>
      </c>
      <c r="G360" s="168">
        <v>0</v>
      </c>
      <c r="H360" s="168">
        <v>0</v>
      </c>
      <c r="I360" s="168">
        <v>0</v>
      </c>
      <c r="J360" s="168">
        <v>0</v>
      </c>
      <c r="K360" s="168">
        <v>0</v>
      </c>
      <c r="L360" s="168">
        <v>0.70970734796311175</v>
      </c>
      <c r="M360" s="168">
        <v>0</v>
      </c>
      <c r="N360" s="168">
        <v>0.70970734796311175</v>
      </c>
    </row>
    <row r="361" spans="1:14" ht="45" x14ac:dyDescent="0.25">
      <c r="A361" s="168">
        <v>2025</v>
      </c>
      <c r="B361" s="168">
        <v>58</v>
      </c>
      <c r="C361" s="169" t="s">
        <v>60</v>
      </c>
      <c r="D361" s="168">
        <v>96.394392661599994</v>
      </c>
      <c r="E361" s="168">
        <v>0</v>
      </c>
      <c r="F361" s="168">
        <v>0</v>
      </c>
      <c r="G361" s="168">
        <v>9.4634048034829334E-9</v>
      </c>
      <c r="H361" s="168">
        <v>0</v>
      </c>
      <c r="I361" s="168">
        <v>0</v>
      </c>
      <c r="J361" s="168">
        <v>0</v>
      </c>
      <c r="K361" s="168">
        <v>0</v>
      </c>
      <c r="L361" s="168">
        <v>0</v>
      </c>
      <c r="M361" s="168">
        <v>0</v>
      </c>
      <c r="N361" s="168">
        <v>9.4634048034829334E-9</v>
      </c>
    </row>
    <row r="362" spans="1:14" ht="75" x14ac:dyDescent="0.25">
      <c r="A362" s="168">
        <v>2025</v>
      </c>
      <c r="B362" s="168">
        <v>31</v>
      </c>
      <c r="C362" s="169" t="s">
        <v>33</v>
      </c>
      <c r="D362" s="168">
        <v>111.75437912870001</v>
      </c>
      <c r="E362" s="168">
        <v>0</v>
      </c>
      <c r="F362" s="168">
        <v>0</v>
      </c>
      <c r="G362" s="168">
        <v>0</v>
      </c>
      <c r="H362" s="168">
        <v>0</v>
      </c>
      <c r="I362" s="168">
        <v>0.3985379200000001</v>
      </c>
      <c r="J362" s="168">
        <v>0</v>
      </c>
      <c r="K362" s="168">
        <v>0</v>
      </c>
      <c r="L362" s="168">
        <v>0</v>
      </c>
      <c r="M362" s="168">
        <v>0</v>
      </c>
      <c r="N362" s="168">
        <v>0.3985379200000001</v>
      </c>
    </row>
    <row r="363" spans="1:14" ht="30" x14ac:dyDescent="0.25">
      <c r="A363" s="168">
        <v>2026</v>
      </c>
      <c r="B363" s="168">
        <v>19</v>
      </c>
      <c r="C363" s="169" t="s">
        <v>21</v>
      </c>
      <c r="D363" s="168">
        <v>-44.629768854000005</v>
      </c>
      <c r="E363" s="168">
        <v>0.50342250676261036</v>
      </c>
      <c r="F363" s="168">
        <v>10.21267511247391</v>
      </c>
      <c r="G363" s="168">
        <v>4.2079901498802599</v>
      </c>
      <c r="H363" s="168">
        <v>11.019352895691135</v>
      </c>
      <c r="I363" s="168">
        <v>0</v>
      </c>
      <c r="J363" s="168">
        <v>0</v>
      </c>
      <c r="K363" s="168">
        <v>0</v>
      </c>
      <c r="L363" s="168">
        <v>0</v>
      </c>
      <c r="M363" s="168">
        <v>0</v>
      </c>
      <c r="N363" s="168">
        <v>25.943440664807916</v>
      </c>
    </row>
    <row r="364" spans="1:14" ht="60" x14ac:dyDescent="0.25">
      <c r="A364" s="168">
        <v>2026</v>
      </c>
      <c r="B364" s="168">
        <v>32</v>
      </c>
      <c r="C364" s="169" t="s">
        <v>34</v>
      </c>
      <c r="D364" s="168">
        <v>-22.307825160500002</v>
      </c>
      <c r="E364" s="168">
        <v>0</v>
      </c>
      <c r="F364" s="168">
        <v>0</v>
      </c>
      <c r="G364" s="168">
        <v>0</v>
      </c>
      <c r="H364" s="168">
        <v>0</v>
      </c>
      <c r="I364" s="168">
        <v>1.2590528480000001</v>
      </c>
      <c r="J364" s="168">
        <v>0</v>
      </c>
      <c r="K364" s="168">
        <v>0</v>
      </c>
      <c r="L364" s="168">
        <v>0</v>
      </c>
      <c r="M364" s="168">
        <v>0</v>
      </c>
      <c r="N364" s="168">
        <v>1.2590528480000001</v>
      </c>
    </row>
    <row r="365" spans="1:14" ht="90" x14ac:dyDescent="0.25">
      <c r="A365" s="168">
        <v>2026</v>
      </c>
      <c r="B365" s="168">
        <v>22</v>
      </c>
      <c r="C365" s="169" t="s">
        <v>24</v>
      </c>
      <c r="D365" s="168">
        <v>-16.187441105000001</v>
      </c>
      <c r="E365" s="168">
        <v>-4.8034990405139644E-2</v>
      </c>
      <c r="F365" s="168">
        <v>8.9680727431652327E-2</v>
      </c>
      <c r="G365" s="168">
        <v>-0.14653817161657506</v>
      </c>
      <c r="H365" s="168">
        <v>0.66166789440809293</v>
      </c>
      <c r="I365" s="168">
        <v>0</v>
      </c>
      <c r="J365" s="168">
        <v>0</v>
      </c>
      <c r="K365" s="168">
        <v>0</v>
      </c>
      <c r="L365" s="168">
        <v>0</v>
      </c>
      <c r="M365" s="168">
        <v>0</v>
      </c>
      <c r="N365" s="168">
        <v>0.55677545981803056</v>
      </c>
    </row>
    <row r="366" spans="1:14" ht="90" x14ac:dyDescent="0.25">
      <c r="A366" s="168">
        <v>2026</v>
      </c>
      <c r="B366" s="168">
        <v>21</v>
      </c>
      <c r="C366" s="169" t="s">
        <v>23</v>
      </c>
      <c r="D366" s="168">
        <v>-10.979440093600001</v>
      </c>
      <c r="E366" s="168">
        <v>0</v>
      </c>
      <c r="F366" s="168">
        <v>0.39253621685551854</v>
      </c>
      <c r="G366" s="168">
        <v>1.4579916626062684E-2</v>
      </c>
      <c r="H366" s="168">
        <v>0.59247479380452417</v>
      </c>
      <c r="I366" s="168">
        <v>0</v>
      </c>
      <c r="J366" s="168">
        <v>0</v>
      </c>
      <c r="K366" s="168">
        <v>0</v>
      </c>
      <c r="L366" s="168">
        <v>0</v>
      </c>
      <c r="M366" s="168">
        <v>0</v>
      </c>
      <c r="N366" s="168">
        <v>0.99959092728610544</v>
      </c>
    </row>
    <row r="367" spans="1:14" ht="180" x14ac:dyDescent="0.25">
      <c r="A367" s="168">
        <v>2026</v>
      </c>
      <c r="B367" s="168">
        <v>50</v>
      </c>
      <c r="C367" s="169" t="s">
        <v>52</v>
      </c>
      <c r="D367" s="168">
        <v>-7.3995231452999999</v>
      </c>
      <c r="E367" s="168">
        <v>0</v>
      </c>
      <c r="F367" s="168">
        <v>0</v>
      </c>
      <c r="G367" s="168">
        <v>0</v>
      </c>
      <c r="H367" s="168">
        <v>0</v>
      </c>
      <c r="I367" s="168">
        <v>0</v>
      </c>
      <c r="J367" s="168">
        <v>0</v>
      </c>
      <c r="K367" s="168">
        <v>0</v>
      </c>
      <c r="L367" s="168">
        <v>0</v>
      </c>
      <c r="M367" s="168">
        <v>0</v>
      </c>
      <c r="N367" s="168">
        <v>0</v>
      </c>
    </row>
    <row r="368" spans="1:14" ht="45" x14ac:dyDescent="0.25">
      <c r="A368" s="168">
        <v>2026</v>
      </c>
      <c r="B368" s="168">
        <v>14</v>
      </c>
      <c r="C368" s="169" t="s">
        <v>16</v>
      </c>
      <c r="D368" s="168">
        <v>-7.2981955200000002</v>
      </c>
      <c r="E368" s="168">
        <v>0</v>
      </c>
      <c r="F368" s="168">
        <v>0.17772999999999989</v>
      </c>
      <c r="G368" s="168">
        <v>0</v>
      </c>
      <c r="H368" s="168">
        <v>0</v>
      </c>
      <c r="I368" s="168">
        <v>0</v>
      </c>
      <c r="J368" s="168">
        <v>0.20343959999999991</v>
      </c>
      <c r="K368" s="168">
        <v>0</v>
      </c>
      <c r="L368" s="168">
        <v>0</v>
      </c>
      <c r="M368" s="168">
        <v>0</v>
      </c>
      <c r="N368" s="168">
        <v>0.38116959999999978</v>
      </c>
    </row>
    <row r="369" spans="1:14" ht="105" x14ac:dyDescent="0.25">
      <c r="A369" s="168">
        <v>2026</v>
      </c>
      <c r="B369" s="168">
        <v>35</v>
      </c>
      <c r="C369" s="169" t="s">
        <v>37</v>
      </c>
      <c r="D369" s="168">
        <v>-7.2572517743000002</v>
      </c>
      <c r="E369" s="168">
        <v>0</v>
      </c>
      <c r="F369" s="168">
        <v>0</v>
      </c>
      <c r="G369" s="168">
        <v>0</v>
      </c>
      <c r="H369" s="168">
        <v>0</v>
      </c>
      <c r="I369" s="168">
        <v>0</v>
      </c>
      <c r="J369" s="168">
        <v>0</v>
      </c>
      <c r="K369" s="168">
        <v>0</v>
      </c>
      <c r="L369" s="168">
        <v>2.0791404899999999</v>
      </c>
      <c r="M369" s="168">
        <v>0</v>
      </c>
      <c r="N369" s="168">
        <v>2.0791404899999999</v>
      </c>
    </row>
    <row r="370" spans="1:14" ht="120" x14ac:dyDescent="0.25">
      <c r="A370" s="168">
        <v>2026</v>
      </c>
      <c r="B370" s="168">
        <v>39</v>
      </c>
      <c r="C370" s="169" t="s">
        <v>41</v>
      </c>
      <c r="D370" s="168">
        <v>-7.1060748671000002</v>
      </c>
      <c r="E370" s="168">
        <v>0</v>
      </c>
      <c r="F370" s="168">
        <v>0</v>
      </c>
      <c r="G370" s="168">
        <v>2.7921055528811807E-2</v>
      </c>
      <c r="H370" s="168">
        <v>0</v>
      </c>
      <c r="I370" s="168">
        <v>0</v>
      </c>
      <c r="J370" s="168">
        <v>0</v>
      </c>
      <c r="K370" s="168">
        <v>0</v>
      </c>
      <c r="L370" s="168">
        <v>0</v>
      </c>
      <c r="M370" s="168">
        <v>0</v>
      </c>
      <c r="N370" s="168">
        <v>2.7921055528811807E-2</v>
      </c>
    </row>
    <row r="371" spans="1:14" ht="60" x14ac:dyDescent="0.25">
      <c r="A371" s="168">
        <v>2026</v>
      </c>
      <c r="B371" s="168">
        <v>15</v>
      </c>
      <c r="C371" s="169" t="s">
        <v>17</v>
      </c>
      <c r="D371" s="168">
        <v>-7.0625246230000007</v>
      </c>
      <c r="E371" s="168">
        <v>0</v>
      </c>
      <c r="F371" s="168">
        <v>2.3380000000000387E-2</v>
      </c>
      <c r="G371" s="168">
        <v>0</v>
      </c>
      <c r="H371" s="168">
        <v>0</v>
      </c>
      <c r="I371" s="168">
        <v>0</v>
      </c>
      <c r="J371" s="168">
        <v>2.6790399999999898E-2</v>
      </c>
      <c r="K371" s="168">
        <v>0</v>
      </c>
      <c r="L371" s="168">
        <v>0</v>
      </c>
      <c r="M371" s="168">
        <v>0</v>
      </c>
      <c r="N371" s="168">
        <v>5.0170400000000281E-2</v>
      </c>
    </row>
    <row r="372" spans="1:14" ht="60" x14ac:dyDescent="0.25">
      <c r="A372" s="168">
        <v>2026</v>
      </c>
      <c r="B372" s="168">
        <v>29</v>
      </c>
      <c r="C372" s="169" t="s">
        <v>31</v>
      </c>
      <c r="D372" s="168">
        <v>-5.3520100480000004</v>
      </c>
      <c r="E372" s="168">
        <v>0</v>
      </c>
      <c r="F372" s="168">
        <v>0</v>
      </c>
      <c r="G372" s="168">
        <v>1.0844977000000002</v>
      </c>
      <c r="H372" s="168">
        <v>0</v>
      </c>
      <c r="I372" s="168">
        <v>0</v>
      </c>
      <c r="J372" s="168">
        <v>0</v>
      </c>
      <c r="K372" s="168">
        <v>0</v>
      </c>
      <c r="L372" s="168">
        <v>0</v>
      </c>
      <c r="M372" s="168">
        <v>0</v>
      </c>
      <c r="N372" s="168">
        <v>1.0844977000000002</v>
      </c>
    </row>
    <row r="373" spans="1:14" ht="90" x14ac:dyDescent="0.25">
      <c r="A373" s="168">
        <v>2026</v>
      </c>
      <c r="B373" s="168">
        <v>9</v>
      </c>
      <c r="C373" s="169" t="s">
        <v>11</v>
      </c>
      <c r="D373" s="168">
        <v>-5.1295888512000003</v>
      </c>
      <c r="E373" s="168">
        <v>0</v>
      </c>
      <c r="F373" s="168">
        <v>0</v>
      </c>
      <c r="G373" s="168">
        <v>0</v>
      </c>
      <c r="H373" s="168">
        <v>0</v>
      </c>
      <c r="I373" s="168">
        <v>0</v>
      </c>
      <c r="J373" s="168">
        <v>0</v>
      </c>
      <c r="K373" s="168">
        <v>0</v>
      </c>
      <c r="L373" s="168">
        <v>0</v>
      </c>
      <c r="M373" s="168">
        <v>0</v>
      </c>
      <c r="N373" s="168">
        <v>0</v>
      </c>
    </row>
    <row r="374" spans="1:14" ht="75" x14ac:dyDescent="0.25">
      <c r="A374" s="168">
        <v>2026</v>
      </c>
      <c r="B374" s="168">
        <v>7</v>
      </c>
      <c r="C374" s="169" t="s">
        <v>9</v>
      </c>
      <c r="D374" s="168">
        <v>-3.8338333340999999</v>
      </c>
      <c r="E374" s="168">
        <v>0.20638944703499459</v>
      </c>
      <c r="F374" s="168">
        <v>1.0702326539085911</v>
      </c>
      <c r="G374" s="168">
        <v>6.9208726057064999E-4</v>
      </c>
      <c r="H374" s="168">
        <v>0</v>
      </c>
      <c r="I374" s="168">
        <v>0</v>
      </c>
      <c r="J374" s="168">
        <v>0</v>
      </c>
      <c r="K374" s="168">
        <v>0</v>
      </c>
      <c r="L374" s="168">
        <v>0</v>
      </c>
      <c r="M374" s="168">
        <v>0</v>
      </c>
      <c r="N374" s="168">
        <v>1.2773141882041563</v>
      </c>
    </row>
    <row r="375" spans="1:14" ht="90" x14ac:dyDescent="0.25">
      <c r="A375" s="168">
        <v>2026</v>
      </c>
      <c r="B375" s="168">
        <v>6</v>
      </c>
      <c r="C375" s="169" t="s">
        <v>8</v>
      </c>
      <c r="D375" s="168">
        <v>-3.7222969234000001</v>
      </c>
      <c r="E375" s="168">
        <v>0</v>
      </c>
      <c r="F375" s="168">
        <v>0</v>
      </c>
      <c r="G375" s="168">
        <v>1.2717890526288673</v>
      </c>
      <c r="H375" s="168">
        <v>0</v>
      </c>
      <c r="I375" s="168">
        <v>0</v>
      </c>
      <c r="J375" s="168">
        <v>0</v>
      </c>
      <c r="K375" s="168">
        <v>0</v>
      </c>
      <c r="L375" s="168">
        <v>0</v>
      </c>
      <c r="M375" s="168">
        <v>0</v>
      </c>
      <c r="N375" s="168">
        <v>1.2717890526288673</v>
      </c>
    </row>
    <row r="376" spans="1:14" ht="75" x14ac:dyDescent="0.25">
      <c r="A376" s="168">
        <v>2026</v>
      </c>
      <c r="B376" s="168">
        <v>27</v>
      </c>
      <c r="C376" s="169" t="s">
        <v>29</v>
      </c>
      <c r="D376" s="168">
        <v>-3.6237930047</v>
      </c>
      <c r="E376" s="168">
        <v>0</v>
      </c>
      <c r="F376" s="168">
        <v>0</v>
      </c>
      <c r="G376" s="168">
        <v>0.54224884999999956</v>
      </c>
      <c r="H376" s="168">
        <v>0</v>
      </c>
      <c r="I376" s="168">
        <v>-4.7020179999999523E-2</v>
      </c>
      <c r="J376" s="168">
        <v>0</v>
      </c>
      <c r="K376" s="168">
        <v>0</v>
      </c>
      <c r="L376" s="168">
        <v>0</v>
      </c>
      <c r="M376" s="168">
        <v>0</v>
      </c>
      <c r="N376" s="168">
        <v>0.49522867000000004</v>
      </c>
    </row>
    <row r="377" spans="1:14" ht="210" x14ac:dyDescent="0.25">
      <c r="A377" s="168">
        <v>2026</v>
      </c>
      <c r="B377" s="168">
        <v>33</v>
      </c>
      <c r="C377" s="169" t="s">
        <v>35</v>
      </c>
      <c r="D377" s="168">
        <v>-3.4692493704</v>
      </c>
      <c r="E377" s="168">
        <v>0</v>
      </c>
      <c r="F377" s="168">
        <v>0</v>
      </c>
      <c r="G377" s="168">
        <v>9.9831266650000039</v>
      </c>
      <c r="H377" s="168">
        <v>0</v>
      </c>
      <c r="I377" s="168">
        <v>0</v>
      </c>
      <c r="J377" s="168">
        <v>0</v>
      </c>
      <c r="K377" s="168">
        <v>0</v>
      </c>
      <c r="L377" s="168">
        <v>0</v>
      </c>
      <c r="M377" s="168">
        <v>0</v>
      </c>
      <c r="N377" s="168">
        <v>9.9831266650000039</v>
      </c>
    </row>
    <row r="378" spans="1:14" ht="60" x14ac:dyDescent="0.25">
      <c r="A378" s="168">
        <v>2026</v>
      </c>
      <c r="B378" s="168">
        <v>24</v>
      </c>
      <c r="C378" s="169" t="s">
        <v>26</v>
      </c>
      <c r="D378" s="168">
        <v>-3.4301518943999998</v>
      </c>
      <c r="E378" s="168">
        <v>0</v>
      </c>
      <c r="F378" s="168">
        <v>1.2436992125108046</v>
      </c>
      <c r="G378" s="168">
        <v>3.5004763718875842E-2</v>
      </c>
      <c r="H378" s="168">
        <v>1.8072225360747118</v>
      </c>
      <c r="I378" s="168">
        <v>0</v>
      </c>
      <c r="J378" s="168">
        <v>0</v>
      </c>
      <c r="K378" s="168">
        <v>0</v>
      </c>
      <c r="L378" s="168">
        <v>0</v>
      </c>
      <c r="M378" s="168">
        <v>0</v>
      </c>
      <c r="N378" s="168">
        <v>3.0859265123043924</v>
      </c>
    </row>
    <row r="379" spans="1:14" ht="60" x14ac:dyDescent="0.25">
      <c r="A379" s="168">
        <v>2026</v>
      </c>
      <c r="B379" s="168">
        <v>26</v>
      </c>
      <c r="C379" s="169" t="s">
        <v>28</v>
      </c>
      <c r="D379" s="168">
        <v>-3.3627087482999998</v>
      </c>
      <c r="E379" s="168">
        <v>0</v>
      </c>
      <c r="F379" s="168">
        <v>0</v>
      </c>
      <c r="G379" s="168">
        <v>1.0818622947500001</v>
      </c>
      <c r="H379" s="168">
        <v>0</v>
      </c>
      <c r="I379" s="168">
        <v>0</v>
      </c>
      <c r="J379" s="168">
        <v>0</v>
      </c>
      <c r="K379" s="168">
        <v>0</v>
      </c>
      <c r="L379" s="168">
        <v>0</v>
      </c>
      <c r="M379" s="168">
        <v>0</v>
      </c>
      <c r="N379" s="168">
        <v>1.0818622947500001</v>
      </c>
    </row>
    <row r="380" spans="1:14" ht="75" x14ac:dyDescent="0.25">
      <c r="A380" s="168">
        <v>2026</v>
      </c>
      <c r="B380" s="168">
        <v>8</v>
      </c>
      <c r="C380" s="169" t="s">
        <v>10</v>
      </c>
      <c r="D380" s="168">
        <v>-3.3477213825000001</v>
      </c>
      <c r="E380" s="168">
        <v>-0.13241667642956809</v>
      </c>
      <c r="F380" s="168">
        <v>0.68664001618662263</v>
      </c>
      <c r="G380" s="168">
        <v>0</v>
      </c>
      <c r="H380" s="168">
        <v>0</v>
      </c>
      <c r="I380" s="168">
        <v>0</v>
      </c>
      <c r="J380" s="168">
        <v>0</v>
      </c>
      <c r="K380" s="168">
        <v>0</v>
      </c>
      <c r="L380" s="168">
        <v>0</v>
      </c>
      <c r="M380" s="168">
        <v>0</v>
      </c>
      <c r="N380" s="168">
        <v>0.55422333975705462</v>
      </c>
    </row>
    <row r="381" spans="1:14" ht="180" x14ac:dyDescent="0.25">
      <c r="A381" s="168">
        <v>2026</v>
      </c>
      <c r="B381" s="168">
        <v>18</v>
      </c>
      <c r="C381" s="169" t="s">
        <v>20</v>
      </c>
      <c r="D381" s="168">
        <v>-2.3159824324999998</v>
      </c>
      <c r="E381" s="168">
        <v>0</v>
      </c>
      <c r="F381" s="168">
        <v>0</v>
      </c>
      <c r="G381" s="168">
        <v>0.2911337</v>
      </c>
      <c r="H381" s="168">
        <v>0</v>
      </c>
      <c r="I381" s="168">
        <v>0</v>
      </c>
      <c r="J381" s="168">
        <v>0</v>
      </c>
      <c r="K381" s="168">
        <v>0</v>
      </c>
      <c r="L381" s="168">
        <v>0</v>
      </c>
      <c r="M381" s="168">
        <v>0</v>
      </c>
      <c r="N381" s="168">
        <v>0.2911337</v>
      </c>
    </row>
    <row r="382" spans="1:14" ht="75" x14ac:dyDescent="0.25">
      <c r="A382" s="168">
        <v>2026</v>
      </c>
      <c r="B382" s="168">
        <v>23</v>
      </c>
      <c r="C382" s="169" t="s">
        <v>25</v>
      </c>
      <c r="D382" s="168">
        <v>-1.4928719586000001</v>
      </c>
      <c r="E382" s="168">
        <v>0.13564695187007964</v>
      </c>
      <c r="F382" s="168">
        <v>2.1310734724805367</v>
      </c>
      <c r="G382" s="168">
        <v>0.65055000566361199</v>
      </c>
      <c r="H382" s="168">
        <v>1.4572982409664996</v>
      </c>
      <c r="I382" s="168">
        <v>0</v>
      </c>
      <c r="J382" s="168">
        <v>0</v>
      </c>
      <c r="K382" s="168">
        <v>0</v>
      </c>
      <c r="L382" s="168">
        <v>1.2607302587559497E-3</v>
      </c>
      <c r="M382" s="168">
        <v>0</v>
      </c>
      <c r="N382" s="168">
        <v>4.3758294012394838</v>
      </c>
    </row>
    <row r="383" spans="1:14" ht="45" x14ac:dyDescent="0.25">
      <c r="A383" s="168">
        <v>2026</v>
      </c>
      <c r="B383" s="168">
        <v>59</v>
      </c>
      <c r="C383" s="169" t="s">
        <v>61</v>
      </c>
      <c r="D383" s="168">
        <v>-0.9008710095000001</v>
      </c>
      <c r="E383" s="168">
        <v>-0.68500061379702393</v>
      </c>
      <c r="F383" s="168">
        <v>3.2088677856891601</v>
      </c>
      <c r="G383" s="168">
        <v>0.14014910138065304</v>
      </c>
      <c r="H383" s="168">
        <v>0</v>
      </c>
      <c r="I383" s="168">
        <v>0</v>
      </c>
      <c r="J383" s="168">
        <v>0</v>
      </c>
      <c r="K383" s="168">
        <v>0</v>
      </c>
      <c r="L383" s="168">
        <v>0</v>
      </c>
      <c r="M383" s="168">
        <v>0</v>
      </c>
      <c r="N383" s="168">
        <v>2.664016273272789</v>
      </c>
    </row>
    <row r="384" spans="1:14" ht="75" x14ac:dyDescent="0.25">
      <c r="A384" s="168">
        <v>2026</v>
      </c>
      <c r="B384" s="168">
        <v>20</v>
      </c>
      <c r="C384" s="169" t="s">
        <v>22</v>
      </c>
      <c r="D384" s="168">
        <v>-0.32602950820000004</v>
      </c>
      <c r="E384" s="168">
        <v>-1.3988462030227942E-2</v>
      </c>
      <c r="F384" s="168">
        <v>0.32391804046763994</v>
      </c>
      <c r="G384" s="168">
        <v>-3.1612760031227205E-2</v>
      </c>
      <c r="H384" s="168">
        <v>0.6421742333367233</v>
      </c>
      <c r="I384" s="168">
        <v>0</v>
      </c>
      <c r="J384" s="168">
        <v>0</v>
      </c>
      <c r="K384" s="168">
        <v>0</v>
      </c>
      <c r="L384" s="168">
        <v>0</v>
      </c>
      <c r="M384" s="168">
        <v>0</v>
      </c>
      <c r="N384" s="168">
        <v>0.92049105174290813</v>
      </c>
    </row>
    <row r="385" spans="1:14" ht="120" x14ac:dyDescent="0.25">
      <c r="A385" s="168">
        <v>2026</v>
      </c>
      <c r="B385" s="168">
        <v>10</v>
      </c>
      <c r="C385" s="169" t="s">
        <v>12</v>
      </c>
      <c r="D385" s="168">
        <v>0</v>
      </c>
      <c r="E385" s="168">
        <v>0</v>
      </c>
      <c r="F385" s="168">
        <v>0</v>
      </c>
      <c r="G385" s="168">
        <v>0</v>
      </c>
      <c r="H385" s="168">
        <v>0</v>
      </c>
      <c r="I385" s="168">
        <v>0</v>
      </c>
      <c r="J385" s="168">
        <v>0</v>
      </c>
      <c r="K385" s="168">
        <v>0</v>
      </c>
      <c r="L385" s="168">
        <v>0</v>
      </c>
      <c r="M385" s="168">
        <v>0.55092272347682913</v>
      </c>
      <c r="N385" s="168">
        <v>0.55092272347682913</v>
      </c>
    </row>
    <row r="386" spans="1:14" ht="90" x14ac:dyDescent="0.25">
      <c r="A386" s="168">
        <v>2026</v>
      </c>
      <c r="B386" s="168">
        <v>25</v>
      </c>
      <c r="C386" s="169" t="s">
        <v>27</v>
      </c>
      <c r="D386" s="168">
        <v>0</v>
      </c>
      <c r="E386" s="168">
        <v>-0.2723097408113051</v>
      </c>
      <c r="F386" s="168">
        <v>0.58272769978508165</v>
      </c>
      <c r="G386" s="168">
        <v>-0.85100057064795021</v>
      </c>
      <c r="H386" s="168">
        <v>3.71914502752443</v>
      </c>
      <c r="I386" s="168">
        <v>0</v>
      </c>
      <c r="J386" s="168">
        <v>0</v>
      </c>
      <c r="K386" s="168">
        <v>0</v>
      </c>
      <c r="L386" s="168">
        <v>0</v>
      </c>
      <c r="M386" s="168">
        <v>0</v>
      </c>
      <c r="N386" s="168">
        <v>3.1785624158502563</v>
      </c>
    </row>
    <row r="387" spans="1:14" ht="105" x14ac:dyDescent="0.25">
      <c r="A387" s="168">
        <v>2026</v>
      </c>
      <c r="B387" s="168">
        <v>34</v>
      </c>
      <c r="C387" s="169" t="s">
        <v>36</v>
      </c>
      <c r="D387" s="168">
        <v>0</v>
      </c>
      <c r="E387" s="168">
        <v>0</v>
      </c>
      <c r="F387" s="168">
        <v>0</v>
      </c>
      <c r="G387" s="168">
        <v>0</v>
      </c>
      <c r="H387" s="168">
        <v>0</v>
      </c>
      <c r="I387" s="168">
        <v>0</v>
      </c>
      <c r="J387" s="168">
        <v>0</v>
      </c>
      <c r="K387" s="168">
        <v>0</v>
      </c>
      <c r="L387" s="168">
        <v>0</v>
      </c>
      <c r="M387" s="168">
        <v>0.58811398025707295</v>
      </c>
      <c r="N387" s="168">
        <v>0.58811398025707295</v>
      </c>
    </row>
    <row r="388" spans="1:14" ht="45" x14ac:dyDescent="0.25">
      <c r="A388" s="168">
        <v>2026</v>
      </c>
      <c r="B388" s="168">
        <v>17</v>
      </c>
      <c r="C388" s="169" t="s">
        <v>19</v>
      </c>
      <c r="D388" s="168">
        <v>0.79063784800000003</v>
      </c>
      <c r="E388" s="168">
        <v>0</v>
      </c>
      <c r="F388" s="168">
        <v>0.18244735933844741</v>
      </c>
      <c r="G388" s="168">
        <v>6.3234106753032038E-2</v>
      </c>
      <c r="H388" s="168">
        <v>0.27537704028979693</v>
      </c>
      <c r="I388" s="168">
        <v>0</v>
      </c>
      <c r="J388" s="168">
        <v>0</v>
      </c>
      <c r="K388" s="168">
        <v>0</v>
      </c>
      <c r="L388" s="168">
        <v>0</v>
      </c>
      <c r="M388" s="168">
        <v>0</v>
      </c>
      <c r="N388" s="168">
        <v>0.52105850638127638</v>
      </c>
    </row>
    <row r="389" spans="1:14" ht="195" x14ac:dyDescent="0.25">
      <c r="A389" s="168">
        <v>2026</v>
      </c>
      <c r="B389" s="168">
        <v>52</v>
      </c>
      <c r="C389" s="169" t="s">
        <v>54</v>
      </c>
      <c r="D389" s="168">
        <v>0.79726269809999994</v>
      </c>
      <c r="E389" s="168">
        <v>0</v>
      </c>
      <c r="F389" s="168">
        <v>0</v>
      </c>
      <c r="G389" s="168">
        <v>1.0531521000000004</v>
      </c>
      <c r="H389" s="168">
        <v>0</v>
      </c>
      <c r="I389" s="168">
        <v>0</v>
      </c>
      <c r="J389" s="168">
        <v>0</v>
      </c>
      <c r="K389" s="168">
        <v>0</v>
      </c>
      <c r="L389" s="168">
        <v>0</v>
      </c>
      <c r="M389" s="168">
        <v>0</v>
      </c>
      <c r="N389" s="168">
        <v>1.0531521000000004</v>
      </c>
    </row>
    <row r="390" spans="1:14" ht="60" x14ac:dyDescent="0.25">
      <c r="A390" s="168">
        <v>2026</v>
      </c>
      <c r="B390" s="168">
        <v>30</v>
      </c>
      <c r="C390" s="169" t="s">
        <v>32</v>
      </c>
      <c r="D390" s="168">
        <v>0.8548228711000001</v>
      </c>
      <c r="E390" s="168">
        <v>0</v>
      </c>
      <c r="F390" s="168">
        <v>0</v>
      </c>
      <c r="G390" s="168">
        <v>0</v>
      </c>
      <c r="H390" s="168">
        <v>0</v>
      </c>
      <c r="I390" s="168">
        <v>0.61188445364999999</v>
      </c>
      <c r="J390" s="168">
        <v>0</v>
      </c>
      <c r="K390" s="168">
        <v>0</v>
      </c>
      <c r="L390" s="168">
        <v>0</v>
      </c>
      <c r="M390" s="168">
        <v>0</v>
      </c>
      <c r="N390" s="168">
        <v>0.61188445364999999</v>
      </c>
    </row>
    <row r="391" spans="1:14" ht="45" x14ac:dyDescent="0.25">
      <c r="A391" s="168">
        <v>2026</v>
      </c>
      <c r="B391" s="168">
        <v>13</v>
      </c>
      <c r="C391" s="169" t="s">
        <v>15</v>
      </c>
      <c r="D391" s="168">
        <v>3.1052084272</v>
      </c>
      <c r="E391" s="168">
        <v>0</v>
      </c>
      <c r="F391" s="168">
        <v>0.61197500000000005</v>
      </c>
      <c r="G391" s="168">
        <v>0</v>
      </c>
      <c r="H391" s="168">
        <v>0</v>
      </c>
      <c r="I391" s="168">
        <v>0</v>
      </c>
      <c r="J391" s="168">
        <v>0.37525879999999989</v>
      </c>
      <c r="K391" s="168">
        <v>0</v>
      </c>
      <c r="L391" s="168">
        <v>0</v>
      </c>
      <c r="M391" s="168">
        <v>0</v>
      </c>
      <c r="N391" s="168">
        <v>0.98723379999999994</v>
      </c>
    </row>
    <row r="392" spans="1:14" ht="210" x14ac:dyDescent="0.25">
      <c r="A392" s="168">
        <v>2026</v>
      </c>
      <c r="B392" s="168">
        <v>49</v>
      </c>
      <c r="C392" s="169" t="s">
        <v>51</v>
      </c>
      <c r="D392" s="168">
        <v>4.2465289140999998</v>
      </c>
      <c r="E392" s="168">
        <v>0</v>
      </c>
      <c r="F392" s="168">
        <v>0</v>
      </c>
      <c r="G392" s="168">
        <v>0</v>
      </c>
      <c r="H392" s="168">
        <v>0</v>
      </c>
      <c r="I392" s="168">
        <v>0</v>
      </c>
      <c r="J392" s="168">
        <v>0</v>
      </c>
      <c r="K392" s="168">
        <v>0</v>
      </c>
      <c r="L392" s="168">
        <v>0</v>
      </c>
      <c r="M392" s="168">
        <v>0</v>
      </c>
      <c r="N392" s="168">
        <v>0</v>
      </c>
    </row>
    <row r="393" spans="1:14" ht="195" x14ac:dyDescent="0.25">
      <c r="A393" s="168">
        <v>2026</v>
      </c>
      <c r="B393" s="168">
        <v>51</v>
      </c>
      <c r="C393" s="169" t="s">
        <v>53</v>
      </c>
      <c r="D393" s="168">
        <v>4.2465289140999998</v>
      </c>
      <c r="E393" s="168">
        <v>0</v>
      </c>
      <c r="F393" s="168">
        <v>0</v>
      </c>
      <c r="G393" s="168">
        <v>0</v>
      </c>
      <c r="H393" s="168">
        <v>0</v>
      </c>
      <c r="I393" s="168">
        <v>0</v>
      </c>
      <c r="J393" s="168">
        <v>0</v>
      </c>
      <c r="K393" s="168">
        <v>0</v>
      </c>
      <c r="L393" s="168">
        <v>1.8359433300000001</v>
      </c>
      <c r="M393" s="168">
        <v>0</v>
      </c>
      <c r="N393" s="168">
        <v>1.8359433300000001</v>
      </c>
    </row>
    <row r="394" spans="1:14" ht="225" x14ac:dyDescent="0.25">
      <c r="A394" s="168">
        <v>2026</v>
      </c>
      <c r="B394" s="168">
        <v>53</v>
      </c>
      <c r="C394" s="169" t="s">
        <v>55</v>
      </c>
      <c r="D394" s="168">
        <v>4.2465289140999998</v>
      </c>
      <c r="E394" s="168">
        <v>0</v>
      </c>
      <c r="F394" s="168">
        <v>0</v>
      </c>
      <c r="G394" s="168">
        <v>0</v>
      </c>
      <c r="H394" s="168">
        <v>0</v>
      </c>
      <c r="I394" s="168">
        <v>0</v>
      </c>
      <c r="J394" s="168">
        <v>0</v>
      </c>
      <c r="K394" s="168">
        <v>0</v>
      </c>
      <c r="L394" s="168">
        <v>0.73224445000000016</v>
      </c>
      <c r="M394" s="168">
        <v>0</v>
      </c>
      <c r="N394" s="168">
        <v>0.73224445000000016</v>
      </c>
    </row>
    <row r="395" spans="1:14" ht="180" x14ac:dyDescent="0.25">
      <c r="A395" s="168">
        <v>2026</v>
      </c>
      <c r="B395" s="168">
        <v>37</v>
      </c>
      <c r="C395" s="169" t="s">
        <v>39</v>
      </c>
      <c r="D395" s="168">
        <v>4.7469766068999997</v>
      </c>
      <c r="E395" s="168">
        <v>0</v>
      </c>
      <c r="F395" s="168">
        <v>0</v>
      </c>
      <c r="G395" s="168">
        <v>0</v>
      </c>
      <c r="H395" s="168">
        <v>0</v>
      </c>
      <c r="I395" s="168">
        <v>0</v>
      </c>
      <c r="J395" s="168">
        <v>0</v>
      </c>
      <c r="K395" s="168">
        <v>0</v>
      </c>
      <c r="L395" s="168">
        <v>15.55689435</v>
      </c>
      <c r="M395" s="168">
        <v>0</v>
      </c>
      <c r="N395" s="168">
        <v>15.55689435</v>
      </c>
    </row>
    <row r="396" spans="1:14" ht="45" x14ac:dyDescent="0.25">
      <c r="A396" s="168">
        <v>2026</v>
      </c>
      <c r="B396" s="168">
        <v>16</v>
      </c>
      <c r="C396" s="169" t="s">
        <v>18</v>
      </c>
      <c r="D396" s="168">
        <v>5.0374925743999999</v>
      </c>
      <c r="E396" s="168">
        <v>-1.9052025820805382E-2</v>
      </c>
      <c r="F396" s="168">
        <v>0.13712403327080475</v>
      </c>
      <c r="G396" s="168">
        <v>0</v>
      </c>
      <c r="H396" s="168">
        <v>0</v>
      </c>
      <c r="I396" s="168">
        <v>0</v>
      </c>
      <c r="J396" s="168">
        <v>0</v>
      </c>
      <c r="K396" s="168">
        <v>0</v>
      </c>
      <c r="L396" s="168">
        <v>0</v>
      </c>
      <c r="M396" s="168">
        <v>0</v>
      </c>
      <c r="N396" s="168">
        <v>0.11807200744999938</v>
      </c>
    </row>
    <row r="397" spans="1:14" ht="150" x14ac:dyDescent="0.25">
      <c r="A397" s="168">
        <v>2026</v>
      </c>
      <c r="B397" s="168">
        <v>38</v>
      </c>
      <c r="C397" s="169" t="s">
        <v>40</v>
      </c>
      <c r="D397" s="168">
        <v>5.3422356789999998</v>
      </c>
      <c r="E397" s="168">
        <v>0</v>
      </c>
      <c r="F397" s="168">
        <v>0</v>
      </c>
      <c r="G397" s="168">
        <v>0</v>
      </c>
      <c r="H397" s="168">
        <v>0</v>
      </c>
      <c r="I397" s="168">
        <v>0</v>
      </c>
      <c r="J397" s="168">
        <v>0</v>
      </c>
      <c r="K397" s="168">
        <v>0</v>
      </c>
      <c r="L397" s="168">
        <v>6.6763346999999982</v>
      </c>
      <c r="M397" s="168">
        <v>0</v>
      </c>
      <c r="N397" s="168">
        <v>6.6763346999999982</v>
      </c>
    </row>
    <row r="398" spans="1:14" ht="135" x14ac:dyDescent="0.25">
      <c r="A398" s="168">
        <v>2026</v>
      </c>
      <c r="B398" s="168">
        <v>40</v>
      </c>
      <c r="C398" s="169" t="s">
        <v>42</v>
      </c>
      <c r="D398" s="168">
        <v>5.4769047630000003</v>
      </c>
      <c r="E398" s="168">
        <v>-6.3014306800563561E-3</v>
      </c>
      <c r="F398" s="168">
        <v>2.4268697200724439E-2</v>
      </c>
      <c r="G398" s="168">
        <v>-1.0216503137209237E-2</v>
      </c>
      <c r="H398" s="168">
        <v>6.6189139051746199E-2</v>
      </c>
      <c r="I398" s="168">
        <v>0</v>
      </c>
      <c r="J398" s="168">
        <v>0</v>
      </c>
      <c r="K398" s="168">
        <v>0</v>
      </c>
      <c r="L398" s="168">
        <v>0</v>
      </c>
      <c r="M398" s="168">
        <v>0</v>
      </c>
      <c r="N398" s="168">
        <v>7.393990243520504E-2</v>
      </c>
    </row>
    <row r="399" spans="1:14" ht="90" x14ac:dyDescent="0.25">
      <c r="A399" s="168">
        <v>2026</v>
      </c>
      <c r="B399" s="168">
        <v>48</v>
      </c>
      <c r="C399" s="169" t="s">
        <v>50</v>
      </c>
      <c r="D399" s="168">
        <v>5.6305795644999996</v>
      </c>
      <c r="E399" s="168">
        <v>1.4804854938233356</v>
      </c>
      <c r="F399" s="168">
        <v>55.326720023017479</v>
      </c>
      <c r="G399" s="168">
        <v>0</v>
      </c>
      <c r="H399" s="168">
        <v>0</v>
      </c>
      <c r="I399" s="168">
        <v>0</v>
      </c>
      <c r="J399" s="168">
        <v>0</v>
      </c>
      <c r="K399" s="168">
        <v>0</v>
      </c>
      <c r="L399" s="168">
        <v>0</v>
      </c>
      <c r="M399" s="168">
        <v>0</v>
      </c>
      <c r="N399" s="168">
        <v>56.807205516840817</v>
      </c>
    </row>
    <row r="400" spans="1:14" ht="75" x14ac:dyDescent="0.25">
      <c r="A400" s="168">
        <v>2026</v>
      </c>
      <c r="B400" s="168">
        <v>28</v>
      </c>
      <c r="C400" s="169" t="s">
        <v>30</v>
      </c>
      <c r="D400" s="168">
        <v>5.8285648387999993</v>
      </c>
      <c r="E400" s="168">
        <v>0</v>
      </c>
      <c r="F400" s="168">
        <v>0</v>
      </c>
      <c r="G400" s="168">
        <v>0.79067574571428589</v>
      </c>
      <c r="H400" s="168">
        <v>0</v>
      </c>
      <c r="I400" s="168">
        <v>0</v>
      </c>
      <c r="J400" s="168">
        <v>0</v>
      </c>
      <c r="K400" s="168">
        <v>0</v>
      </c>
      <c r="L400" s="168">
        <v>0</v>
      </c>
      <c r="M400" s="168">
        <v>0</v>
      </c>
      <c r="N400" s="168">
        <v>0.79067574571428589</v>
      </c>
    </row>
    <row r="401" spans="1:14" ht="90" x14ac:dyDescent="0.25">
      <c r="A401" s="168">
        <v>2026</v>
      </c>
      <c r="B401" s="168">
        <v>45</v>
      </c>
      <c r="C401" s="169" t="s">
        <v>47</v>
      </c>
      <c r="D401" s="168">
        <v>5.8554986556000008</v>
      </c>
      <c r="E401" s="168">
        <v>1.5991442304298935</v>
      </c>
      <c r="F401" s="168">
        <v>8.6162395477015838</v>
      </c>
      <c r="G401" s="168">
        <v>3.445848509227833</v>
      </c>
      <c r="H401" s="168">
        <v>0</v>
      </c>
      <c r="I401" s="168">
        <v>0</v>
      </c>
      <c r="J401" s="168">
        <v>0</v>
      </c>
      <c r="K401" s="168">
        <v>0</v>
      </c>
      <c r="L401" s="168">
        <v>0</v>
      </c>
      <c r="M401" s="168">
        <v>0</v>
      </c>
      <c r="N401" s="168">
        <v>13.66123228735931</v>
      </c>
    </row>
    <row r="402" spans="1:14" ht="75" x14ac:dyDescent="0.25">
      <c r="A402" s="168">
        <v>2026</v>
      </c>
      <c r="B402" s="168">
        <v>54</v>
      </c>
      <c r="C402" s="169" t="s">
        <v>56</v>
      </c>
      <c r="D402" s="168">
        <v>5.8554986556000008</v>
      </c>
      <c r="E402" s="168">
        <v>1.6875070409736836</v>
      </c>
      <c r="F402" s="168">
        <v>9.0923347944862414</v>
      </c>
      <c r="G402" s="168">
        <v>3.6361857895951677</v>
      </c>
      <c r="H402" s="168">
        <v>0</v>
      </c>
      <c r="I402" s="168">
        <v>0</v>
      </c>
      <c r="J402" s="168">
        <v>0</v>
      </c>
      <c r="K402" s="168">
        <v>0</v>
      </c>
      <c r="L402" s="168">
        <v>0</v>
      </c>
      <c r="M402" s="168">
        <v>0</v>
      </c>
      <c r="N402" s="168">
        <v>14.416027625055092</v>
      </c>
    </row>
    <row r="403" spans="1:14" ht="120" x14ac:dyDescent="0.25">
      <c r="A403" s="168">
        <v>2026</v>
      </c>
      <c r="B403" s="168">
        <v>36</v>
      </c>
      <c r="C403" s="169" t="s">
        <v>38</v>
      </c>
      <c r="D403" s="168">
        <v>7.9723011687000005</v>
      </c>
      <c r="E403" s="168">
        <v>0</v>
      </c>
      <c r="F403" s="168">
        <v>0</v>
      </c>
      <c r="G403" s="168">
        <v>9.332896000000003E-2</v>
      </c>
      <c r="H403" s="168">
        <v>0</v>
      </c>
      <c r="I403" s="168">
        <v>0</v>
      </c>
      <c r="J403" s="168">
        <v>0</v>
      </c>
      <c r="K403" s="168">
        <v>0</v>
      </c>
      <c r="L403" s="168">
        <v>0</v>
      </c>
      <c r="M403" s="168">
        <v>0</v>
      </c>
      <c r="N403" s="168">
        <v>9.332896000000003E-2</v>
      </c>
    </row>
    <row r="404" spans="1:14" ht="90" x14ac:dyDescent="0.25">
      <c r="A404" s="168">
        <v>2026</v>
      </c>
      <c r="B404" s="168">
        <v>46</v>
      </c>
      <c r="C404" s="169" t="s">
        <v>48</v>
      </c>
      <c r="D404" s="168">
        <v>14.366258952100001</v>
      </c>
      <c r="E404" s="168">
        <v>1.8485755361667642</v>
      </c>
      <c r="F404" s="168">
        <v>13.326723956806825</v>
      </c>
      <c r="G404" s="168">
        <v>2.7207192066720789</v>
      </c>
      <c r="H404" s="168">
        <v>0.7709927353047501</v>
      </c>
      <c r="I404" s="168">
        <v>0</v>
      </c>
      <c r="J404" s="168">
        <v>0</v>
      </c>
      <c r="K404" s="168">
        <v>0</v>
      </c>
      <c r="L404" s="168">
        <v>0</v>
      </c>
      <c r="M404" s="168">
        <v>0</v>
      </c>
      <c r="N404" s="168">
        <v>18.667011434950425</v>
      </c>
    </row>
    <row r="405" spans="1:14" ht="75" x14ac:dyDescent="0.25">
      <c r="A405" s="168">
        <v>2026</v>
      </c>
      <c r="B405" s="168">
        <v>55</v>
      </c>
      <c r="C405" s="169" t="s">
        <v>57</v>
      </c>
      <c r="D405" s="168">
        <v>15.5614470726</v>
      </c>
      <c r="E405" s="168">
        <v>-1.9097296324895272</v>
      </c>
      <c r="F405" s="168">
        <v>7.799239643459126</v>
      </c>
      <c r="G405" s="168">
        <v>3.7510616977844893</v>
      </c>
      <c r="H405" s="168">
        <v>0</v>
      </c>
      <c r="I405" s="168">
        <v>0</v>
      </c>
      <c r="J405" s="168">
        <v>0</v>
      </c>
      <c r="K405" s="168">
        <v>0</v>
      </c>
      <c r="L405" s="168">
        <v>0</v>
      </c>
      <c r="M405" s="168">
        <v>0</v>
      </c>
      <c r="N405" s="168">
        <v>9.6405717087540879</v>
      </c>
    </row>
    <row r="406" spans="1:14" ht="45" x14ac:dyDescent="0.25">
      <c r="A406" s="168">
        <v>2026</v>
      </c>
      <c r="B406" s="168">
        <v>57</v>
      </c>
      <c r="C406" s="169" t="s">
        <v>59</v>
      </c>
      <c r="D406" s="168">
        <v>18.798500877200002</v>
      </c>
      <c r="E406" s="168">
        <v>0</v>
      </c>
      <c r="F406" s="168">
        <v>1.2268193359527371E-8</v>
      </c>
      <c r="G406" s="168">
        <v>-1.962885201855492E-9</v>
      </c>
      <c r="H406" s="168">
        <v>1.8517005613561962E-8</v>
      </c>
      <c r="I406" s="168">
        <v>0</v>
      </c>
      <c r="J406" s="168">
        <v>0</v>
      </c>
      <c r="K406" s="168">
        <v>0</v>
      </c>
      <c r="L406" s="168">
        <v>0</v>
      </c>
      <c r="M406" s="168">
        <v>0</v>
      </c>
      <c r="N406" s="168">
        <v>2.882231377123384E-8</v>
      </c>
    </row>
    <row r="407" spans="1:14" ht="45" x14ac:dyDescent="0.25">
      <c r="A407" s="168">
        <v>2026</v>
      </c>
      <c r="B407" s="168">
        <v>56</v>
      </c>
      <c r="C407" s="169" t="s">
        <v>58</v>
      </c>
      <c r="D407" s="168">
        <v>22.199764080999998</v>
      </c>
      <c r="E407" s="168">
        <v>-9.3635530590990435E-3</v>
      </c>
      <c r="F407" s="168">
        <v>-0.15768614548352061</v>
      </c>
      <c r="G407" s="168">
        <v>2.1345371813002764E-2</v>
      </c>
      <c r="H407" s="168">
        <v>0.1487563437076212</v>
      </c>
      <c r="I407" s="168">
        <v>0</v>
      </c>
      <c r="J407" s="168">
        <v>0</v>
      </c>
      <c r="K407" s="168">
        <v>0</v>
      </c>
      <c r="L407" s="168">
        <v>0</v>
      </c>
      <c r="M407" s="168">
        <v>0</v>
      </c>
      <c r="N407" s="168">
        <v>3.0520169780042794E-3</v>
      </c>
    </row>
    <row r="408" spans="1:14" ht="135" x14ac:dyDescent="0.25">
      <c r="A408" s="168">
        <v>2026</v>
      </c>
      <c r="B408" s="168">
        <v>41</v>
      </c>
      <c r="C408" s="169" t="s">
        <v>43</v>
      </c>
      <c r="D408" s="168">
        <v>22.8555156368</v>
      </c>
      <c r="E408" s="168">
        <v>0</v>
      </c>
      <c r="F408" s="168">
        <v>0</v>
      </c>
      <c r="G408" s="168">
        <v>4.0188459645087229E-2</v>
      </c>
      <c r="H408" s="168">
        <v>0</v>
      </c>
      <c r="I408" s="168">
        <v>0</v>
      </c>
      <c r="J408" s="168">
        <v>0</v>
      </c>
      <c r="K408" s="168">
        <v>0</v>
      </c>
      <c r="L408" s="168">
        <v>0</v>
      </c>
      <c r="M408" s="168">
        <v>0</v>
      </c>
      <c r="N408" s="168">
        <v>4.0188459645087229E-2</v>
      </c>
    </row>
    <row r="409" spans="1:14" ht="135" x14ac:dyDescent="0.25">
      <c r="A409" s="168">
        <v>2026</v>
      </c>
      <c r="B409" s="168">
        <v>42</v>
      </c>
      <c r="C409" s="169" t="s">
        <v>44</v>
      </c>
      <c r="D409" s="168">
        <v>22.8555156368</v>
      </c>
      <c r="E409" s="168">
        <v>-1.2363021643484511E-2</v>
      </c>
      <c r="F409" s="168">
        <v>-6.4614334456559216E-2</v>
      </c>
      <c r="G409" s="168">
        <v>7.9927695040219904E-2</v>
      </c>
      <c r="H409" s="168">
        <v>0</v>
      </c>
      <c r="I409" s="168">
        <v>0</v>
      </c>
      <c r="J409" s="168">
        <v>0</v>
      </c>
      <c r="K409" s="168">
        <v>0</v>
      </c>
      <c r="L409" s="168">
        <v>0</v>
      </c>
      <c r="M409" s="168">
        <v>0</v>
      </c>
      <c r="N409" s="168">
        <v>2.9503389401761837E-3</v>
      </c>
    </row>
    <row r="410" spans="1:14" ht="90" x14ac:dyDescent="0.25">
      <c r="A410" s="168">
        <v>2026</v>
      </c>
      <c r="B410" s="168">
        <v>47</v>
      </c>
      <c r="C410" s="169" t="s">
        <v>49</v>
      </c>
      <c r="D410" s="168">
        <v>23.278963022700001</v>
      </c>
      <c r="E410" s="168">
        <v>-1.1093477871517063</v>
      </c>
      <c r="F410" s="168">
        <v>7.2401350721461384</v>
      </c>
      <c r="G410" s="168">
        <v>0.7940480722353177</v>
      </c>
      <c r="H410" s="168">
        <v>0</v>
      </c>
      <c r="I410" s="168">
        <v>0</v>
      </c>
      <c r="J410" s="168">
        <v>0</v>
      </c>
      <c r="K410" s="168">
        <v>0</v>
      </c>
      <c r="L410" s="168">
        <v>0</v>
      </c>
      <c r="M410" s="168">
        <v>0</v>
      </c>
      <c r="N410" s="168">
        <v>6.9248353572297496</v>
      </c>
    </row>
    <row r="411" spans="1:14" ht="75" x14ac:dyDescent="0.25">
      <c r="A411" s="168">
        <v>2026</v>
      </c>
      <c r="B411" s="168">
        <v>3</v>
      </c>
      <c r="C411" s="169" t="s">
        <v>5</v>
      </c>
      <c r="D411" s="168">
        <v>28.807346129100001</v>
      </c>
      <c r="E411" s="168">
        <v>0</v>
      </c>
      <c r="F411" s="168">
        <v>0</v>
      </c>
      <c r="G411" s="168">
        <v>0</v>
      </c>
      <c r="H411" s="168">
        <v>0</v>
      </c>
      <c r="I411" s="168">
        <v>0</v>
      </c>
      <c r="J411" s="168">
        <v>0</v>
      </c>
      <c r="K411" s="168">
        <v>0</v>
      </c>
      <c r="L411" s="168">
        <v>0</v>
      </c>
      <c r="M411" s="168">
        <v>0</v>
      </c>
      <c r="N411" s="168">
        <v>0</v>
      </c>
    </row>
    <row r="412" spans="1:14" ht="105" x14ac:dyDescent="0.25">
      <c r="A412" s="168">
        <v>2026</v>
      </c>
      <c r="B412" s="168">
        <v>1</v>
      </c>
      <c r="C412" s="169" t="s">
        <v>3</v>
      </c>
      <c r="D412" s="168">
        <v>31.323485917900001</v>
      </c>
      <c r="E412" s="168">
        <v>0</v>
      </c>
      <c r="F412" s="168">
        <v>0</v>
      </c>
      <c r="G412" s="168">
        <v>1.1725605565258326</v>
      </c>
      <c r="H412" s="168">
        <v>0</v>
      </c>
      <c r="I412" s="168">
        <v>0</v>
      </c>
      <c r="J412" s="168">
        <v>0</v>
      </c>
      <c r="K412" s="168">
        <v>0</v>
      </c>
      <c r="L412" s="168">
        <v>0</v>
      </c>
      <c r="M412" s="168">
        <v>0</v>
      </c>
      <c r="N412" s="168">
        <v>1.1725605565258326</v>
      </c>
    </row>
    <row r="413" spans="1:14" ht="105" x14ac:dyDescent="0.25">
      <c r="A413" s="168">
        <v>2026</v>
      </c>
      <c r="B413" s="168">
        <v>4</v>
      </c>
      <c r="C413" s="169" t="s">
        <v>6</v>
      </c>
      <c r="D413" s="168">
        <v>32.252376785199999</v>
      </c>
      <c r="E413" s="168">
        <v>0</v>
      </c>
      <c r="F413" s="168">
        <v>0</v>
      </c>
      <c r="G413" s="168">
        <v>1.3060954072868496</v>
      </c>
      <c r="H413" s="168">
        <v>0</v>
      </c>
      <c r="I413" s="168">
        <v>0</v>
      </c>
      <c r="J413" s="168">
        <v>0</v>
      </c>
      <c r="K413" s="168">
        <v>0</v>
      </c>
      <c r="L413" s="168">
        <v>0</v>
      </c>
      <c r="M413" s="168">
        <v>0</v>
      </c>
      <c r="N413" s="168">
        <v>1.3060954072868496</v>
      </c>
    </row>
    <row r="414" spans="1:14" ht="75" x14ac:dyDescent="0.25">
      <c r="A414" s="168">
        <v>2026</v>
      </c>
      <c r="B414" s="168">
        <v>43</v>
      </c>
      <c r="C414" s="169" t="s">
        <v>45</v>
      </c>
      <c r="D414" s="168">
        <v>32.266278110000002</v>
      </c>
      <c r="E414" s="168">
        <v>0</v>
      </c>
      <c r="F414" s="168">
        <v>0</v>
      </c>
      <c r="G414" s="168">
        <v>1.3115031566923074</v>
      </c>
      <c r="H414" s="168">
        <v>0</v>
      </c>
      <c r="I414" s="168">
        <v>0</v>
      </c>
      <c r="J414" s="168">
        <v>0</v>
      </c>
      <c r="K414" s="168">
        <v>0</v>
      </c>
      <c r="L414" s="168">
        <v>0</v>
      </c>
      <c r="M414" s="168">
        <v>0</v>
      </c>
      <c r="N414" s="168">
        <v>1.3115031566923074</v>
      </c>
    </row>
    <row r="415" spans="1:14" ht="135" x14ac:dyDescent="0.25">
      <c r="A415" s="168">
        <v>2026</v>
      </c>
      <c r="B415" s="168">
        <v>11</v>
      </c>
      <c r="C415" s="169" t="s">
        <v>13</v>
      </c>
      <c r="D415" s="168">
        <v>36.199049779200003</v>
      </c>
      <c r="E415" s="168">
        <v>0</v>
      </c>
      <c r="F415" s="168">
        <v>0</v>
      </c>
      <c r="G415" s="168">
        <v>0</v>
      </c>
      <c r="H415" s="168">
        <v>0</v>
      </c>
      <c r="I415" s="168">
        <v>0</v>
      </c>
      <c r="J415" s="168">
        <v>0</v>
      </c>
      <c r="K415" s="168">
        <v>0</v>
      </c>
      <c r="L415" s="168">
        <v>0</v>
      </c>
      <c r="M415" s="168">
        <v>5.9820078759999992E-2</v>
      </c>
      <c r="N415" s="168">
        <v>5.9820078759999992E-2</v>
      </c>
    </row>
    <row r="416" spans="1:14" ht="150" x14ac:dyDescent="0.25">
      <c r="A416" s="168">
        <v>2026</v>
      </c>
      <c r="B416" s="168">
        <v>12</v>
      </c>
      <c r="C416" s="169" t="s">
        <v>14</v>
      </c>
      <c r="D416" s="168">
        <v>76.200654911700013</v>
      </c>
      <c r="E416" s="168">
        <v>0</v>
      </c>
      <c r="F416" s="168">
        <v>0</v>
      </c>
      <c r="G416" s="168">
        <v>0</v>
      </c>
      <c r="H416" s="168">
        <v>0</v>
      </c>
      <c r="I416" s="168">
        <v>0</v>
      </c>
      <c r="J416" s="168">
        <v>0</v>
      </c>
      <c r="K416" s="168">
        <v>0</v>
      </c>
      <c r="L416" s="168">
        <v>0</v>
      </c>
      <c r="M416" s="168">
        <v>5.9820078759999992E-2</v>
      </c>
      <c r="N416" s="168">
        <v>5.9820078759999992E-2</v>
      </c>
    </row>
    <row r="417" spans="1:14" ht="105" x14ac:dyDescent="0.25">
      <c r="A417" s="168">
        <v>2026</v>
      </c>
      <c r="B417" s="168">
        <v>5</v>
      </c>
      <c r="C417" s="169" t="s">
        <v>7</v>
      </c>
      <c r="D417" s="168">
        <v>89.612935449400013</v>
      </c>
      <c r="E417" s="168">
        <v>0</v>
      </c>
      <c r="F417" s="168">
        <v>0</v>
      </c>
      <c r="G417" s="168">
        <v>0</v>
      </c>
      <c r="H417" s="168">
        <v>0</v>
      </c>
      <c r="I417" s="168">
        <v>0</v>
      </c>
      <c r="J417" s="168">
        <v>0</v>
      </c>
      <c r="K417" s="168">
        <v>0</v>
      </c>
      <c r="L417" s="168">
        <v>0.45063584439055637</v>
      </c>
      <c r="M417" s="168">
        <v>0</v>
      </c>
      <c r="N417" s="168">
        <v>0.45063584439055637</v>
      </c>
    </row>
    <row r="418" spans="1:14" ht="75" x14ac:dyDescent="0.25">
      <c r="A418" s="168">
        <v>2026</v>
      </c>
      <c r="B418" s="168">
        <v>44</v>
      </c>
      <c r="C418" s="169" t="s">
        <v>46</v>
      </c>
      <c r="D418" s="168">
        <v>89.612935449400013</v>
      </c>
      <c r="E418" s="168">
        <v>0</v>
      </c>
      <c r="F418" s="168">
        <v>0</v>
      </c>
      <c r="G418" s="168">
        <v>0</v>
      </c>
      <c r="H418" s="168">
        <v>0</v>
      </c>
      <c r="I418" s="168">
        <v>0</v>
      </c>
      <c r="J418" s="168">
        <v>0</v>
      </c>
      <c r="K418" s="168">
        <v>0</v>
      </c>
      <c r="L418" s="168">
        <v>0.4509622431703702</v>
      </c>
      <c r="M418" s="168">
        <v>0</v>
      </c>
      <c r="N418" s="168">
        <v>0.4509622431703702</v>
      </c>
    </row>
    <row r="419" spans="1:14" ht="105" x14ac:dyDescent="0.25">
      <c r="A419" s="168">
        <v>2026</v>
      </c>
      <c r="B419" s="168">
        <v>2</v>
      </c>
      <c r="C419" s="169" t="s">
        <v>4</v>
      </c>
      <c r="D419" s="168">
        <v>90.810295651900006</v>
      </c>
      <c r="E419" s="168">
        <v>0</v>
      </c>
      <c r="F419" s="168">
        <v>0</v>
      </c>
      <c r="G419" s="168">
        <v>0</v>
      </c>
      <c r="H419" s="168">
        <v>0</v>
      </c>
      <c r="I419" s="168">
        <v>0</v>
      </c>
      <c r="J419" s="168">
        <v>0</v>
      </c>
      <c r="K419" s="168">
        <v>0</v>
      </c>
      <c r="L419" s="168">
        <v>0.74525326970940731</v>
      </c>
      <c r="M419" s="168">
        <v>0</v>
      </c>
      <c r="N419" s="168">
        <v>0.74525326970940731</v>
      </c>
    </row>
    <row r="420" spans="1:14" ht="45" x14ac:dyDescent="0.25">
      <c r="A420" s="168">
        <v>2026</v>
      </c>
      <c r="B420" s="168">
        <v>58</v>
      </c>
      <c r="C420" s="169" t="s">
        <v>60</v>
      </c>
      <c r="D420" s="168">
        <v>96.394392661599994</v>
      </c>
      <c r="E420" s="168">
        <v>0</v>
      </c>
      <c r="F420" s="168">
        <v>0</v>
      </c>
      <c r="G420" s="168">
        <v>9.6600269000245909E-9</v>
      </c>
      <c r="H420" s="168">
        <v>0</v>
      </c>
      <c r="I420" s="168">
        <v>0</v>
      </c>
      <c r="J420" s="168">
        <v>0</v>
      </c>
      <c r="K420" s="168">
        <v>0</v>
      </c>
      <c r="L420" s="168">
        <v>0</v>
      </c>
      <c r="M420" s="168">
        <v>0</v>
      </c>
      <c r="N420" s="168">
        <v>9.6600269000245909E-9</v>
      </c>
    </row>
    <row r="421" spans="1:14" ht="75" x14ac:dyDescent="0.25">
      <c r="A421" s="168">
        <v>2026</v>
      </c>
      <c r="B421" s="168">
        <v>31</v>
      </c>
      <c r="C421" s="169" t="s">
        <v>33</v>
      </c>
      <c r="D421" s="168">
        <v>111.75437912870001</v>
      </c>
      <c r="E421" s="168">
        <v>0</v>
      </c>
      <c r="F421" s="168">
        <v>0</v>
      </c>
      <c r="G421" s="168">
        <v>0</v>
      </c>
      <c r="H421" s="168">
        <v>0</v>
      </c>
      <c r="I421" s="168">
        <v>0.43860150335714299</v>
      </c>
      <c r="J421" s="168">
        <v>0</v>
      </c>
      <c r="K421" s="168">
        <v>0</v>
      </c>
      <c r="L421" s="168">
        <v>0</v>
      </c>
      <c r="M421" s="168">
        <v>0</v>
      </c>
      <c r="N421" s="168">
        <v>0.43860150335714299</v>
      </c>
    </row>
    <row r="422" spans="1:14" ht="30" x14ac:dyDescent="0.25">
      <c r="A422" s="168">
        <v>2027</v>
      </c>
      <c r="B422" s="168">
        <v>19</v>
      </c>
      <c r="C422" s="169" t="s">
        <v>21</v>
      </c>
      <c r="D422" s="168">
        <v>-44.629768854000005</v>
      </c>
      <c r="E422" s="168">
        <v>0.54405126892297506</v>
      </c>
      <c r="F422" s="168">
        <v>11.055510377290222</v>
      </c>
      <c r="G422" s="168">
        <v>4.4880840436160767</v>
      </c>
      <c r="H422" s="168">
        <v>11.935583782418941</v>
      </c>
      <c r="I422" s="168">
        <v>0</v>
      </c>
      <c r="J422" s="168">
        <v>0</v>
      </c>
      <c r="K422" s="168">
        <v>0</v>
      </c>
      <c r="L422" s="168">
        <v>0</v>
      </c>
      <c r="M422" s="168">
        <v>0</v>
      </c>
      <c r="N422" s="168">
        <v>28.023229472248218</v>
      </c>
    </row>
    <row r="423" spans="1:14" ht="60" x14ac:dyDescent="0.25">
      <c r="A423" s="168">
        <v>2027</v>
      </c>
      <c r="B423" s="168">
        <v>32</v>
      </c>
      <c r="C423" s="169" t="s">
        <v>34</v>
      </c>
      <c r="D423" s="168">
        <v>-22.307825160500002</v>
      </c>
      <c r="E423" s="168">
        <v>0</v>
      </c>
      <c r="F423" s="168">
        <v>0</v>
      </c>
      <c r="G423" s="168">
        <v>0</v>
      </c>
      <c r="H423" s="168">
        <v>0</v>
      </c>
      <c r="I423" s="168">
        <v>1.2842342720000002</v>
      </c>
      <c r="J423" s="168">
        <v>0</v>
      </c>
      <c r="K423" s="168">
        <v>0</v>
      </c>
      <c r="L423" s="168">
        <v>0</v>
      </c>
      <c r="M423" s="168">
        <v>0</v>
      </c>
      <c r="N423" s="168">
        <v>1.2842342720000002</v>
      </c>
    </row>
    <row r="424" spans="1:14" ht="90" x14ac:dyDescent="0.25">
      <c r="A424" s="168">
        <v>2027</v>
      </c>
      <c r="B424" s="168">
        <v>22</v>
      </c>
      <c r="C424" s="169" t="s">
        <v>24</v>
      </c>
      <c r="D424" s="168">
        <v>-16.187441105000001</v>
      </c>
      <c r="E424" s="168">
        <v>-5.156158395252014E-2</v>
      </c>
      <c r="F424" s="168">
        <v>9.626369610160232E-2</v>
      </c>
      <c r="G424" s="168">
        <v>-0.15729663321951709</v>
      </c>
      <c r="H424" s="168">
        <v>0.71024396863375805</v>
      </c>
      <c r="I424" s="168">
        <v>0</v>
      </c>
      <c r="J424" s="168">
        <v>0</v>
      </c>
      <c r="K424" s="168">
        <v>0</v>
      </c>
      <c r="L424" s="168">
        <v>0</v>
      </c>
      <c r="M424" s="168">
        <v>0</v>
      </c>
      <c r="N424" s="168">
        <v>0.59764944756332317</v>
      </c>
    </row>
    <row r="425" spans="1:14" ht="90" x14ac:dyDescent="0.25">
      <c r="A425" s="168">
        <v>2027</v>
      </c>
      <c r="B425" s="168">
        <v>21</v>
      </c>
      <c r="C425" s="169" t="s">
        <v>23</v>
      </c>
      <c r="D425" s="168">
        <v>-10.979440093600001</v>
      </c>
      <c r="E425" s="168">
        <v>0</v>
      </c>
      <c r="F425" s="168">
        <v>0.42380497636957848</v>
      </c>
      <c r="G425" s="168">
        <v>1.5741327693727644E-2</v>
      </c>
      <c r="H425" s="168">
        <v>0.63967031628145565</v>
      </c>
      <c r="I425" s="168">
        <v>0</v>
      </c>
      <c r="J425" s="168">
        <v>0</v>
      </c>
      <c r="K425" s="168">
        <v>0</v>
      </c>
      <c r="L425" s="168">
        <v>0</v>
      </c>
      <c r="M425" s="168">
        <v>0</v>
      </c>
      <c r="N425" s="168">
        <v>1.0792166203447617</v>
      </c>
    </row>
    <row r="426" spans="1:14" ht="180" x14ac:dyDescent="0.25">
      <c r="A426" s="168">
        <v>2027</v>
      </c>
      <c r="B426" s="168">
        <v>50</v>
      </c>
      <c r="C426" s="169" t="s">
        <v>52</v>
      </c>
      <c r="D426" s="168">
        <v>-7.3995231452999999</v>
      </c>
      <c r="E426" s="168">
        <v>0</v>
      </c>
      <c r="F426" s="168">
        <v>0</v>
      </c>
      <c r="G426" s="168">
        <v>0</v>
      </c>
      <c r="H426" s="168">
        <v>0</v>
      </c>
      <c r="I426" s="168">
        <v>0</v>
      </c>
      <c r="J426" s="168">
        <v>0</v>
      </c>
      <c r="K426" s="168">
        <v>0</v>
      </c>
      <c r="L426" s="168">
        <v>0</v>
      </c>
      <c r="M426" s="168">
        <v>0</v>
      </c>
      <c r="N426" s="168">
        <v>0</v>
      </c>
    </row>
    <row r="427" spans="1:14" ht="45" x14ac:dyDescent="0.25">
      <c r="A427" s="168">
        <v>2027</v>
      </c>
      <c r="B427" s="168">
        <v>14</v>
      </c>
      <c r="C427" s="169" t="s">
        <v>16</v>
      </c>
      <c r="D427" s="168">
        <v>-7.2981955200000002</v>
      </c>
      <c r="E427" s="168">
        <v>0</v>
      </c>
      <c r="F427" s="168">
        <v>0.21413000000000004</v>
      </c>
      <c r="G427" s="168">
        <v>0</v>
      </c>
      <c r="H427" s="168">
        <v>0</v>
      </c>
      <c r="I427" s="168">
        <v>0</v>
      </c>
      <c r="J427" s="168">
        <v>0.24510639999999981</v>
      </c>
      <c r="K427" s="168">
        <v>0</v>
      </c>
      <c r="L427" s="168">
        <v>0</v>
      </c>
      <c r="M427" s="168">
        <v>0</v>
      </c>
      <c r="N427" s="168">
        <v>0.45923639999999988</v>
      </c>
    </row>
    <row r="428" spans="1:14" ht="105" x14ac:dyDescent="0.25">
      <c r="A428" s="168">
        <v>2027</v>
      </c>
      <c r="B428" s="168">
        <v>35</v>
      </c>
      <c r="C428" s="169" t="s">
        <v>37</v>
      </c>
      <c r="D428" s="168">
        <v>-7.2572517743000002</v>
      </c>
      <c r="E428" s="168">
        <v>0</v>
      </c>
      <c r="F428" s="168">
        <v>0</v>
      </c>
      <c r="G428" s="168">
        <v>0</v>
      </c>
      <c r="H428" s="168">
        <v>0</v>
      </c>
      <c r="I428" s="168">
        <v>0</v>
      </c>
      <c r="J428" s="168">
        <v>0</v>
      </c>
      <c r="K428" s="168">
        <v>0</v>
      </c>
      <c r="L428" s="168">
        <v>2.2038899700000001</v>
      </c>
      <c r="M428" s="168">
        <v>0</v>
      </c>
      <c r="N428" s="168">
        <v>2.2038899700000001</v>
      </c>
    </row>
    <row r="429" spans="1:14" ht="120" x14ac:dyDescent="0.25">
      <c r="A429" s="168">
        <v>2027</v>
      </c>
      <c r="B429" s="168">
        <v>39</v>
      </c>
      <c r="C429" s="169" t="s">
        <v>41</v>
      </c>
      <c r="D429" s="168">
        <v>-7.1060748671000002</v>
      </c>
      <c r="E429" s="168">
        <v>0</v>
      </c>
      <c r="F429" s="168">
        <v>0</v>
      </c>
      <c r="G429" s="168">
        <v>2.5478316808054981E-2</v>
      </c>
      <c r="H429" s="168">
        <v>0</v>
      </c>
      <c r="I429" s="168">
        <v>0</v>
      </c>
      <c r="J429" s="168">
        <v>0</v>
      </c>
      <c r="K429" s="168">
        <v>0</v>
      </c>
      <c r="L429" s="168">
        <v>0</v>
      </c>
      <c r="M429" s="168">
        <v>0</v>
      </c>
      <c r="N429" s="168">
        <v>2.5478316808054981E-2</v>
      </c>
    </row>
    <row r="430" spans="1:14" ht="60" x14ac:dyDescent="0.25">
      <c r="A430" s="168">
        <v>2027</v>
      </c>
      <c r="B430" s="168">
        <v>15</v>
      </c>
      <c r="C430" s="169" t="s">
        <v>17</v>
      </c>
      <c r="D430" s="168">
        <v>-7.0625246230000007</v>
      </c>
      <c r="E430" s="168">
        <v>0</v>
      </c>
      <c r="F430" s="168">
        <v>2.8175000000000082E-2</v>
      </c>
      <c r="G430" s="168">
        <v>0</v>
      </c>
      <c r="H430" s="168">
        <v>0</v>
      </c>
      <c r="I430" s="168">
        <v>0</v>
      </c>
      <c r="J430" s="168">
        <v>3.2264399999999853E-2</v>
      </c>
      <c r="K430" s="168">
        <v>0</v>
      </c>
      <c r="L430" s="168">
        <v>0</v>
      </c>
      <c r="M430" s="168">
        <v>0</v>
      </c>
      <c r="N430" s="168">
        <v>6.0439399999999935E-2</v>
      </c>
    </row>
    <row r="431" spans="1:14" ht="60" x14ac:dyDescent="0.25">
      <c r="A431" s="168">
        <v>2027</v>
      </c>
      <c r="B431" s="168">
        <v>29</v>
      </c>
      <c r="C431" s="169" t="s">
        <v>31</v>
      </c>
      <c r="D431" s="168">
        <v>-5.3520100480000004</v>
      </c>
      <c r="E431" s="168">
        <v>0</v>
      </c>
      <c r="F431" s="168">
        <v>0</v>
      </c>
      <c r="G431" s="168">
        <v>1.1061879400000003</v>
      </c>
      <c r="H431" s="168">
        <v>0</v>
      </c>
      <c r="I431" s="168">
        <v>0</v>
      </c>
      <c r="J431" s="168">
        <v>0</v>
      </c>
      <c r="K431" s="168">
        <v>0</v>
      </c>
      <c r="L431" s="168">
        <v>0</v>
      </c>
      <c r="M431" s="168">
        <v>0</v>
      </c>
      <c r="N431" s="168">
        <v>1.1061879400000003</v>
      </c>
    </row>
    <row r="432" spans="1:14" ht="90" x14ac:dyDescent="0.25">
      <c r="A432" s="168">
        <v>2027</v>
      </c>
      <c r="B432" s="168">
        <v>9</v>
      </c>
      <c r="C432" s="169" t="s">
        <v>11</v>
      </c>
      <c r="D432" s="168">
        <v>-5.1295888512000003</v>
      </c>
      <c r="E432" s="168">
        <v>0</v>
      </c>
      <c r="F432" s="168">
        <v>0</v>
      </c>
      <c r="G432" s="168">
        <v>0</v>
      </c>
      <c r="H432" s="168">
        <v>0</v>
      </c>
      <c r="I432" s="168">
        <v>0</v>
      </c>
      <c r="J432" s="168">
        <v>0</v>
      </c>
      <c r="K432" s="168">
        <v>0</v>
      </c>
      <c r="L432" s="168">
        <v>0</v>
      </c>
      <c r="M432" s="168">
        <v>0</v>
      </c>
      <c r="N432" s="168">
        <v>0</v>
      </c>
    </row>
    <row r="433" spans="1:14" ht="75" x14ac:dyDescent="0.25">
      <c r="A433" s="168">
        <v>2027</v>
      </c>
      <c r="B433" s="168">
        <v>7</v>
      </c>
      <c r="C433" s="169" t="s">
        <v>9</v>
      </c>
      <c r="D433" s="168">
        <v>-3.8338333340999999</v>
      </c>
      <c r="E433" s="168">
        <v>0.17732579569087606</v>
      </c>
      <c r="F433" s="168">
        <v>0.91953151409634293</v>
      </c>
      <c r="G433" s="168">
        <v>6.8438106462512217E-4</v>
      </c>
      <c r="H433" s="168">
        <v>0</v>
      </c>
      <c r="I433" s="168">
        <v>0</v>
      </c>
      <c r="J433" s="168">
        <v>0</v>
      </c>
      <c r="K433" s="168">
        <v>0</v>
      </c>
      <c r="L433" s="168">
        <v>0</v>
      </c>
      <c r="M433" s="168">
        <v>0</v>
      </c>
      <c r="N433" s="168">
        <v>1.0975416908518441</v>
      </c>
    </row>
    <row r="434" spans="1:14" ht="90" x14ac:dyDescent="0.25">
      <c r="A434" s="168">
        <v>2027</v>
      </c>
      <c r="B434" s="168">
        <v>6</v>
      </c>
      <c r="C434" s="169" t="s">
        <v>8</v>
      </c>
      <c r="D434" s="168">
        <v>-3.7222969234000001</v>
      </c>
      <c r="E434" s="168">
        <v>0</v>
      </c>
      <c r="F434" s="168">
        <v>0</v>
      </c>
      <c r="G434" s="168">
        <v>1.2776496083347548</v>
      </c>
      <c r="H434" s="168">
        <v>0</v>
      </c>
      <c r="I434" s="168">
        <v>0</v>
      </c>
      <c r="J434" s="168">
        <v>0</v>
      </c>
      <c r="K434" s="168">
        <v>0</v>
      </c>
      <c r="L434" s="168">
        <v>0</v>
      </c>
      <c r="M434" s="168">
        <v>0</v>
      </c>
      <c r="N434" s="168">
        <v>1.2776496083347548</v>
      </c>
    </row>
    <row r="435" spans="1:14" ht="75" x14ac:dyDescent="0.25">
      <c r="A435" s="168">
        <v>2027</v>
      </c>
      <c r="B435" s="168">
        <v>27</v>
      </c>
      <c r="C435" s="169" t="s">
        <v>29</v>
      </c>
      <c r="D435" s="168">
        <v>-3.6237930047</v>
      </c>
      <c r="E435" s="168">
        <v>0</v>
      </c>
      <c r="F435" s="168">
        <v>0</v>
      </c>
      <c r="G435" s="168">
        <v>0.55309397000000005</v>
      </c>
      <c r="H435" s="168">
        <v>0</v>
      </c>
      <c r="I435" s="168">
        <v>-4.7960595999999869E-2</v>
      </c>
      <c r="J435" s="168">
        <v>0</v>
      </c>
      <c r="K435" s="168">
        <v>0</v>
      </c>
      <c r="L435" s="168">
        <v>0</v>
      </c>
      <c r="M435" s="168">
        <v>0</v>
      </c>
      <c r="N435" s="168">
        <v>0.50513337400000013</v>
      </c>
    </row>
    <row r="436" spans="1:14" ht="210" x14ac:dyDescent="0.25">
      <c r="A436" s="168">
        <v>2027</v>
      </c>
      <c r="B436" s="168">
        <v>33</v>
      </c>
      <c r="C436" s="169" t="s">
        <v>35</v>
      </c>
      <c r="D436" s="168">
        <v>-3.4692493704</v>
      </c>
      <c r="E436" s="168">
        <v>0</v>
      </c>
      <c r="F436" s="168">
        <v>0</v>
      </c>
      <c r="G436" s="168">
        <v>12.790886398</v>
      </c>
      <c r="H436" s="168">
        <v>0</v>
      </c>
      <c r="I436" s="168">
        <v>0</v>
      </c>
      <c r="J436" s="168">
        <v>0</v>
      </c>
      <c r="K436" s="168">
        <v>0</v>
      </c>
      <c r="L436" s="168">
        <v>0</v>
      </c>
      <c r="M436" s="168">
        <v>0</v>
      </c>
      <c r="N436" s="168">
        <v>12.790886398</v>
      </c>
    </row>
    <row r="437" spans="1:14" ht="60" x14ac:dyDescent="0.25">
      <c r="A437" s="168">
        <v>2027</v>
      </c>
      <c r="B437" s="168">
        <v>24</v>
      </c>
      <c r="C437" s="169" t="s">
        <v>26</v>
      </c>
      <c r="D437" s="168">
        <v>-3.4301518943999998</v>
      </c>
      <c r="E437" s="168">
        <v>0</v>
      </c>
      <c r="F437" s="168">
        <v>1.3277535868563168</v>
      </c>
      <c r="G437" s="168">
        <v>3.7351646070597697E-2</v>
      </c>
      <c r="H437" s="168">
        <v>1.9292440975211333</v>
      </c>
      <c r="I437" s="168">
        <v>0</v>
      </c>
      <c r="J437" s="168">
        <v>0</v>
      </c>
      <c r="K437" s="168">
        <v>0</v>
      </c>
      <c r="L437" s="168">
        <v>0</v>
      </c>
      <c r="M437" s="168">
        <v>0</v>
      </c>
      <c r="N437" s="168">
        <v>3.294349330448048</v>
      </c>
    </row>
    <row r="438" spans="1:14" ht="60" x14ac:dyDescent="0.25">
      <c r="A438" s="168">
        <v>2027</v>
      </c>
      <c r="B438" s="168">
        <v>26</v>
      </c>
      <c r="C438" s="169" t="s">
        <v>28</v>
      </c>
      <c r="D438" s="168">
        <v>-3.3627087482999998</v>
      </c>
      <c r="E438" s="168">
        <v>0</v>
      </c>
      <c r="F438" s="168">
        <v>0</v>
      </c>
      <c r="G438" s="168">
        <v>1.1034998259500002</v>
      </c>
      <c r="H438" s="168">
        <v>0</v>
      </c>
      <c r="I438" s="168">
        <v>0</v>
      </c>
      <c r="J438" s="168">
        <v>0</v>
      </c>
      <c r="K438" s="168">
        <v>0</v>
      </c>
      <c r="L438" s="168">
        <v>0</v>
      </c>
      <c r="M438" s="168">
        <v>0</v>
      </c>
      <c r="N438" s="168">
        <v>1.1034998259500002</v>
      </c>
    </row>
    <row r="439" spans="1:14" ht="75" x14ac:dyDescent="0.25">
      <c r="A439" s="168">
        <v>2027</v>
      </c>
      <c r="B439" s="168">
        <v>8</v>
      </c>
      <c r="C439" s="169" t="s">
        <v>10</v>
      </c>
      <c r="D439" s="168">
        <v>-3.3477213825000001</v>
      </c>
      <c r="E439" s="168">
        <v>-0.27331707969357605</v>
      </c>
      <c r="F439" s="168">
        <v>1.4171996724852089</v>
      </c>
      <c r="G439" s="168">
        <v>0</v>
      </c>
      <c r="H439" s="168">
        <v>0</v>
      </c>
      <c r="I439" s="168">
        <v>0</v>
      </c>
      <c r="J439" s="168">
        <v>0</v>
      </c>
      <c r="K439" s="168">
        <v>0</v>
      </c>
      <c r="L439" s="168">
        <v>0</v>
      </c>
      <c r="M439" s="168">
        <v>0</v>
      </c>
      <c r="N439" s="168">
        <v>1.143882592791633</v>
      </c>
    </row>
    <row r="440" spans="1:14" ht="180" x14ac:dyDescent="0.25">
      <c r="A440" s="168">
        <v>2027</v>
      </c>
      <c r="B440" s="168">
        <v>18</v>
      </c>
      <c r="C440" s="169" t="s">
        <v>20</v>
      </c>
      <c r="D440" s="168">
        <v>-2.3159824324999998</v>
      </c>
      <c r="E440" s="168">
        <v>0</v>
      </c>
      <c r="F440" s="168">
        <v>0</v>
      </c>
      <c r="G440" s="168">
        <v>0.29695379999999999</v>
      </c>
      <c r="H440" s="168">
        <v>0</v>
      </c>
      <c r="I440" s="168">
        <v>0</v>
      </c>
      <c r="J440" s="168">
        <v>0</v>
      </c>
      <c r="K440" s="168">
        <v>0</v>
      </c>
      <c r="L440" s="168">
        <v>0</v>
      </c>
      <c r="M440" s="168">
        <v>0</v>
      </c>
      <c r="N440" s="168">
        <v>0.29695379999999999</v>
      </c>
    </row>
    <row r="441" spans="1:14" ht="75" x14ac:dyDescent="0.25">
      <c r="A441" s="168">
        <v>2027</v>
      </c>
      <c r="B441" s="168">
        <v>23</v>
      </c>
      <c r="C441" s="169" t="s">
        <v>25</v>
      </c>
      <c r="D441" s="168">
        <v>-1.4928719586000001</v>
      </c>
      <c r="E441" s="168">
        <v>0.15501552214259703</v>
      </c>
      <c r="F441" s="168">
        <v>2.2303377018293586</v>
      </c>
      <c r="G441" s="168">
        <v>0.64365749340460221</v>
      </c>
      <c r="H441" s="168">
        <v>1.4200986228976893</v>
      </c>
      <c r="I441" s="168">
        <v>0</v>
      </c>
      <c r="J441" s="168">
        <v>0</v>
      </c>
      <c r="K441" s="168">
        <v>0</v>
      </c>
      <c r="L441" s="168">
        <v>1.3097827617146321E-3</v>
      </c>
      <c r="M441" s="168">
        <v>0</v>
      </c>
      <c r="N441" s="168">
        <v>4.4504191230359611</v>
      </c>
    </row>
    <row r="442" spans="1:14" ht="45" x14ac:dyDescent="0.25">
      <c r="A442" s="168">
        <v>2027</v>
      </c>
      <c r="B442" s="168">
        <v>59</v>
      </c>
      <c r="C442" s="169" t="s">
        <v>61</v>
      </c>
      <c r="D442" s="168">
        <v>-0.9008710095000001</v>
      </c>
      <c r="E442" s="168">
        <v>-0.7987546556374564</v>
      </c>
      <c r="F442" s="168">
        <v>3.7478209569568759</v>
      </c>
      <c r="G442" s="168">
        <v>0.16090966168276397</v>
      </c>
      <c r="H442" s="168">
        <v>0</v>
      </c>
      <c r="I442" s="168">
        <v>0</v>
      </c>
      <c r="J442" s="168">
        <v>0</v>
      </c>
      <c r="K442" s="168">
        <v>0</v>
      </c>
      <c r="L442" s="168">
        <v>0</v>
      </c>
      <c r="M442" s="168">
        <v>0</v>
      </c>
      <c r="N442" s="168">
        <v>3.1099759630021833</v>
      </c>
    </row>
    <row r="443" spans="1:14" ht="75" x14ac:dyDescent="0.25">
      <c r="A443" s="168">
        <v>2027</v>
      </c>
      <c r="B443" s="168">
        <v>20</v>
      </c>
      <c r="C443" s="169" t="s">
        <v>22</v>
      </c>
      <c r="D443" s="168">
        <v>-0.32602950820000004</v>
      </c>
      <c r="E443" s="168">
        <v>-1.5012839802565556E-2</v>
      </c>
      <c r="F443" s="168">
        <v>0.34773046033696231</v>
      </c>
      <c r="G443" s="168">
        <v>-3.3924357371487843E-2</v>
      </c>
      <c r="H443" s="168">
        <v>0.68933939399383659</v>
      </c>
      <c r="I443" s="168">
        <v>0</v>
      </c>
      <c r="J443" s="168">
        <v>0</v>
      </c>
      <c r="K443" s="168">
        <v>0</v>
      </c>
      <c r="L443" s="168">
        <v>0</v>
      </c>
      <c r="M443" s="168">
        <v>0</v>
      </c>
      <c r="N443" s="168">
        <v>0.98813265715674548</v>
      </c>
    </row>
    <row r="444" spans="1:14" ht="120" x14ac:dyDescent="0.25">
      <c r="A444" s="168">
        <v>2027</v>
      </c>
      <c r="B444" s="168">
        <v>10</v>
      </c>
      <c r="C444" s="169" t="s">
        <v>12</v>
      </c>
      <c r="D444" s="168">
        <v>0</v>
      </c>
      <c r="E444" s="168">
        <v>0</v>
      </c>
      <c r="F444" s="168">
        <v>0</v>
      </c>
      <c r="G444" s="168">
        <v>0</v>
      </c>
      <c r="H444" s="168">
        <v>0</v>
      </c>
      <c r="I444" s="168">
        <v>0</v>
      </c>
      <c r="J444" s="168">
        <v>0</v>
      </c>
      <c r="K444" s="168">
        <v>0</v>
      </c>
      <c r="L444" s="168">
        <v>0</v>
      </c>
      <c r="M444" s="168">
        <v>0.58870318022195101</v>
      </c>
      <c r="N444" s="168">
        <v>0.58870318022195101</v>
      </c>
    </row>
    <row r="445" spans="1:14" ht="90" x14ac:dyDescent="0.25">
      <c r="A445" s="168">
        <v>2027</v>
      </c>
      <c r="B445" s="168">
        <v>25</v>
      </c>
      <c r="C445" s="169" t="s">
        <v>27</v>
      </c>
      <c r="D445" s="168">
        <v>0</v>
      </c>
      <c r="E445" s="168">
        <v>-0.29044856494224736</v>
      </c>
      <c r="F445" s="168">
        <v>0.62170442328439068</v>
      </c>
      <c r="G445" s="168">
        <v>-0.90772047058096872</v>
      </c>
      <c r="H445" s="168">
        <v>3.966874227817391</v>
      </c>
      <c r="I445" s="168">
        <v>0</v>
      </c>
      <c r="J445" s="168">
        <v>0</v>
      </c>
      <c r="K445" s="168">
        <v>0</v>
      </c>
      <c r="L445" s="168">
        <v>0</v>
      </c>
      <c r="M445" s="168">
        <v>0</v>
      </c>
      <c r="N445" s="168">
        <v>3.3904096155785655</v>
      </c>
    </row>
    <row r="446" spans="1:14" ht="105" x14ac:dyDescent="0.25">
      <c r="A446" s="168">
        <v>2027</v>
      </c>
      <c r="B446" s="168">
        <v>34</v>
      </c>
      <c r="C446" s="169" t="s">
        <v>36</v>
      </c>
      <c r="D446" s="168">
        <v>0</v>
      </c>
      <c r="E446" s="168">
        <v>0</v>
      </c>
      <c r="F446" s="168">
        <v>0</v>
      </c>
      <c r="G446" s="168">
        <v>0</v>
      </c>
      <c r="H446" s="168">
        <v>0</v>
      </c>
      <c r="I446" s="168">
        <v>0</v>
      </c>
      <c r="J446" s="168">
        <v>0</v>
      </c>
      <c r="K446" s="168">
        <v>0</v>
      </c>
      <c r="L446" s="168">
        <v>0</v>
      </c>
      <c r="M446" s="168">
        <v>0.62092431928060943</v>
      </c>
      <c r="N446" s="168">
        <v>0.62092431928060943</v>
      </c>
    </row>
    <row r="447" spans="1:14" ht="45" x14ac:dyDescent="0.25">
      <c r="A447" s="168">
        <v>2027</v>
      </c>
      <c r="B447" s="168">
        <v>17</v>
      </c>
      <c r="C447" s="169" t="s">
        <v>19</v>
      </c>
      <c r="D447" s="168">
        <v>0.79063784800000003</v>
      </c>
      <c r="E447" s="168">
        <v>0</v>
      </c>
      <c r="F447" s="168">
        <v>0.23622107038615733</v>
      </c>
      <c r="G447" s="168">
        <v>8.188997106720125E-2</v>
      </c>
      <c r="H447" s="168">
        <v>0.3565404259776519</v>
      </c>
      <c r="I447" s="168">
        <v>0</v>
      </c>
      <c r="J447" s="168">
        <v>0</v>
      </c>
      <c r="K447" s="168">
        <v>0</v>
      </c>
      <c r="L447" s="168">
        <v>0</v>
      </c>
      <c r="M447" s="168">
        <v>0</v>
      </c>
      <c r="N447" s="168">
        <v>0.67465146743101045</v>
      </c>
    </row>
    <row r="448" spans="1:14" ht="195" x14ac:dyDescent="0.25">
      <c r="A448" s="168">
        <v>2027</v>
      </c>
      <c r="B448" s="168">
        <v>52</v>
      </c>
      <c r="C448" s="169" t="s">
        <v>54</v>
      </c>
      <c r="D448" s="168">
        <v>0.79726269809999994</v>
      </c>
      <c r="E448" s="168">
        <v>0</v>
      </c>
      <c r="F448" s="168">
        <v>0</v>
      </c>
      <c r="G448" s="168">
        <v>1.1163438000000003</v>
      </c>
      <c r="H448" s="168">
        <v>0</v>
      </c>
      <c r="I448" s="168">
        <v>0</v>
      </c>
      <c r="J448" s="168">
        <v>0</v>
      </c>
      <c r="K448" s="168">
        <v>0</v>
      </c>
      <c r="L448" s="168">
        <v>0</v>
      </c>
      <c r="M448" s="168">
        <v>0</v>
      </c>
      <c r="N448" s="168">
        <v>1.1163438000000003</v>
      </c>
    </row>
    <row r="449" spans="1:14" ht="60" x14ac:dyDescent="0.25">
      <c r="A449" s="168">
        <v>2027</v>
      </c>
      <c r="B449" s="168">
        <v>30</v>
      </c>
      <c r="C449" s="169" t="s">
        <v>32</v>
      </c>
      <c r="D449" s="168">
        <v>0.8548228711000001</v>
      </c>
      <c r="E449" s="168">
        <v>0</v>
      </c>
      <c r="F449" s="168">
        <v>0</v>
      </c>
      <c r="G449" s="168">
        <v>0</v>
      </c>
      <c r="H449" s="168">
        <v>0</v>
      </c>
      <c r="I449" s="168">
        <v>0.6241223211000001</v>
      </c>
      <c r="J449" s="168">
        <v>0</v>
      </c>
      <c r="K449" s="168">
        <v>0</v>
      </c>
      <c r="L449" s="168">
        <v>0</v>
      </c>
      <c r="M449" s="168">
        <v>0</v>
      </c>
      <c r="N449" s="168">
        <v>0.6241223211000001</v>
      </c>
    </row>
    <row r="450" spans="1:14" ht="45" x14ac:dyDescent="0.25">
      <c r="A450" s="168">
        <v>2027</v>
      </c>
      <c r="B450" s="168">
        <v>13</v>
      </c>
      <c r="C450" s="169" t="s">
        <v>15</v>
      </c>
      <c r="D450" s="168">
        <v>3.1052084272</v>
      </c>
      <c r="E450" s="168">
        <v>0</v>
      </c>
      <c r="F450" s="168">
        <v>0.63591500000000012</v>
      </c>
      <c r="G450" s="168">
        <v>0</v>
      </c>
      <c r="H450" s="168">
        <v>0</v>
      </c>
      <c r="I450" s="168">
        <v>0</v>
      </c>
      <c r="J450" s="168">
        <v>0.38994200000000007</v>
      </c>
      <c r="K450" s="168">
        <v>0</v>
      </c>
      <c r="L450" s="168">
        <v>0</v>
      </c>
      <c r="M450" s="168">
        <v>0</v>
      </c>
      <c r="N450" s="168">
        <v>1.0258570000000002</v>
      </c>
    </row>
    <row r="451" spans="1:14" ht="210" x14ac:dyDescent="0.25">
      <c r="A451" s="168">
        <v>2027</v>
      </c>
      <c r="B451" s="168">
        <v>49</v>
      </c>
      <c r="C451" s="169" t="s">
        <v>51</v>
      </c>
      <c r="D451" s="168">
        <v>4.2465289140999998</v>
      </c>
      <c r="E451" s="168">
        <v>0</v>
      </c>
      <c r="F451" s="168">
        <v>0</v>
      </c>
      <c r="G451" s="168">
        <v>0</v>
      </c>
      <c r="H451" s="168">
        <v>0</v>
      </c>
      <c r="I451" s="168">
        <v>0</v>
      </c>
      <c r="J451" s="168">
        <v>0</v>
      </c>
      <c r="K451" s="168">
        <v>0</v>
      </c>
      <c r="L451" s="168">
        <v>0</v>
      </c>
      <c r="M451" s="168">
        <v>0</v>
      </c>
      <c r="N451" s="168">
        <v>0</v>
      </c>
    </row>
    <row r="452" spans="1:14" ht="195" x14ac:dyDescent="0.25">
      <c r="A452" s="168">
        <v>2027</v>
      </c>
      <c r="B452" s="168">
        <v>51</v>
      </c>
      <c r="C452" s="169" t="s">
        <v>53</v>
      </c>
      <c r="D452" s="168">
        <v>4.2465289140999998</v>
      </c>
      <c r="E452" s="168">
        <v>0</v>
      </c>
      <c r="F452" s="168">
        <v>0</v>
      </c>
      <c r="G452" s="168">
        <v>0</v>
      </c>
      <c r="H452" s="168">
        <v>0</v>
      </c>
      <c r="I452" s="168">
        <v>0</v>
      </c>
      <c r="J452" s="168">
        <v>0</v>
      </c>
      <c r="K452" s="168">
        <v>0</v>
      </c>
      <c r="L452" s="168">
        <v>1.94609992</v>
      </c>
      <c r="M452" s="168">
        <v>0</v>
      </c>
      <c r="N452" s="168">
        <v>1.94609992</v>
      </c>
    </row>
    <row r="453" spans="1:14" ht="225" x14ac:dyDescent="0.25">
      <c r="A453" s="168">
        <v>2027</v>
      </c>
      <c r="B453" s="168">
        <v>53</v>
      </c>
      <c r="C453" s="169" t="s">
        <v>55</v>
      </c>
      <c r="D453" s="168">
        <v>4.2465289140999998</v>
      </c>
      <c r="E453" s="168">
        <v>0</v>
      </c>
      <c r="F453" s="168">
        <v>0</v>
      </c>
      <c r="G453" s="168">
        <v>0</v>
      </c>
      <c r="H453" s="168">
        <v>0</v>
      </c>
      <c r="I453" s="168">
        <v>0</v>
      </c>
      <c r="J453" s="168">
        <v>0</v>
      </c>
      <c r="K453" s="168">
        <v>0</v>
      </c>
      <c r="L453" s="168">
        <v>0.77618097000000019</v>
      </c>
      <c r="M453" s="168">
        <v>0</v>
      </c>
      <c r="N453" s="168">
        <v>0.77618097000000019</v>
      </c>
    </row>
    <row r="454" spans="1:14" ht="180" x14ac:dyDescent="0.25">
      <c r="A454" s="168">
        <v>2027</v>
      </c>
      <c r="B454" s="168">
        <v>37</v>
      </c>
      <c r="C454" s="169" t="s">
        <v>39</v>
      </c>
      <c r="D454" s="168">
        <v>4.7469766068999997</v>
      </c>
      <c r="E454" s="168">
        <v>0</v>
      </c>
      <c r="F454" s="168">
        <v>0</v>
      </c>
      <c r="G454" s="168">
        <v>0</v>
      </c>
      <c r="H454" s="168">
        <v>0</v>
      </c>
      <c r="I454" s="168">
        <v>0</v>
      </c>
      <c r="J454" s="168">
        <v>0</v>
      </c>
      <c r="K454" s="168">
        <v>0</v>
      </c>
      <c r="L454" s="168">
        <v>16.490307839999996</v>
      </c>
      <c r="M454" s="168">
        <v>0</v>
      </c>
      <c r="N454" s="168">
        <v>16.490307839999996</v>
      </c>
    </row>
    <row r="455" spans="1:14" ht="45" x14ac:dyDescent="0.25">
      <c r="A455" s="168">
        <v>2027</v>
      </c>
      <c r="B455" s="168">
        <v>16</v>
      </c>
      <c r="C455" s="169" t="s">
        <v>18</v>
      </c>
      <c r="D455" s="168">
        <v>5.0374925743999999</v>
      </c>
      <c r="E455" s="168">
        <v>-3.9303690888649795E-2</v>
      </c>
      <c r="F455" s="168">
        <v>0.28296586994896128</v>
      </c>
      <c r="G455" s="168">
        <v>0</v>
      </c>
      <c r="H455" s="168">
        <v>0</v>
      </c>
      <c r="I455" s="168">
        <v>0</v>
      </c>
      <c r="J455" s="168">
        <v>0</v>
      </c>
      <c r="K455" s="168">
        <v>0</v>
      </c>
      <c r="L455" s="168">
        <v>0</v>
      </c>
      <c r="M455" s="168">
        <v>0</v>
      </c>
      <c r="N455" s="168">
        <v>0.24366217906031146</v>
      </c>
    </row>
    <row r="456" spans="1:14" ht="150" x14ac:dyDescent="0.25">
      <c r="A456" s="168">
        <v>2027</v>
      </c>
      <c r="B456" s="168">
        <v>38</v>
      </c>
      <c r="C456" s="169" t="s">
        <v>40</v>
      </c>
      <c r="D456" s="168">
        <v>5.3422356789999998</v>
      </c>
      <c r="E456" s="168">
        <v>0</v>
      </c>
      <c r="F456" s="168">
        <v>0</v>
      </c>
      <c r="G456" s="168">
        <v>0</v>
      </c>
      <c r="H456" s="168">
        <v>0</v>
      </c>
      <c r="I456" s="168">
        <v>0</v>
      </c>
      <c r="J456" s="168">
        <v>0</v>
      </c>
      <c r="K456" s="168">
        <v>0</v>
      </c>
      <c r="L456" s="168">
        <v>7.0769079449999976</v>
      </c>
      <c r="M456" s="168">
        <v>0</v>
      </c>
      <c r="N456" s="168">
        <v>7.0769079449999976</v>
      </c>
    </row>
    <row r="457" spans="1:14" ht="135" x14ac:dyDescent="0.25">
      <c r="A457" s="168">
        <v>2027</v>
      </c>
      <c r="B457" s="168">
        <v>40</v>
      </c>
      <c r="C457" s="169" t="s">
        <v>42</v>
      </c>
      <c r="D457" s="168">
        <v>5.4769047630000003</v>
      </c>
      <c r="E457" s="168">
        <v>-6.5309714546406654E-3</v>
      </c>
      <c r="F457" s="168">
        <v>2.5072595457319866E-2</v>
      </c>
      <c r="G457" s="168">
        <v>-1.0591633693469877E-2</v>
      </c>
      <c r="H457" s="168">
        <v>6.7931305445452839E-2</v>
      </c>
      <c r="I457" s="168">
        <v>0</v>
      </c>
      <c r="J457" s="168">
        <v>0</v>
      </c>
      <c r="K457" s="168">
        <v>0</v>
      </c>
      <c r="L457" s="168">
        <v>0</v>
      </c>
      <c r="M457" s="168">
        <v>0</v>
      </c>
      <c r="N457" s="168">
        <v>7.5881295754662167E-2</v>
      </c>
    </row>
    <row r="458" spans="1:14" ht="90" x14ac:dyDescent="0.25">
      <c r="A458" s="168">
        <v>2027</v>
      </c>
      <c r="B458" s="168">
        <v>48</v>
      </c>
      <c r="C458" s="169" t="s">
        <v>50</v>
      </c>
      <c r="D458" s="168">
        <v>5.6305795644999996</v>
      </c>
      <c r="E458" s="168">
        <v>1.5944203974962501</v>
      </c>
      <c r="F458" s="168">
        <v>59.584634510344841</v>
      </c>
      <c r="G458" s="168">
        <v>0</v>
      </c>
      <c r="H458" s="168">
        <v>0</v>
      </c>
      <c r="I458" s="168">
        <v>0</v>
      </c>
      <c r="J458" s="168">
        <v>0</v>
      </c>
      <c r="K458" s="168">
        <v>0</v>
      </c>
      <c r="L458" s="168">
        <v>0</v>
      </c>
      <c r="M458" s="168">
        <v>0</v>
      </c>
      <c r="N458" s="168">
        <v>61.179054907841092</v>
      </c>
    </row>
    <row r="459" spans="1:14" ht="75" x14ac:dyDescent="0.25">
      <c r="A459" s="168">
        <v>2027</v>
      </c>
      <c r="B459" s="168">
        <v>28</v>
      </c>
      <c r="C459" s="169" t="s">
        <v>30</v>
      </c>
      <c r="D459" s="168">
        <v>5.8285648387999993</v>
      </c>
      <c r="E459" s="168">
        <v>0</v>
      </c>
      <c r="F459" s="168">
        <v>0</v>
      </c>
      <c r="G459" s="168">
        <v>0.86550089371428607</v>
      </c>
      <c r="H459" s="168">
        <v>0</v>
      </c>
      <c r="I459" s="168">
        <v>0</v>
      </c>
      <c r="J459" s="168">
        <v>0</v>
      </c>
      <c r="K459" s="168">
        <v>0</v>
      </c>
      <c r="L459" s="168">
        <v>0</v>
      </c>
      <c r="M459" s="168">
        <v>0</v>
      </c>
      <c r="N459" s="168">
        <v>0.86550089371428607</v>
      </c>
    </row>
    <row r="460" spans="1:14" ht="90" x14ac:dyDescent="0.25">
      <c r="A460" s="168">
        <v>2027</v>
      </c>
      <c r="B460" s="168">
        <v>45</v>
      </c>
      <c r="C460" s="169" t="s">
        <v>47</v>
      </c>
      <c r="D460" s="168">
        <v>5.8554986556000008</v>
      </c>
      <c r="E460" s="168">
        <v>1.621796237369677</v>
      </c>
      <c r="F460" s="168">
        <v>8.7382878657407321</v>
      </c>
      <c r="G460" s="168">
        <v>3.4946442555116275</v>
      </c>
      <c r="H460" s="168">
        <v>0</v>
      </c>
      <c r="I460" s="168">
        <v>0</v>
      </c>
      <c r="J460" s="168">
        <v>0</v>
      </c>
      <c r="K460" s="168">
        <v>0</v>
      </c>
      <c r="L460" s="168">
        <v>0</v>
      </c>
      <c r="M460" s="168">
        <v>0</v>
      </c>
      <c r="N460" s="168">
        <v>13.854728358622037</v>
      </c>
    </row>
    <row r="461" spans="1:14" ht="75" x14ac:dyDescent="0.25">
      <c r="A461" s="168">
        <v>2027</v>
      </c>
      <c r="B461" s="168">
        <v>54</v>
      </c>
      <c r="C461" s="169" t="s">
        <v>56</v>
      </c>
      <c r="D461" s="168">
        <v>5.8554986556000008</v>
      </c>
      <c r="E461" s="168">
        <v>1.7097929616477414</v>
      </c>
      <c r="F461" s="168">
        <v>9.2124131552483099</v>
      </c>
      <c r="G461" s="168">
        <v>3.6842195350132028</v>
      </c>
      <c r="H461" s="168">
        <v>0</v>
      </c>
      <c r="I461" s="168">
        <v>0</v>
      </c>
      <c r="J461" s="168">
        <v>0</v>
      </c>
      <c r="K461" s="168">
        <v>0</v>
      </c>
      <c r="L461" s="168">
        <v>0</v>
      </c>
      <c r="M461" s="168">
        <v>0</v>
      </c>
      <c r="N461" s="168">
        <v>14.606425651909253</v>
      </c>
    </row>
    <row r="462" spans="1:14" ht="120" x14ac:dyDescent="0.25">
      <c r="A462" s="168">
        <v>2027</v>
      </c>
      <c r="B462" s="168">
        <v>36</v>
      </c>
      <c r="C462" s="169" t="s">
        <v>38</v>
      </c>
      <c r="D462" s="168">
        <v>7.9723011687000005</v>
      </c>
      <c r="E462" s="168">
        <v>0</v>
      </c>
      <c r="F462" s="168">
        <v>0</v>
      </c>
      <c r="G462" s="168">
        <v>9.7059839999999981E-2</v>
      </c>
      <c r="H462" s="168">
        <v>0</v>
      </c>
      <c r="I462" s="168">
        <v>0</v>
      </c>
      <c r="J462" s="168">
        <v>0</v>
      </c>
      <c r="K462" s="168">
        <v>0</v>
      </c>
      <c r="L462" s="168">
        <v>0</v>
      </c>
      <c r="M462" s="168">
        <v>0</v>
      </c>
      <c r="N462" s="168">
        <v>9.7059839999999981E-2</v>
      </c>
    </row>
    <row r="463" spans="1:14" ht="90" x14ac:dyDescent="0.25">
      <c r="A463" s="168">
        <v>2027</v>
      </c>
      <c r="B463" s="168">
        <v>46</v>
      </c>
      <c r="C463" s="169" t="s">
        <v>48</v>
      </c>
      <c r="D463" s="168">
        <v>14.366258952100001</v>
      </c>
      <c r="E463" s="168">
        <v>2.4331654476564375</v>
      </c>
      <c r="F463" s="168">
        <v>16.806044372629614</v>
      </c>
      <c r="G463" s="168">
        <v>1.4103500810677949</v>
      </c>
      <c r="H463" s="168">
        <v>0.87179469649439101</v>
      </c>
      <c r="I463" s="168">
        <v>0</v>
      </c>
      <c r="J463" s="168">
        <v>0</v>
      </c>
      <c r="K463" s="168">
        <v>0</v>
      </c>
      <c r="L463" s="168">
        <v>0</v>
      </c>
      <c r="M463" s="168">
        <v>0</v>
      </c>
      <c r="N463" s="168">
        <v>21.521354597848241</v>
      </c>
    </row>
    <row r="464" spans="1:14" ht="75" x14ac:dyDescent="0.25">
      <c r="A464" s="168">
        <v>2027</v>
      </c>
      <c r="B464" s="168">
        <v>55</v>
      </c>
      <c r="C464" s="169" t="s">
        <v>57</v>
      </c>
      <c r="D464" s="168">
        <v>15.5614470726</v>
      </c>
      <c r="E464" s="168">
        <v>-1.9529446321820865</v>
      </c>
      <c r="F464" s="168">
        <v>7.9757535888117062</v>
      </c>
      <c r="G464" s="168">
        <v>3.7390610290631408</v>
      </c>
      <c r="H464" s="168">
        <v>0</v>
      </c>
      <c r="I464" s="168">
        <v>0</v>
      </c>
      <c r="J464" s="168">
        <v>0</v>
      </c>
      <c r="K464" s="168">
        <v>0</v>
      </c>
      <c r="L464" s="168">
        <v>0</v>
      </c>
      <c r="M464" s="168">
        <v>0</v>
      </c>
      <c r="N464" s="168">
        <v>9.7618699856927602</v>
      </c>
    </row>
    <row r="465" spans="1:14" ht="45" x14ac:dyDescent="0.25">
      <c r="A465" s="168">
        <v>2027</v>
      </c>
      <c r="B465" s="168">
        <v>57</v>
      </c>
      <c r="C465" s="169" t="s">
        <v>59</v>
      </c>
      <c r="D465" s="168">
        <v>18.798500877200002</v>
      </c>
      <c r="E465" s="168">
        <v>0</v>
      </c>
      <c r="F465" s="168">
        <v>1.2518709101048596E-8</v>
      </c>
      <c r="G465" s="168">
        <v>-2.0100795179230852E-9</v>
      </c>
      <c r="H465" s="168">
        <v>1.8895121710699583E-8</v>
      </c>
      <c r="I465" s="168">
        <v>0</v>
      </c>
      <c r="J465" s="168">
        <v>0</v>
      </c>
      <c r="K465" s="168">
        <v>0</v>
      </c>
      <c r="L465" s="168">
        <v>0</v>
      </c>
      <c r="M465" s="168">
        <v>0</v>
      </c>
      <c r="N465" s="168">
        <v>2.9403751293825095E-8</v>
      </c>
    </row>
    <row r="466" spans="1:14" ht="45" x14ac:dyDescent="0.25">
      <c r="A466" s="168">
        <v>2027</v>
      </c>
      <c r="B466" s="168">
        <v>56</v>
      </c>
      <c r="C466" s="169" t="s">
        <v>58</v>
      </c>
      <c r="D466" s="168">
        <v>22.199764080999998</v>
      </c>
      <c r="E466" s="168">
        <v>-2.1521104387694587E-2</v>
      </c>
      <c r="F466" s="168">
        <v>-0.2869516036379467</v>
      </c>
      <c r="G466" s="168">
        <v>5.4604544219007706E-2</v>
      </c>
      <c r="H466" s="168">
        <v>0.48979354904992511</v>
      </c>
      <c r="I466" s="168">
        <v>0</v>
      </c>
      <c r="J466" s="168">
        <v>0</v>
      </c>
      <c r="K466" s="168">
        <v>0</v>
      </c>
      <c r="L466" s="168">
        <v>0</v>
      </c>
      <c r="M466" s="168">
        <v>0</v>
      </c>
      <c r="N466" s="168">
        <v>0.23592538524329154</v>
      </c>
    </row>
    <row r="467" spans="1:14" ht="135" x14ac:dyDescent="0.25">
      <c r="A467" s="168">
        <v>2027</v>
      </c>
      <c r="B467" s="168">
        <v>41</v>
      </c>
      <c r="C467" s="169" t="s">
        <v>43</v>
      </c>
      <c r="D467" s="168">
        <v>22.8555156368</v>
      </c>
      <c r="E467" s="168">
        <v>0</v>
      </c>
      <c r="F467" s="168">
        <v>0</v>
      </c>
      <c r="G467" s="168">
        <v>4.1312468409605813E-2</v>
      </c>
      <c r="H467" s="168">
        <v>0</v>
      </c>
      <c r="I467" s="168">
        <v>0</v>
      </c>
      <c r="J467" s="168">
        <v>0</v>
      </c>
      <c r="K467" s="168">
        <v>0</v>
      </c>
      <c r="L467" s="168">
        <v>0</v>
      </c>
      <c r="M467" s="168">
        <v>0</v>
      </c>
      <c r="N467" s="168">
        <v>4.1312468409605813E-2</v>
      </c>
    </row>
    <row r="468" spans="1:14" ht="135" x14ac:dyDescent="0.25">
      <c r="A468" s="168">
        <v>2027</v>
      </c>
      <c r="B468" s="168">
        <v>42</v>
      </c>
      <c r="C468" s="169" t="s">
        <v>44</v>
      </c>
      <c r="D468" s="168">
        <v>22.8555156368</v>
      </c>
      <c r="E468" s="168">
        <v>-1.2710018844079699E-2</v>
      </c>
      <c r="F468" s="168">
        <v>-6.6427887309680939E-2</v>
      </c>
      <c r="G468" s="168">
        <v>8.217105327648079E-2</v>
      </c>
      <c r="H468" s="168">
        <v>0</v>
      </c>
      <c r="I468" s="168">
        <v>0</v>
      </c>
      <c r="J468" s="168">
        <v>0</v>
      </c>
      <c r="K468" s="168">
        <v>0</v>
      </c>
      <c r="L468" s="168">
        <v>0</v>
      </c>
      <c r="M468" s="168">
        <v>0</v>
      </c>
      <c r="N468" s="168">
        <v>3.0331471227201534E-3</v>
      </c>
    </row>
    <row r="469" spans="1:14" ht="90" x14ac:dyDescent="0.25">
      <c r="A469" s="168">
        <v>2027</v>
      </c>
      <c r="B469" s="168">
        <v>47</v>
      </c>
      <c r="C469" s="169" t="s">
        <v>49</v>
      </c>
      <c r="D469" s="168">
        <v>23.278963022700001</v>
      </c>
      <c r="E469" s="168">
        <v>-1.3530146616550442</v>
      </c>
      <c r="F469" s="168">
        <v>6.6306868042793106</v>
      </c>
      <c r="G469" s="168">
        <v>0.31056402383653325</v>
      </c>
      <c r="H469" s="168">
        <v>0</v>
      </c>
      <c r="I469" s="168">
        <v>0</v>
      </c>
      <c r="J469" s="168">
        <v>0</v>
      </c>
      <c r="K469" s="168">
        <v>0</v>
      </c>
      <c r="L469" s="168">
        <v>0</v>
      </c>
      <c r="M469" s="168">
        <v>0</v>
      </c>
      <c r="N469" s="168">
        <v>5.5882361664608</v>
      </c>
    </row>
    <row r="470" spans="1:14" ht="75" x14ac:dyDescent="0.25">
      <c r="A470" s="168">
        <v>2027</v>
      </c>
      <c r="B470" s="168">
        <v>3</v>
      </c>
      <c r="C470" s="169" t="s">
        <v>5</v>
      </c>
      <c r="D470" s="168">
        <v>28.807346129100001</v>
      </c>
      <c r="E470" s="168">
        <v>0</v>
      </c>
      <c r="F470" s="168">
        <v>0</v>
      </c>
      <c r="G470" s="168">
        <v>0</v>
      </c>
      <c r="H470" s="168">
        <v>0</v>
      </c>
      <c r="I470" s="168">
        <v>0</v>
      </c>
      <c r="J470" s="168">
        <v>0</v>
      </c>
      <c r="K470" s="168">
        <v>0</v>
      </c>
      <c r="L470" s="168">
        <v>0</v>
      </c>
      <c r="M470" s="168">
        <v>0</v>
      </c>
      <c r="N470" s="168">
        <v>0</v>
      </c>
    </row>
    <row r="471" spans="1:14" ht="105" x14ac:dyDescent="0.25">
      <c r="A471" s="168">
        <v>2027</v>
      </c>
      <c r="B471" s="168">
        <v>1</v>
      </c>
      <c r="C471" s="169" t="s">
        <v>3</v>
      </c>
      <c r="D471" s="168">
        <v>31.323485917900001</v>
      </c>
      <c r="E471" s="168">
        <v>0</v>
      </c>
      <c r="F471" s="168">
        <v>0</v>
      </c>
      <c r="G471" s="168">
        <v>1.2398269601169647</v>
      </c>
      <c r="H471" s="168">
        <v>0</v>
      </c>
      <c r="I471" s="168">
        <v>0</v>
      </c>
      <c r="J471" s="168">
        <v>0</v>
      </c>
      <c r="K471" s="168">
        <v>0</v>
      </c>
      <c r="L471" s="168">
        <v>0</v>
      </c>
      <c r="M471" s="168">
        <v>0</v>
      </c>
      <c r="N471" s="168">
        <v>1.2398269601169647</v>
      </c>
    </row>
    <row r="472" spans="1:14" ht="105" x14ac:dyDescent="0.25">
      <c r="A472" s="168">
        <v>2027</v>
      </c>
      <c r="B472" s="168">
        <v>4</v>
      </c>
      <c r="C472" s="169" t="s">
        <v>6</v>
      </c>
      <c r="D472" s="168">
        <v>32.252376785199999</v>
      </c>
      <c r="E472" s="168">
        <v>0</v>
      </c>
      <c r="F472" s="168">
        <v>0</v>
      </c>
      <c r="G472" s="168">
        <v>1.3800802894395487</v>
      </c>
      <c r="H472" s="168">
        <v>0</v>
      </c>
      <c r="I472" s="168">
        <v>0</v>
      </c>
      <c r="J472" s="168">
        <v>0</v>
      </c>
      <c r="K472" s="168">
        <v>0</v>
      </c>
      <c r="L472" s="168">
        <v>0</v>
      </c>
      <c r="M472" s="168">
        <v>0</v>
      </c>
      <c r="N472" s="168">
        <v>1.3800802894395487</v>
      </c>
    </row>
    <row r="473" spans="1:14" ht="75" x14ac:dyDescent="0.25">
      <c r="A473" s="168">
        <v>2027</v>
      </c>
      <c r="B473" s="168">
        <v>43</v>
      </c>
      <c r="C473" s="169" t="s">
        <v>45</v>
      </c>
      <c r="D473" s="168">
        <v>32.266278110000002</v>
      </c>
      <c r="E473" s="168">
        <v>0</v>
      </c>
      <c r="F473" s="168">
        <v>0</v>
      </c>
      <c r="G473" s="168">
        <v>1.3857793163774321</v>
      </c>
      <c r="H473" s="168">
        <v>0</v>
      </c>
      <c r="I473" s="168">
        <v>0</v>
      </c>
      <c r="J473" s="168">
        <v>0</v>
      </c>
      <c r="K473" s="168">
        <v>0</v>
      </c>
      <c r="L473" s="168">
        <v>0</v>
      </c>
      <c r="M473" s="168">
        <v>0</v>
      </c>
      <c r="N473" s="168">
        <v>1.3857793163774321</v>
      </c>
    </row>
    <row r="474" spans="1:14" ht="135" x14ac:dyDescent="0.25">
      <c r="A474" s="168">
        <v>2027</v>
      </c>
      <c r="B474" s="168">
        <v>11</v>
      </c>
      <c r="C474" s="169" t="s">
        <v>13</v>
      </c>
      <c r="D474" s="168">
        <v>36.199049779200003</v>
      </c>
      <c r="E474" s="168">
        <v>0</v>
      </c>
      <c r="F474" s="168">
        <v>0</v>
      </c>
      <c r="G474" s="168">
        <v>0</v>
      </c>
      <c r="H474" s="168">
        <v>0</v>
      </c>
      <c r="I474" s="168">
        <v>0</v>
      </c>
      <c r="J474" s="168">
        <v>0</v>
      </c>
      <c r="K474" s="168">
        <v>0</v>
      </c>
      <c r="L474" s="168">
        <v>0</v>
      </c>
      <c r="M474" s="168">
        <v>6.7274912120000002E-2</v>
      </c>
      <c r="N474" s="168">
        <v>6.7274912120000002E-2</v>
      </c>
    </row>
    <row r="475" spans="1:14" ht="150" x14ac:dyDescent="0.25">
      <c r="A475" s="168">
        <v>2027</v>
      </c>
      <c r="B475" s="168">
        <v>12</v>
      </c>
      <c r="C475" s="169" t="s">
        <v>14</v>
      </c>
      <c r="D475" s="168">
        <v>76.200654911700013</v>
      </c>
      <c r="E475" s="168">
        <v>0</v>
      </c>
      <c r="F475" s="168">
        <v>0</v>
      </c>
      <c r="G475" s="168">
        <v>0</v>
      </c>
      <c r="H475" s="168">
        <v>0</v>
      </c>
      <c r="I475" s="168">
        <v>0</v>
      </c>
      <c r="J475" s="168">
        <v>0</v>
      </c>
      <c r="K475" s="168">
        <v>0</v>
      </c>
      <c r="L475" s="168">
        <v>0</v>
      </c>
      <c r="M475" s="168">
        <v>6.7274912120000002E-2</v>
      </c>
      <c r="N475" s="168">
        <v>6.7274912120000002E-2</v>
      </c>
    </row>
    <row r="476" spans="1:14" ht="105" x14ac:dyDescent="0.25">
      <c r="A476" s="168">
        <v>2027</v>
      </c>
      <c r="B476" s="168">
        <v>5</v>
      </c>
      <c r="C476" s="169" t="s">
        <v>7</v>
      </c>
      <c r="D476" s="168">
        <v>89.612935449400013</v>
      </c>
      <c r="E476" s="168">
        <v>0</v>
      </c>
      <c r="F476" s="168">
        <v>0</v>
      </c>
      <c r="G476" s="168">
        <v>0</v>
      </c>
      <c r="H476" s="168">
        <v>0</v>
      </c>
      <c r="I476" s="168">
        <v>0</v>
      </c>
      <c r="J476" s="168">
        <v>0</v>
      </c>
      <c r="K476" s="168">
        <v>0</v>
      </c>
      <c r="L476" s="168">
        <v>0.4719638912513176</v>
      </c>
      <c r="M476" s="168">
        <v>0</v>
      </c>
      <c r="N476" s="168">
        <v>0.4719638912513176</v>
      </c>
    </row>
    <row r="477" spans="1:14" ht="75" x14ac:dyDescent="0.25">
      <c r="A477" s="168">
        <v>2027</v>
      </c>
      <c r="B477" s="168">
        <v>44</v>
      </c>
      <c r="C477" s="169" t="s">
        <v>46</v>
      </c>
      <c r="D477" s="168">
        <v>89.612935449400013</v>
      </c>
      <c r="E477" s="168">
        <v>0</v>
      </c>
      <c r="F477" s="168">
        <v>0</v>
      </c>
      <c r="G477" s="168">
        <v>0</v>
      </c>
      <c r="H477" s="168">
        <v>0</v>
      </c>
      <c r="I477" s="168">
        <v>0</v>
      </c>
      <c r="J477" s="168">
        <v>0</v>
      </c>
      <c r="K477" s="168">
        <v>0</v>
      </c>
      <c r="L477" s="168">
        <v>0.47210673996997915</v>
      </c>
      <c r="M477" s="168">
        <v>0</v>
      </c>
      <c r="N477" s="168">
        <v>0.47210673996997915</v>
      </c>
    </row>
    <row r="478" spans="1:14" ht="105" x14ac:dyDescent="0.25">
      <c r="A478" s="168">
        <v>2027</v>
      </c>
      <c r="B478" s="168">
        <v>2</v>
      </c>
      <c r="C478" s="169" t="s">
        <v>4</v>
      </c>
      <c r="D478" s="168">
        <v>90.810295651900006</v>
      </c>
      <c r="E478" s="168">
        <v>0</v>
      </c>
      <c r="F478" s="168">
        <v>0</v>
      </c>
      <c r="G478" s="168">
        <v>0</v>
      </c>
      <c r="H478" s="168">
        <v>0</v>
      </c>
      <c r="I478" s="168">
        <v>0</v>
      </c>
      <c r="J478" s="168">
        <v>0</v>
      </c>
      <c r="K478" s="168">
        <v>0</v>
      </c>
      <c r="L478" s="168">
        <v>0.78103354536805525</v>
      </c>
      <c r="M478" s="168">
        <v>0</v>
      </c>
      <c r="N478" s="168">
        <v>0.78103354536805525</v>
      </c>
    </row>
    <row r="479" spans="1:14" ht="45" x14ac:dyDescent="0.25">
      <c r="A479" s="168">
        <v>2027</v>
      </c>
      <c r="B479" s="168">
        <v>58</v>
      </c>
      <c r="C479" s="169" t="s">
        <v>60</v>
      </c>
      <c r="D479" s="168">
        <v>96.394392661599994</v>
      </c>
      <c r="E479" s="168">
        <v>0</v>
      </c>
      <c r="F479" s="168">
        <v>0</v>
      </c>
      <c r="G479" s="168">
        <v>9.8279638670038022E-9</v>
      </c>
      <c r="H479" s="168">
        <v>0</v>
      </c>
      <c r="I479" s="168">
        <v>0</v>
      </c>
      <c r="J479" s="168">
        <v>0</v>
      </c>
      <c r="K479" s="168">
        <v>0</v>
      </c>
      <c r="L479" s="168">
        <v>0</v>
      </c>
      <c r="M479" s="168">
        <v>0</v>
      </c>
      <c r="N479" s="168">
        <v>9.8279638670038022E-9</v>
      </c>
    </row>
    <row r="480" spans="1:14" ht="75" x14ac:dyDescent="0.25">
      <c r="A480" s="168">
        <v>2027</v>
      </c>
      <c r="B480" s="168">
        <v>31</v>
      </c>
      <c r="C480" s="169" t="s">
        <v>33</v>
      </c>
      <c r="D480" s="168">
        <v>111.75437912870001</v>
      </c>
      <c r="E480" s="168">
        <v>0</v>
      </c>
      <c r="F480" s="168">
        <v>0</v>
      </c>
      <c r="G480" s="168">
        <v>0</v>
      </c>
      <c r="H480" s="168">
        <v>0</v>
      </c>
      <c r="I480" s="168">
        <v>0.48010831942857152</v>
      </c>
      <c r="J480" s="168">
        <v>0</v>
      </c>
      <c r="K480" s="168">
        <v>0</v>
      </c>
      <c r="L480" s="168">
        <v>0</v>
      </c>
      <c r="M480" s="168">
        <v>0</v>
      </c>
      <c r="N480" s="168">
        <v>0.48010831942857152</v>
      </c>
    </row>
    <row r="481" spans="1:14" ht="30" x14ac:dyDescent="0.25">
      <c r="A481" s="168">
        <v>2028</v>
      </c>
      <c r="B481" s="168">
        <v>19</v>
      </c>
      <c r="C481" s="169" t="s">
        <v>21</v>
      </c>
      <c r="D481" s="168">
        <v>-44.629768854000005</v>
      </c>
      <c r="E481" s="168">
        <v>0.5877952160663299</v>
      </c>
      <c r="F481" s="168">
        <v>11.961694344582011</v>
      </c>
      <c r="G481" s="168">
        <v>4.7852543568665187</v>
      </c>
      <c r="H481" s="168">
        <v>12.920233722172448</v>
      </c>
      <c r="I481" s="168">
        <v>0</v>
      </c>
      <c r="J481" s="168">
        <v>0</v>
      </c>
      <c r="K481" s="168">
        <v>0</v>
      </c>
      <c r="L481" s="168">
        <v>0</v>
      </c>
      <c r="M481" s="168">
        <v>0</v>
      </c>
      <c r="N481" s="168">
        <v>30.254977639687308</v>
      </c>
    </row>
    <row r="482" spans="1:14" ht="60" x14ac:dyDescent="0.25">
      <c r="A482" s="168">
        <v>2028</v>
      </c>
      <c r="B482" s="168">
        <v>32</v>
      </c>
      <c r="C482" s="169" t="s">
        <v>34</v>
      </c>
      <c r="D482" s="168">
        <v>-22.307825160500002</v>
      </c>
      <c r="E482" s="168">
        <v>0</v>
      </c>
      <c r="F482" s="168">
        <v>0</v>
      </c>
      <c r="G482" s="168">
        <v>0</v>
      </c>
      <c r="H482" s="168">
        <v>0</v>
      </c>
      <c r="I482" s="168">
        <v>1.3099186399999996</v>
      </c>
      <c r="J482" s="168">
        <v>0</v>
      </c>
      <c r="K482" s="168">
        <v>0</v>
      </c>
      <c r="L482" s="168">
        <v>0</v>
      </c>
      <c r="M482" s="168">
        <v>0</v>
      </c>
      <c r="N482" s="168">
        <v>1.3099186399999996</v>
      </c>
    </row>
    <row r="483" spans="1:14" ht="90" x14ac:dyDescent="0.25">
      <c r="A483" s="168">
        <v>2028</v>
      </c>
      <c r="B483" s="168">
        <v>22</v>
      </c>
      <c r="C483" s="169" t="s">
        <v>24</v>
      </c>
      <c r="D483" s="168">
        <v>-16.187441105000001</v>
      </c>
      <c r="E483" s="168">
        <v>-5.5316511959446313E-2</v>
      </c>
      <c r="F483" s="168">
        <v>0.10324203706593756</v>
      </c>
      <c r="G483" s="168">
        <v>-0.16875281307959386</v>
      </c>
      <c r="H483" s="168">
        <v>0.76191860591455318</v>
      </c>
      <c r="I483" s="168">
        <v>0</v>
      </c>
      <c r="J483" s="168">
        <v>0</v>
      </c>
      <c r="K483" s="168">
        <v>0</v>
      </c>
      <c r="L483" s="168">
        <v>0</v>
      </c>
      <c r="M483" s="168">
        <v>0</v>
      </c>
      <c r="N483" s="168">
        <v>0.64109131794145058</v>
      </c>
    </row>
    <row r="484" spans="1:14" ht="90" x14ac:dyDescent="0.25">
      <c r="A484" s="168">
        <v>2028</v>
      </c>
      <c r="B484" s="168">
        <v>21</v>
      </c>
      <c r="C484" s="169" t="s">
        <v>23</v>
      </c>
      <c r="D484" s="168">
        <v>-10.979440093600001</v>
      </c>
      <c r="E484" s="168">
        <v>0</v>
      </c>
      <c r="F484" s="168">
        <v>0.45693594291229062</v>
      </c>
      <c r="G484" s="168">
        <v>1.6971906451028584E-2</v>
      </c>
      <c r="H484" s="168">
        <v>0.68967656214631834</v>
      </c>
      <c r="I484" s="168">
        <v>0</v>
      </c>
      <c r="J484" s="168">
        <v>0</v>
      </c>
      <c r="K484" s="168">
        <v>0</v>
      </c>
      <c r="L484" s="168">
        <v>0</v>
      </c>
      <c r="M484" s="168">
        <v>0</v>
      </c>
      <c r="N484" s="168">
        <v>1.1635844115096374</v>
      </c>
    </row>
    <row r="485" spans="1:14" ht="180" x14ac:dyDescent="0.25">
      <c r="A485" s="168">
        <v>2028</v>
      </c>
      <c r="B485" s="168">
        <v>50</v>
      </c>
      <c r="C485" s="169" t="s">
        <v>52</v>
      </c>
      <c r="D485" s="168">
        <v>-7.3995231452999999</v>
      </c>
      <c r="E485" s="168">
        <v>0</v>
      </c>
      <c r="F485" s="168">
        <v>0</v>
      </c>
      <c r="G485" s="168">
        <v>0</v>
      </c>
      <c r="H485" s="168">
        <v>0</v>
      </c>
      <c r="I485" s="168">
        <v>0</v>
      </c>
      <c r="J485" s="168">
        <v>0</v>
      </c>
      <c r="K485" s="168">
        <v>0</v>
      </c>
      <c r="L485" s="168">
        <v>0</v>
      </c>
      <c r="M485" s="168">
        <v>0</v>
      </c>
      <c r="N485" s="168">
        <v>0</v>
      </c>
    </row>
    <row r="486" spans="1:14" ht="45" x14ac:dyDescent="0.25">
      <c r="A486" s="168">
        <v>2028</v>
      </c>
      <c r="B486" s="168">
        <v>14</v>
      </c>
      <c r="C486" s="169" t="s">
        <v>16</v>
      </c>
      <c r="D486" s="168">
        <v>-7.2981955200000002</v>
      </c>
      <c r="E486" s="168">
        <v>0</v>
      </c>
      <c r="F486" s="168">
        <v>0.25270000000000009</v>
      </c>
      <c r="G486" s="168">
        <v>0</v>
      </c>
      <c r="H486" s="168">
        <v>0</v>
      </c>
      <c r="I486" s="168">
        <v>0</v>
      </c>
      <c r="J486" s="168">
        <v>0.2892204000000001</v>
      </c>
      <c r="K486" s="168">
        <v>0</v>
      </c>
      <c r="L486" s="168">
        <v>0</v>
      </c>
      <c r="M486" s="168">
        <v>0</v>
      </c>
      <c r="N486" s="168">
        <v>0.54192040000000019</v>
      </c>
    </row>
    <row r="487" spans="1:14" ht="105" x14ac:dyDescent="0.25">
      <c r="A487" s="168">
        <v>2028</v>
      </c>
      <c r="B487" s="168">
        <v>35</v>
      </c>
      <c r="C487" s="169" t="s">
        <v>37</v>
      </c>
      <c r="D487" s="168">
        <v>-7.2572517743000002</v>
      </c>
      <c r="E487" s="168">
        <v>0</v>
      </c>
      <c r="F487" s="168">
        <v>0</v>
      </c>
      <c r="G487" s="168">
        <v>0</v>
      </c>
      <c r="H487" s="168">
        <v>0</v>
      </c>
      <c r="I487" s="168">
        <v>0</v>
      </c>
      <c r="J487" s="168">
        <v>0</v>
      </c>
      <c r="K487" s="168">
        <v>0</v>
      </c>
      <c r="L487" s="168">
        <v>2.3361234300000002</v>
      </c>
      <c r="M487" s="168">
        <v>0</v>
      </c>
      <c r="N487" s="168">
        <v>2.3361234300000002</v>
      </c>
    </row>
    <row r="488" spans="1:14" ht="120" x14ac:dyDescent="0.25">
      <c r="A488" s="168">
        <v>2028</v>
      </c>
      <c r="B488" s="168">
        <v>39</v>
      </c>
      <c r="C488" s="169" t="s">
        <v>41</v>
      </c>
      <c r="D488" s="168">
        <v>-7.1060748671000002</v>
      </c>
      <c r="E488" s="168">
        <v>0</v>
      </c>
      <c r="F488" s="168">
        <v>0</v>
      </c>
      <c r="G488" s="168">
        <v>2.2942797537867873E-2</v>
      </c>
      <c r="H488" s="168">
        <v>0</v>
      </c>
      <c r="I488" s="168">
        <v>0</v>
      </c>
      <c r="J488" s="168">
        <v>0</v>
      </c>
      <c r="K488" s="168">
        <v>0</v>
      </c>
      <c r="L488" s="168">
        <v>0</v>
      </c>
      <c r="M488" s="168">
        <v>0</v>
      </c>
      <c r="N488" s="168">
        <v>2.2942797537867873E-2</v>
      </c>
    </row>
    <row r="489" spans="1:14" ht="60" x14ac:dyDescent="0.25">
      <c r="A489" s="168">
        <v>2028</v>
      </c>
      <c r="B489" s="168">
        <v>15</v>
      </c>
      <c r="C489" s="169" t="s">
        <v>17</v>
      </c>
      <c r="D489" s="168">
        <v>-7.0625246230000007</v>
      </c>
      <c r="E489" s="168">
        <v>0</v>
      </c>
      <c r="F489" s="168">
        <v>3.3284999999999905E-2</v>
      </c>
      <c r="G489" s="168">
        <v>0</v>
      </c>
      <c r="H489" s="168">
        <v>0</v>
      </c>
      <c r="I489" s="168">
        <v>0</v>
      </c>
      <c r="J489" s="168">
        <v>3.8092599999999581E-2</v>
      </c>
      <c r="K489" s="168">
        <v>0</v>
      </c>
      <c r="L489" s="168">
        <v>0</v>
      </c>
      <c r="M489" s="168">
        <v>0</v>
      </c>
      <c r="N489" s="168">
        <v>7.1377599999999486E-2</v>
      </c>
    </row>
    <row r="490" spans="1:14" ht="60" x14ac:dyDescent="0.25">
      <c r="A490" s="168">
        <v>2028</v>
      </c>
      <c r="B490" s="168">
        <v>29</v>
      </c>
      <c r="C490" s="169" t="s">
        <v>31</v>
      </c>
      <c r="D490" s="168">
        <v>-5.3520100480000004</v>
      </c>
      <c r="E490" s="168">
        <v>0</v>
      </c>
      <c r="F490" s="168">
        <v>0</v>
      </c>
      <c r="G490" s="168">
        <v>1.1283129000000001</v>
      </c>
      <c r="H490" s="168">
        <v>0</v>
      </c>
      <c r="I490" s="168">
        <v>0</v>
      </c>
      <c r="J490" s="168">
        <v>0</v>
      </c>
      <c r="K490" s="168">
        <v>0</v>
      </c>
      <c r="L490" s="168">
        <v>0</v>
      </c>
      <c r="M490" s="168">
        <v>0</v>
      </c>
      <c r="N490" s="168">
        <v>1.1283129000000001</v>
      </c>
    </row>
    <row r="491" spans="1:14" ht="90" x14ac:dyDescent="0.25">
      <c r="A491" s="168">
        <v>2028</v>
      </c>
      <c r="B491" s="168">
        <v>9</v>
      </c>
      <c r="C491" s="169" t="s">
        <v>11</v>
      </c>
      <c r="D491" s="168">
        <v>-5.1295888512000003</v>
      </c>
      <c r="E491" s="168">
        <v>0</v>
      </c>
      <c r="F491" s="168">
        <v>0</v>
      </c>
      <c r="G491" s="168">
        <v>0</v>
      </c>
      <c r="H491" s="168">
        <v>0</v>
      </c>
      <c r="I491" s="168">
        <v>0</v>
      </c>
      <c r="J491" s="168">
        <v>0</v>
      </c>
      <c r="K491" s="168">
        <v>0</v>
      </c>
      <c r="L491" s="168">
        <v>0</v>
      </c>
      <c r="M491" s="168">
        <v>0</v>
      </c>
      <c r="N491" s="168">
        <v>0</v>
      </c>
    </row>
    <row r="492" spans="1:14" ht="75" x14ac:dyDescent="0.25">
      <c r="A492" s="168">
        <v>2028</v>
      </c>
      <c r="B492" s="168">
        <v>7</v>
      </c>
      <c r="C492" s="169" t="s">
        <v>9</v>
      </c>
      <c r="D492" s="168">
        <v>-3.8338333340999999</v>
      </c>
      <c r="E492" s="168">
        <v>0.14620775511551759</v>
      </c>
      <c r="F492" s="168">
        <v>0.75818030764564304</v>
      </c>
      <c r="G492" s="168">
        <v>7.0134080278360278E-4</v>
      </c>
      <c r="H492" s="168">
        <v>0</v>
      </c>
      <c r="I492" s="168">
        <v>0</v>
      </c>
      <c r="J492" s="168">
        <v>0</v>
      </c>
      <c r="K492" s="168">
        <v>0</v>
      </c>
      <c r="L492" s="168">
        <v>0</v>
      </c>
      <c r="M492" s="168">
        <v>0</v>
      </c>
      <c r="N492" s="168">
        <v>0.90508940356394418</v>
      </c>
    </row>
    <row r="493" spans="1:14" ht="90" x14ac:dyDescent="0.25">
      <c r="A493" s="168">
        <v>2028</v>
      </c>
      <c r="B493" s="168">
        <v>6</v>
      </c>
      <c r="C493" s="169" t="s">
        <v>8</v>
      </c>
      <c r="D493" s="168">
        <v>-3.7222969234000001</v>
      </c>
      <c r="E493" s="168">
        <v>0</v>
      </c>
      <c r="F493" s="168">
        <v>0</v>
      </c>
      <c r="G493" s="168">
        <v>1.2878671803651975</v>
      </c>
      <c r="H493" s="168">
        <v>0</v>
      </c>
      <c r="I493" s="168">
        <v>0</v>
      </c>
      <c r="J493" s="168">
        <v>0</v>
      </c>
      <c r="K493" s="168">
        <v>0</v>
      </c>
      <c r="L493" s="168">
        <v>0</v>
      </c>
      <c r="M493" s="168">
        <v>0</v>
      </c>
      <c r="N493" s="168">
        <v>1.2878671803651975</v>
      </c>
    </row>
    <row r="494" spans="1:14" ht="75" x14ac:dyDescent="0.25">
      <c r="A494" s="168">
        <v>2028</v>
      </c>
      <c r="B494" s="168">
        <v>27</v>
      </c>
      <c r="C494" s="169" t="s">
        <v>29</v>
      </c>
      <c r="D494" s="168">
        <v>-3.6237930047</v>
      </c>
      <c r="E494" s="168">
        <v>0</v>
      </c>
      <c r="F494" s="168">
        <v>0</v>
      </c>
      <c r="G494" s="168">
        <v>0.56415645000000081</v>
      </c>
      <c r="H494" s="168">
        <v>0</v>
      </c>
      <c r="I494" s="168">
        <v>-4.8919860000000759E-2</v>
      </c>
      <c r="J494" s="168">
        <v>0</v>
      </c>
      <c r="K494" s="168">
        <v>0</v>
      </c>
      <c r="L494" s="168">
        <v>0</v>
      </c>
      <c r="M494" s="168">
        <v>0</v>
      </c>
      <c r="N494" s="168">
        <v>0.51523658999999999</v>
      </c>
    </row>
    <row r="495" spans="1:14" ht="210" x14ac:dyDescent="0.25">
      <c r="A495" s="168">
        <v>2028</v>
      </c>
      <c r="B495" s="168">
        <v>33</v>
      </c>
      <c r="C495" s="169" t="s">
        <v>35</v>
      </c>
      <c r="D495" s="168">
        <v>-3.4692493704</v>
      </c>
      <c r="E495" s="168">
        <v>0</v>
      </c>
      <c r="F495" s="168">
        <v>0</v>
      </c>
      <c r="G495" s="168">
        <v>13.110654272000003</v>
      </c>
      <c r="H495" s="168">
        <v>0</v>
      </c>
      <c r="I495" s="168">
        <v>0</v>
      </c>
      <c r="J495" s="168">
        <v>0</v>
      </c>
      <c r="K495" s="168">
        <v>0</v>
      </c>
      <c r="L495" s="168">
        <v>0</v>
      </c>
      <c r="M495" s="168">
        <v>0</v>
      </c>
      <c r="N495" s="168">
        <v>13.110654272000003</v>
      </c>
    </row>
    <row r="496" spans="1:14" ht="60" x14ac:dyDescent="0.25">
      <c r="A496" s="168">
        <v>2028</v>
      </c>
      <c r="B496" s="168">
        <v>24</v>
      </c>
      <c r="C496" s="169" t="s">
        <v>26</v>
      </c>
      <c r="D496" s="168">
        <v>-3.4301518943999998</v>
      </c>
      <c r="E496" s="168">
        <v>0</v>
      </c>
      <c r="F496" s="168">
        <v>1.4178636739097394</v>
      </c>
      <c r="G496" s="168">
        <v>3.9868149653412115E-2</v>
      </c>
      <c r="H496" s="168">
        <v>2.0600600984323099</v>
      </c>
      <c r="I496" s="168">
        <v>0</v>
      </c>
      <c r="J496" s="168">
        <v>0</v>
      </c>
      <c r="K496" s="168">
        <v>0</v>
      </c>
      <c r="L496" s="168">
        <v>0</v>
      </c>
      <c r="M496" s="168">
        <v>0</v>
      </c>
      <c r="N496" s="168">
        <v>3.5177919219954612</v>
      </c>
    </row>
    <row r="497" spans="1:14" ht="60" x14ac:dyDescent="0.25">
      <c r="A497" s="168">
        <v>2028</v>
      </c>
      <c r="B497" s="168">
        <v>26</v>
      </c>
      <c r="C497" s="169" t="s">
        <v>28</v>
      </c>
      <c r="D497" s="168">
        <v>-3.3627087482999998</v>
      </c>
      <c r="E497" s="168">
        <v>0</v>
      </c>
      <c r="F497" s="168">
        <v>0</v>
      </c>
      <c r="G497" s="168">
        <v>1.1255710207500003</v>
      </c>
      <c r="H497" s="168">
        <v>0</v>
      </c>
      <c r="I497" s="168">
        <v>0</v>
      </c>
      <c r="J497" s="168">
        <v>0</v>
      </c>
      <c r="K497" s="168">
        <v>0</v>
      </c>
      <c r="L497" s="168">
        <v>0</v>
      </c>
      <c r="M497" s="168">
        <v>0</v>
      </c>
      <c r="N497" s="168">
        <v>1.1255710207500003</v>
      </c>
    </row>
    <row r="498" spans="1:14" ht="75" x14ac:dyDescent="0.25">
      <c r="A498" s="168">
        <v>2028</v>
      </c>
      <c r="B498" s="168">
        <v>8</v>
      </c>
      <c r="C498" s="169" t="s">
        <v>10</v>
      </c>
      <c r="D498" s="168">
        <v>-3.3477213825000001</v>
      </c>
      <c r="E498" s="168">
        <v>-0.42298252582299378</v>
      </c>
      <c r="F498" s="168">
        <v>2.1932427264896002</v>
      </c>
      <c r="G498" s="168">
        <v>0</v>
      </c>
      <c r="H498" s="168">
        <v>0</v>
      </c>
      <c r="I498" s="168">
        <v>0</v>
      </c>
      <c r="J498" s="168">
        <v>0</v>
      </c>
      <c r="K498" s="168">
        <v>0</v>
      </c>
      <c r="L498" s="168">
        <v>0</v>
      </c>
      <c r="M498" s="168">
        <v>0</v>
      </c>
      <c r="N498" s="168">
        <v>1.7702602006666062</v>
      </c>
    </row>
    <row r="499" spans="1:14" ht="180" x14ac:dyDescent="0.25">
      <c r="A499" s="168">
        <v>2028</v>
      </c>
      <c r="B499" s="168">
        <v>18</v>
      </c>
      <c r="C499" s="169" t="s">
        <v>20</v>
      </c>
      <c r="D499" s="168">
        <v>-2.3159824324999998</v>
      </c>
      <c r="E499" s="168">
        <v>0</v>
      </c>
      <c r="F499" s="168">
        <v>0</v>
      </c>
      <c r="G499" s="168">
        <v>0.30290259999999997</v>
      </c>
      <c r="H499" s="168">
        <v>0</v>
      </c>
      <c r="I499" s="168">
        <v>0</v>
      </c>
      <c r="J499" s="168">
        <v>0</v>
      </c>
      <c r="K499" s="168">
        <v>0</v>
      </c>
      <c r="L499" s="168">
        <v>0</v>
      </c>
      <c r="M499" s="168">
        <v>0</v>
      </c>
      <c r="N499" s="168">
        <v>0.30290259999999997</v>
      </c>
    </row>
    <row r="500" spans="1:14" ht="75" x14ac:dyDescent="0.25">
      <c r="A500" s="168">
        <v>2028</v>
      </c>
      <c r="B500" s="168">
        <v>23</v>
      </c>
      <c r="C500" s="169" t="s">
        <v>25</v>
      </c>
      <c r="D500" s="168">
        <v>-1.4928719586000001</v>
      </c>
      <c r="E500" s="168">
        <v>0.16601367619616134</v>
      </c>
      <c r="F500" s="168">
        <v>2.2511168379723969</v>
      </c>
      <c r="G500" s="168">
        <v>0.65445185055901212</v>
      </c>
      <c r="H500" s="168">
        <v>1.3312551626383815</v>
      </c>
      <c r="I500" s="168">
        <v>0</v>
      </c>
      <c r="J500" s="168">
        <v>0</v>
      </c>
      <c r="K500" s="168">
        <v>0</v>
      </c>
      <c r="L500" s="168">
        <v>1.3331024438331415E-3</v>
      </c>
      <c r="M500" s="168">
        <v>0</v>
      </c>
      <c r="N500" s="168">
        <v>4.4041706298097854</v>
      </c>
    </row>
    <row r="501" spans="1:14" ht="45" x14ac:dyDescent="0.25">
      <c r="A501" s="168">
        <v>2028</v>
      </c>
      <c r="B501" s="168">
        <v>59</v>
      </c>
      <c r="C501" s="169" t="s">
        <v>61</v>
      </c>
      <c r="D501" s="168">
        <v>-0.9008710095000001</v>
      </c>
      <c r="E501" s="168">
        <v>-0.91989987904792336</v>
      </c>
      <c r="F501" s="168">
        <v>4.3233257094325355</v>
      </c>
      <c r="G501" s="168">
        <v>0.1824662640957265</v>
      </c>
      <c r="H501" s="168">
        <v>0</v>
      </c>
      <c r="I501" s="168">
        <v>0</v>
      </c>
      <c r="J501" s="168">
        <v>0</v>
      </c>
      <c r="K501" s="168">
        <v>0</v>
      </c>
      <c r="L501" s="168">
        <v>0</v>
      </c>
      <c r="M501" s="168">
        <v>0</v>
      </c>
      <c r="N501" s="168">
        <v>3.585892094480339</v>
      </c>
    </row>
    <row r="502" spans="1:14" ht="75" x14ac:dyDescent="0.25">
      <c r="A502" s="168">
        <v>2028</v>
      </c>
      <c r="B502" s="168">
        <v>20</v>
      </c>
      <c r="C502" s="169" t="s">
        <v>22</v>
      </c>
      <c r="D502" s="168">
        <v>-0.32602950820000004</v>
      </c>
      <c r="E502" s="168">
        <v>-1.610562172507702E-2</v>
      </c>
      <c r="F502" s="168">
        <v>0.37306565896297572</v>
      </c>
      <c r="G502" s="168">
        <v>-3.6392815306471558E-2</v>
      </c>
      <c r="H502" s="168">
        <v>0.73955245013776294</v>
      </c>
      <c r="I502" s="168">
        <v>0</v>
      </c>
      <c r="J502" s="168">
        <v>0</v>
      </c>
      <c r="K502" s="168">
        <v>0</v>
      </c>
      <c r="L502" s="168">
        <v>0</v>
      </c>
      <c r="M502" s="168">
        <v>0</v>
      </c>
      <c r="N502" s="168">
        <v>1.0601196720691899</v>
      </c>
    </row>
    <row r="503" spans="1:14" ht="120" x14ac:dyDescent="0.25">
      <c r="A503" s="168">
        <v>2028</v>
      </c>
      <c r="B503" s="168">
        <v>10</v>
      </c>
      <c r="C503" s="169" t="s">
        <v>12</v>
      </c>
      <c r="D503" s="168">
        <v>0</v>
      </c>
      <c r="E503" s="168">
        <v>0</v>
      </c>
      <c r="F503" s="168">
        <v>0</v>
      </c>
      <c r="G503" s="168">
        <v>0</v>
      </c>
      <c r="H503" s="168">
        <v>0</v>
      </c>
      <c r="I503" s="168">
        <v>0</v>
      </c>
      <c r="J503" s="168">
        <v>0</v>
      </c>
      <c r="K503" s="168">
        <v>0</v>
      </c>
      <c r="L503" s="168">
        <v>0</v>
      </c>
      <c r="M503" s="168">
        <v>0.62776539471585358</v>
      </c>
      <c r="N503" s="168">
        <v>0.62776539471585358</v>
      </c>
    </row>
    <row r="504" spans="1:14" ht="90" x14ac:dyDescent="0.25">
      <c r="A504" s="168">
        <v>2028</v>
      </c>
      <c r="B504" s="168">
        <v>25</v>
      </c>
      <c r="C504" s="169" t="s">
        <v>27</v>
      </c>
      <c r="D504" s="168">
        <v>0</v>
      </c>
      <c r="E504" s="168">
        <v>-0.30992146767851625</v>
      </c>
      <c r="F504" s="168">
        <v>0.66347475679673062</v>
      </c>
      <c r="G504" s="168">
        <v>-0.96861191115176304</v>
      </c>
      <c r="H504" s="168">
        <v>4.2327308442321954</v>
      </c>
      <c r="I504" s="168">
        <v>0</v>
      </c>
      <c r="J504" s="168">
        <v>0</v>
      </c>
      <c r="K504" s="168">
        <v>0</v>
      </c>
      <c r="L504" s="168">
        <v>0</v>
      </c>
      <c r="M504" s="168">
        <v>0</v>
      </c>
      <c r="N504" s="168">
        <v>3.6176722221986464</v>
      </c>
    </row>
    <row r="505" spans="1:14" ht="105" x14ac:dyDescent="0.25">
      <c r="A505" s="168">
        <v>2028</v>
      </c>
      <c r="B505" s="168">
        <v>34</v>
      </c>
      <c r="C505" s="169" t="s">
        <v>36</v>
      </c>
      <c r="D505" s="168">
        <v>0</v>
      </c>
      <c r="E505" s="168">
        <v>0</v>
      </c>
      <c r="F505" s="168">
        <v>0</v>
      </c>
      <c r="G505" s="168">
        <v>0</v>
      </c>
      <c r="H505" s="168">
        <v>0</v>
      </c>
      <c r="I505" s="168">
        <v>0</v>
      </c>
      <c r="J505" s="168">
        <v>0</v>
      </c>
      <c r="K505" s="168">
        <v>0</v>
      </c>
      <c r="L505" s="168">
        <v>0</v>
      </c>
      <c r="M505" s="168">
        <v>0.6548181505799997</v>
      </c>
      <c r="N505" s="168">
        <v>0.6548181505799997</v>
      </c>
    </row>
    <row r="506" spans="1:14" ht="45" x14ac:dyDescent="0.25">
      <c r="A506" s="168">
        <v>2028</v>
      </c>
      <c r="B506" s="168">
        <v>17</v>
      </c>
      <c r="C506" s="169" t="s">
        <v>19</v>
      </c>
      <c r="D506" s="168">
        <v>0.79063784800000003</v>
      </c>
      <c r="E506" s="168">
        <v>0</v>
      </c>
      <c r="F506" s="168">
        <v>0.2944827871589753</v>
      </c>
      <c r="G506" s="168">
        <v>0.10207780073771398</v>
      </c>
      <c r="H506" s="168">
        <v>0.44447778602098847</v>
      </c>
      <c r="I506" s="168">
        <v>0</v>
      </c>
      <c r="J506" s="168">
        <v>0</v>
      </c>
      <c r="K506" s="168">
        <v>0</v>
      </c>
      <c r="L506" s="168">
        <v>0</v>
      </c>
      <c r="M506" s="168">
        <v>0</v>
      </c>
      <c r="N506" s="168">
        <v>0.84103837391767777</v>
      </c>
    </row>
    <row r="507" spans="1:14" ht="195" x14ac:dyDescent="0.25">
      <c r="A507" s="168">
        <v>2028</v>
      </c>
      <c r="B507" s="168">
        <v>52</v>
      </c>
      <c r="C507" s="169" t="s">
        <v>54</v>
      </c>
      <c r="D507" s="168">
        <v>0.79726269809999994</v>
      </c>
      <c r="E507" s="168">
        <v>0</v>
      </c>
      <c r="F507" s="168">
        <v>0</v>
      </c>
      <c r="G507" s="168">
        <v>1.1833106999999998</v>
      </c>
      <c r="H507" s="168">
        <v>0</v>
      </c>
      <c r="I507" s="168">
        <v>0</v>
      </c>
      <c r="J507" s="168">
        <v>0</v>
      </c>
      <c r="K507" s="168">
        <v>0</v>
      </c>
      <c r="L507" s="168">
        <v>0</v>
      </c>
      <c r="M507" s="168">
        <v>0</v>
      </c>
      <c r="N507" s="168">
        <v>1.1833106999999998</v>
      </c>
    </row>
    <row r="508" spans="1:14" ht="60" x14ac:dyDescent="0.25">
      <c r="A508" s="168">
        <v>2028</v>
      </c>
      <c r="B508" s="168">
        <v>30</v>
      </c>
      <c r="C508" s="169" t="s">
        <v>32</v>
      </c>
      <c r="D508" s="168">
        <v>0.8548228711000001</v>
      </c>
      <c r="E508" s="168">
        <v>0</v>
      </c>
      <c r="F508" s="168">
        <v>0</v>
      </c>
      <c r="G508" s="168">
        <v>0</v>
      </c>
      <c r="H508" s="168">
        <v>0</v>
      </c>
      <c r="I508" s="168">
        <v>0.63660461324999984</v>
      </c>
      <c r="J508" s="168">
        <v>0</v>
      </c>
      <c r="K508" s="168">
        <v>0</v>
      </c>
      <c r="L508" s="168">
        <v>0</v>
      </c>
      <c r="M508" s="168">
        <v>0</v>
      </c>
      <c r="N508" s="168">
        <v>0.63660461324999984</v>
      </c>
    </row>
    <row r="509" spans="1:14" ht="45" x14ac:dyDescent="0.25">
      <c r="A509" s="168">
        <v>2028</v>
      </c>
      <c r="B509" s="168">
        <v>13</v>
      </c>
      <c r="C509" s="169" t="s">
        <v>15</v>
      </c>
      <c r="D509" s="168">
        <v>3.1052084272</v>
      </c>
      <c r="E509" s="168">
        <v>0</v>
      </c>
      <c r="F509" s="168">
        <v>0.66037999999999997</v>
      </c>
      <c r="G509" s="168">
        <v>0</v>
      </c>
      <c r="H509" s="168">
        <v>0</v>
      </c>
      <c r="I509" s="168">
        <v>0</v>
      </c>
      <c r="J509" s="168">
        <v>0.40491500000000002</v>
      </c>
      <c r="K509" s="168">
        <v>0</v>
      </c>
      <c r="L509" s="168">
        <v>0</v>
      </c>
      <c r="M509" s="168">
        <v>0</v>
      </c>
      <c r="N509" s="168">
        <v>1.0652949999999999</v>
      </c>
    </row>
    <row r="510" spans="1:14" ht="210" x14ac:dyDescent="0.25">
      <c r="A510" s="168">
        <v>2028</v>
      </c>
      <c r="B510" s="168">
        <v>49</v>
      </c>
      <c r="C510" s="169" t="s">
        <v>51</v>
      </c>
      <c r="D510" s="168">
        <v>4.2465289140999998</v>
      </c>
      <c r="E510" s="168">
        <v>0</v>
      </c>
      <c r="F510" s="168">
        <v>0</v>
      </c>
      <c r="G510" s="168">
        <v>0</v>
      </c>
      <c r="H510" s="168">
        <v>0</v>
      </c>
      <c r="I510" s="168">
        <v>0</v>
      </c>
      <c r="J510" s="168">
        <v>0</v>
      </c>
      <c r="K510" s="168">
        <v>0</v>
      </c>
      <c r="L510" s="168">
        <v>0</v>
      </c>
      <c r="M510" s="168">
        <v>0</v>
      </c>
      <c r="N510" s="168">
        <v>0</v>
      </c>
    </row>
    <row r="511" spans="1:14" ht="195" x14ac:dyDescent="0.25">
      <c r="A511" s="168">
        <v>2028</v>
      </c>
      <c r="B511" s="168">
        <v>51</v>
      </c>
      <c r="C511" s="169" t="s">
        <v>53</v>
      </c>
      <c r="D511" s="168">
        <v>4.2465289140999998</v>
      </c>
      <c r="E511" s="168">
        <v>0</v>
      </c>
      <c r="F511" s="168">
        <v>0</v>
      </c>
      <c r="G511" s="168">
        <v>0</v>
      </c>
      <c r="H511" s="168">
        <v>0</v>
      </c>
      <c r="I511" s="168">
        <v>0</v>
      </c>
      <c r="J511" s="168">
        <v>0</v>
      </c>
      <c r="K511" s="168">
        <v>0</v>
      </c>
      <c r="L511" s="168">
        <v>2.06286383</v>
      </c>
      <c r="M511" s="168">
        <v>0</v>
      </c>
      <c r="N511" s="168">
        <v>2.06286383</v>
      </c>
    </row>
    <row r="512" spans="1:14" ht="225" x14ac:dyDescent="0.25">
      <c r="A512" s="168">
        <v>2028</v>
      </c>
      <c r="B512" s="168">
        <v>53</v>
      </c>
      <c r="C512" s="169" t="s">
        <v>55</v>
      </c>
      <c r="D512" s="168">
        <v>4.2465289140999998</v>
      </c>
      <c r="E512" s="168">
        <v>0</v>
      </c>
      <c r="F512" s="168">
        <v>0</v>
      </c>
      <c r="G512" s="168">
        <v>0</v>
      </c>
      <c r="H512" s="168">
        <v>0</v>
      </c>
      <c r="I512" s="168">
        <v>0</v>
      </c>
      <c r="J512" s="168">
        <v>0</v>
      </c>
      <c r="K512" s="168">
        <v>0</v>
      </c>
      <c r="L512" s="168">
        <v>0.82275265999999969</v>
      </c>
      <c r="M512" s="168">
        <v>0</v>
      </c>
      <c r="N512" s="168">
        <v>0.82275265999999969</v>
      </c>
    </row>
    <row r="513" spans="1:14" ht="180" x14ac:dyDescent="0.25">
      <c r="A513" s="168">
        <v>2028</v>
      </c>
      <c r="B513" s="168">
        <v>37</v>
      </c>
      <c r="C513" s="169" t="s">
        <v>39</v>
      </c>
      <c r="D513" s="168">
        <v>4.7469766068999997</v>
      </c>
      <c r="E513" s="168">
        <v>0</v>
      </c>
      <c r="F513" s="168">
        <v>0</v>
      </c>
      <c r="G513" s="168">
        <v>0</v>
      </c>
      <c r="H513" s="168">
        <v>0</v>
      </c>
      <c r="I513" s="168">
        <v>0</v>
      </c>
      <c r="J513" s="168">
        <v>0</v>
      </c>
      <c r="K513" s="168">
        <v>0</v>
      </c>
      <c r="L513" s="168">
        <v>17.479719064999994</v>
      </c>
      <c r="M513" s="168">
        <v>0</v>
      </c>
      <c r="N513" s="168">
        <v>17.479719064999994</v>
      </c>
    </row>
    <row r="514" spans="1:14" ht="45" x14ac:dyDescent="0.25">
      <c r="A514" s="168">
        <v>2028</v>
      </c>
      <c r="B514" s="168">
        <v>16</v>
      </c>
      <c r="C514" s="169" t="s">
        <v>18</v>
      </c>
      <c r="D514" s="168">
        <v>5.0374925743999999</v>
      </c>
      <c r="E514" s="168">
        <v>-6.0974937469912165E-2</v>
      </c>
      <c r="F514" s="168">
        <v>0.43889967530033513</v>
      </c>
      <c r="G514" s="168">
        <v>0</v>
      </c>
      <c r="H514" s="168">
        <v>0</v>
      </c>
      <c r="I514" s="168">
        <v>0</v>
      </c>
      <c r="J514" s="168">
        <v>0</v>
      </c>
      <c r="K514" s="168">
        <v>0</v>
      </c>
      <c r="L514" s="168">
        <v>0</v>
      </c>
      <c r="M514" s="168">
        <v>0</v>
      </c>
      <c r="N514" s="168">
        <v>0.37792473783042302</v>
      </c>
    </row>
    <row r="515" spans="1:14" ht="150" x14ac:dyDescent="0.25">
      <c r="A515" s="168">
        <v>2028</v>
      </c>
      <c r="B515" s="168">
        <v>38</v>
      </c>
      <c r="C515" s="169" t="s">
        <v>40</v>
      </c>
      <c r="D515" s="168">
        <v>5.3422356789999998</v>
      </c>
      <c r="E515" s="168">
        <v>0</v>
      </c>
      <c r="F515" s="168">
        <v>0</v>
      </c>
      <c r="G515" s="168">
        <v>0</v>
      </c>
      <c r="H515" s="168">
        <v>0</v>
      </c>
      <c r="I515" s="168">
        <v>0</v>
      </c>
      <c r="J515" s="168">
        <v>0</v>
      </c>
      <c r="K515" s="168">
        <v>0</v>
      </c>
      <c r="L515" s="168">
        <v>7.5015299399999966</v>
      </c>
      <c r="M515" s="168">
        <v>0</v>
      </c>
      <c r="N515" s="168">
        <v>7.5015299399999966</v>
      </c>
    </row>
    <row r="516" spans="1:14" ht="135" x14ac:dyDescent="0.25">
      <c r="A516" s="168">
        <v>2028</v>
      </c>
      <c r="B516" s="168">
        <v>40</v>
      </c>
      <c r="C516" s="169" t="s">
        <v>42</v>
      </c>
      <c r="D516" s="168">
        <v>5.4769047630000003</v>
      </c>
      <c r="E516" s="168">
        <v>-6.784291055826789E-3</v>
      </c>
      <c r="F516" s="168">
        <v>2.6066170331097663E-2</v>
      </c>
      <c r="G516" s="168">
        <v>-1.1001673225554344E-2</v>
      </c>
      <c r="H516" s="168">
        <v>6.9999563261256073E-2</v>
      </c>
      <c r="I516" s="168">
        <v>0</v>
      </c>
      <c r="J516" s="168">
        <v>0</v>
      </c>
      <c r="K516" s="168">
        <v>0</v>
      </c>
      <c r="L516" s="168">
        <v>0</v>
      </c>
      <c r="M516" s="168">
        <v>0</v>
      </c>
      <c r="N516" s="168">
        <v>7.8279769310972608E-2</v>
      </c>
    </row>
    <row r="517" spans="1:14" ht="90" x14ac:dyDescent="0.25">
      <c r="A517" s="168">
        <v>2028</v>
      </c>
      <c r="B517" s="168">
        <v>48</v>
      </c>
      <c r="C517" s="169" t="s">
        <v>50</v>
      </c>
      <c r="D517" s="168">
        <v>5.6305795644999996</v>
      </c>
      <c r="E517" s="168">
        <v>1.7099676822648617</v>
      </c>
      <c r="F517" s="168">
        <v>63.902587222163952</v>
      </c>
      <c r="G517" s="168">
        <v>0</v>
      </c>
      <c r="H517" s="168">
        <v>0</v>
      </c>
      <c r="I517" s="168">
        <v>0</v>
      </c>
      <c r="J517" s="168">
        <v>0</v>
      </c>
      <c r="K517" s="168">
        <v>0</v>
      </c>
      <c r="L517" s="168">
        <v>0</v>
      </c>
      <c r="M517" s="168">
        <v>0</v>
      </c>
      <c r="N517" s="168">
        <v>65.612554904428819</v>
      </c>
    </row>
    <row r="518" spans="1:14" ht="75" x14ac:dyDescent="0.25">
      <c r="A518" s="168">
        <v>2028</v>
      </c>
      <c r="B518" s="168">
        <v>28</v>
      </c>
      <c r="C518" s="169" t="s">
        <v>30</v>
      </c>
      <c r="D518" s="168">
        <v>5.8285648387999993</v>
      </c>
      <c r="E518" s="168">
        <v>0</v>
      </c>
      <c r="F518" s="168">
        <v>0</v>
      </c>
      <c r="G518" s="168">
        <v>0.94300356857142842</v>
      </c>
      <c r="H518" s="168">
        <v>0</v>
      </c>
      <c r="I518" s="168">
        <v>0</v>
      </c>
      <c r="J518" s="168">
        <v>0</v>
      </c>
      <c r="K518" s="168">
        <v>0</v>
      </c>
      <c r="L518" s="168">
        <v>0</v>
      </c>
      <c r="M518" s="168">
        <v>0</v>
      </c>
      <c r="N518" s="168">
        <v>0.94300356857142842</v>
      </c>
    </row>
    <row r="519" spans="1:14" ht="90" x14ac:dyDescent="0.25">
      <c r="A519" s="168">
        <v>2028</v>
      </c>
      <c r="B519" s="168">
        <v>45</v>
      </c>
      <c r="C519" s="169" t="s">
        <v>47</v>
      </c>
      <c r="D519" s="168">
        <v>5.8554986556000008</v>
      </c>
      <c r="E519" s="168">
        <v>1.6500185625123469</v>
      </c>
      <c r="F519" s="168">
        <v>8.890356564747055</v>
      </c>
      <c r="G519" s="168">
        <v>3.5555208412455959</v>
      </c>
      <c r="H519" s="168">
        <v>0</v>
      </c>
      <c r="I519" s="168">
        <v>0</v>
      </c>
      <c r="J519" s="168">
        <v>0</v>
      </c>
      <c r="K519" s="168">
        <v>0</v>
      </c>
      <c r="L519" s="168">
        <v>0</v>
      </c>
      <c r="M519" s="168">
        <v>0</v>
      </c>
      <c r="N519" s="168">
        <v>14.095895968504998</v>
      </c>
    </row>
    <row r="520" spans="1:14" ht="75" x14ac:dyDescent="0.25">
      <c r="A520" s="168">
        <v>2028</v>
      </c>
      <c r="B520" s="168">
        <v>54</v>
      </c>
      <c r="C520" s="169" t="s">
        <v>56</v>
      </c>
      <c r="D520" s="168">
        <v>5.8554986556000008</v>
      </c>
      <c r="E520" s="168">
        <v>1.7379963667792178</v>
      </c>
      <c r="F520" s="168">
        <v>9.36437260111712</v>
      </c>
      <c r="G520" s="168">
        <v>3.744977682521148</v>
      </c>
      <c r="H520" s="168">
        <v>0</v>
      </c>
      <c r="I520" s="168">
        <v>0</v>
      </c>
      <c r="J520" s="168">
        <v>0</v>
      </c>
      <c r="K520" s="168">
        <v>0</v>
      </c>
      <c r="L520" s="168">
        <v>0</v>
      </c>
      <c r="M520" s="168">
        <v>0</v>
      </c>
      <c r="N520" s="168">
        <v>14.847346650417485</v>
      </c>
    </row>
    <row r="521" spans="1:14" ht="120" x14ac:dyDescent="0.25">
      <c r="A521" s="168">
        <v>2028</v>
      </c>
      <c r="B521" s="168">
        <v>36</v>
      </c>
      <c r="C521" s="169" t="s">
        <v>38</v>
      </c>
      <c r="D521" s="168">
        <v>7.9723011687000005</v>
      </c>
      <c r="E521" s="168">
        <v>0</v>
      </c>
      <c r="F521" s="168">
        <v>0</v>
      </c>
      <c r="G521" s="168">
        <v>0.10093312</v>
      </c>
      <c r="H521" s="168">
        <v>0</v>
      </c>
      <c r="I521" s="168">
        <v>0</v>
      </c>
      <c r="J521" s="168">
        <v>0</v>
      </c>
      <c r="K521" s="168">
        <v>0</v>
      </c>
      <c r="L521" s="168">
        <v>0</v>
      </c>
      <c r="M521" s="168">
        <v>0</v>
      </c>
      <c r="N521" s="168">
        <v>0.10093312</v>
      </c>
    </row>
    <row r="522" spans="1:14" ht="90" x14ac:dyDescent="0.25">
      <c r="A522" s="168">
        <v>2028</v>
      </c>
      <c r="B522" s="168">
        <v>46</v>
      </c>
      <c r="C522" s="169" t="s">
        <v>48</v>
      </c>
      <c r="D522" s="168">
        <v>14.366258952100001</v>
      </c>
      <c r="E522" s="168">
        <v>2.4914369134623557</v>
      </c>
      <c r="F522" s="168">
        <v>17.578415658014851</v>
      </c>
      <c r="G522" s="168">
        <v>0.42311304986424847</v>
      </c>
      <c r="H522" s="168">
        <v>0.99284426309020368</v>
      </c>
      <c r="I522" s="168">
        <v>0</v>
      </c>
      <c r="J522" s="168">
        <v>0</v>
      </c>
      <c r="K522" s="168">
        <v>0</v>
      </c>
      <c r="L522" s="168">
        <v>0</v>
      </c>
      <c r="M522" s="168">
        <v>0</v>
      </c>
      <c r="N522" s="168">
        <v>21.48580988443166</v>
      </c>
    </row>
    <row r="523" spans="1:14" ht="75" x14ac:dyDescent="0.25">
      <c r="A523" s="168">
        <v>2028</v>
      </c>
      <c r="B523" s="168">
        <v>55</v>
      </c>
      <c r="C523" s="169" t="s">
        <v>57</v>
      </c>
      <c r="D523" s="168">
        <v>15.5614470726</v>
      </c>
      <c r="E523" s="168">
        <v>-2.0038571864458281</v>
      </c>
      <c r="F523" s="168">
        <v>8.1837319491541862</v>
      </c>
      <c r="G523" s="168">
        <v>3.7374087320633307</v>
      </c>
      <c r="H523" s="168">
        <v>0</v>
      </c>
      <c r="I523" s="168">
        <v>0</v>
      </c>
      <c r="J523" s="168">
        <v>0</v>
      </c>
      <c r="K523" s="168">
        <v>0</v>
      </c>
      <c r="L523" s="168">
        <v>0</v>
      </c>
      <c r="M523" s="168">
        <v>0</v>
      </c>
      <c r="N523" s="168">
        <v>9.9172834947716897</v>
      </c>
    </row>
    <row r="524" spans="1:14" ht="45" x14ac:dyDescent="0.25">
      <c r="A524" s="168">
        <v>2028</v>
      </c>
      <c r="B524" s="168">
        <v>57</v>
      </c>
      <c r="C524" s="169" t="s">
        <v>59</v>
      </c>
      <c r="D524" s="168">
        <v>18.798500877200002</v>
      </c>
      <c r="E524" s="168">
        <v>0</v>
      </c>
      <c r="F524" s="168">
        <v>1.2785258176858332E-8</v>
      </c>
      <c r="G524" s="168">
        <v>-2.1044619176536069E-9</v>
      </c>
      <c r="H524" s="168">
        <v>1.9297437731356822E-8</v>
      </c>
      <c r="I524" s="168">
        <v>0</v>
      </c>
      <c r="J524" s="168">
        <v>0</v>
      </c>
      <c r="K524" s="168">
        <v>0</v>
      </c>
      <c r="L524" s="168">
        <v>0</v>
      </c>
      <c r="M524" s="168">
        <v>0</v>
      </c>
      <c r="N524" s="168">
        <v>2.9978233990561546E-8</v>
      </c>
    </row>
    <row r="525" spans="1:14" ht="45" x14ac:dyDescent="0.25">
      <c r="A525" s="168">
        <v>2028</v>
      </c>
      <c r="B525" s="168">
        <v>56</v>
      </c>
      <c r="C525" s="169" t="s">
        <v>58</v>
      </c>
      <c r="D525" s="168">
        <v>22.199764080999998</v>
      </c>
      <c r="E525" s="168">
        <v>-3.6662217327888991E-2</v>
      </c>
      <c r="F525" s="168">
        <v>-0.44379763425871421</v>
      </c>
      <c r="G525" s="168">
        <v>9.6285639022291758E-2</v>
      </c>
      <c r="H525" s="168">
        <v>0.92220242418752096</v>
      </c>
      <c r="I525" s="168">
        <v>0</v>
      </c>
      <c r="J525" s="168">
        <v>0</v>
      </c>
      <c r="K525" s="168">
        <v>0</v>
      </c>
      <c r="L525" s="168">
        <v>0</v>
      </c>
      <c r="M525" s="168">
        <v>0</v>
      </c>
      <c r="N525" s="168">
        <v>0.53802821162320957</v>
      </c>
    </row>
    <row r="526" spans="1:14" ht="135" x14ac:dyDescent="0.25">
      <c r="A526" s="168">
        <v>2028</v>
      </c>
      <c r="B526" s="168">
        <v>41</v>
      </c>
      <c r="C526" s="169" t="s">
        <v>43</v>
      </c>
      <c r="D526" s="168">
        <v>22.8555156368</v>
      </c>
      <c r="E526" s="168">
        <v>0</v>
      </c>
      <c r="F526" s="168">
        <v>0</v>
      </c>
      <c r="G526" s="168">
        <v>4.2639684237582805E-2</v>
      </c>
      <c r="H526" s="168">
        <v>0</v>
      </c>
      <c r="I526" s="168">
        <v>0</v>
      </c>
      <c r="J526" s="168">
        <v>0</v>
      </c>
      <c r="K526" s="168">
        <v>0</v>
      </c>
      <c r="L526" s="168">
        <v>0</v>
      </c>
      <c r="M526" s="168">
        <v>0</v>
      </c>
      <c r="N526" s="168">
        <v>4.2639684237582805E-2</v>
      </c>
    </row>
    <row r="527" spans="1:14" ht="135" x14ac:dyDescent="0.25">
      <c r="A527" s="168">
        <v>2028</v>
      </c>
      <c r="B527" s="168">
        <v>42</v>
      </c>
      <c r="C527" s="169" t="s">
        <v>44</v>
      </c>
      <c r="D527" s="168">
        <v>22.8555156368</v>
      </c>
      <c r="E527" s="168">
        <v>-1.3110610039588702E-2</v>
      </c>
      <c r="F527" s="168">
        <v>-6.852154485015878E-2</v>
      </c>
      <c r="G527" s="168">
        <v>8.4774854705055358E-2</v>
      </c>
      <c r="H527" s="168">
        <v>0</v>
      </c>
      <c r="I527" s="168">
        <v>0</v>
      </c>
      <c r="J527" s="168">
        <v>0</v>
      </c>
      <c r="K527" s="168">
        <v>0</v>
      </c>
      <c r="L527" s="168">
        <v>0</v>
      </c>
      <c r="M527" s="168">
        <v>0</v>
      </c>
      <c r="N527" s="168">
        <v>3.1426998153078756E-3</v>
      </c>
    </row>
    <row r="528" spans="1:14" ht="90" x14ac:dyDescent="0.25">
      <c r="A528" s="168">
        <v>2028</v>
      </c>
      <c r="B528" s="168">
        <v>47</v>
      </c>
      <c r="C528" s="169" t="s">
        <v>49</v>
      </c>
      <c r="D528" s="168">
        <v>23.278963022700001</v>
      </c>
      <c r="E528" s="168">
        <v>-1.7073291908559731</v>
      </c>
      <c r="F528" s="168">
        <v>6.3287239485158588</v>
      </c>
      <c r="G528" s="168">
        <v>0</v>
      </c>
      <c r="H528" s="168">
        <v>0</v>
      </c>
      <c r="I528" s="168">
        <v>0</v>
      </c>
      <c r="J528" s="168">
        <v>0</v>
      </c>
      <c r="K528" s="168">
        <v>0</v>
      </c>
      <c r="L528" s="168">
        <v>0</v>
      </c>
      <c r="M528" s="168">
        <v>0</v>
      </c>
      <c r="N528" s="168">
        <v>4.6213947576598855</v>
      </c>
    </row>
    <row r="529" spans="1:14" ht="75" x14ac:dyDescent="0.25">
      <c r="A529" s="168">
        <v>2028</v>
      </c>
      <c r="B529" s="168">
        <v>3</v>
      </c>
      <c r="C529" s="169" t="s">
        <v>5</v>
      </c>
      <c r="D529" s="168">
        <v>28.807346129100001</v>
      </c>
      <c r="E529" s="168">
        <v>0</v>
      </c>
      <c r="F529" s="168">
        <v>0</v>
      </c>
      <c r="G529" s="168">
        <v>2.5386463292023325</v>
      </c>
      <c r="H529" s="168">
        <v>0</v>
      </c>
      <c r="I529" s="168">
        <v>0</v>
      </c>
      <c r="J529" s="168">
        <v>0</v>
      </c>
      <c r="K529" s="168">
        <v>0</v>
      </c>
      <c r="L529" s="168">
        <v>0</v>
      </c>
      <c r="M529" s="168">
        <v>0</v>
      </c>
      <c r="N529" s="168">
        <v>2.5386463292023325</v>
      </c>
    </row>
    <row r="530" spans="1:14" ht="105" x14ac:dyDescent="0.25">
      <c r="A530" s="168">
        <v>2028</v>
      </c>
      <c r="B530" s="168">
        <v>1</v>
      </c>
      <c r="C530" s="169" t="s">
        <v>3</v>
      </c>
      <c r="D530" s="168">
        <v>31.323485917900001</v>
      </c>
      <c r="E530" s="168">
        <v>0</v>
      </c>
      <c r="F530" s="168">
        <v>0</v>
      </c>
      <c r="G530" s="168">
        <v>1.3175429039378055</v>
      </c>
      <c r="H530" s="168">
        <v>0</v>
      </c>
      <c r="I530" s="168">
        <v>0</v>
      </c>
      <c r="J530" s="168">
        <v>0</v>
      </c>
      <c r="K530" s="168">
        <v>0</v>
      </c>
      <c r="L530" s="168">
        <v>0</v>
      </c>
      <c r="M530" s="168">
        <v>0</v>
      </c>
      <c r="N530" s="168">
        <v>1.3175429039378055</v>
      </c>
    </row>
    <row r="531" spans="1:14" ht="105" x14ac:dyDescent="0.25">
      <c r="A531" s="168">
        <v>2028</v>
      </c>
      <c r="B531" s="168">
        <v>4</v>
      </c>
      <c r="C531" s="169" t="s">
        <v>6</v>
      </c>
      <c r="D531" s="168">
        <v>32.252376785199999</v>
      </c>
      <c r="E531" s="168">
        <v>0</v>
      </c>
      <c r="F531" s="168">
        <v>0</v>
      </c>
      <c r="G531" s="168">
        <v>1.4653618263514683</v>
      </c>
      <c r="H531" s="168">
        <v>0</v>
      </c>
      <c r="I531" s="168">
        <v>0</v>
      </c>
      <c r="J531" s="168">
        <v>0</v>
      </c>
      <c r="K531" s="168">
        <v>0</v>
      </c>
      <c r="L531" s="168">
        <v>0</v>
      </c>
      <c r="M531" s="168">
        <v>0</v>
      </c>
      <c r="N531" s="168">
        <v>1.4653618263514683</v>
      </c>
    </row>
    <row r="532" spans="1:14" ht="75" x14ac:dyDescent="0.25">
      <c r="A532" s="168">
        <v>2028</v>
      </c>
      <c r="B532" s="168">
        <v>43</v>
      </c>
      <c r="C532" s="169" t="s">
        <v>45</v>
      </c>
      <c r="D532" s="168">
        <v>32.266278110000002</v>
      </c>
      <c r="E532" s="168">
        <v>0</v>
      </c>
      <c r="F532" s="168">
        <v>0</v>
      </c>
      <c r="G532" s="168">
        <v>1.4716725689350629</v>
      </c>
      <c r="H532" s="168">
        <v>0</v>
      </c>
      <c r="I532" s="168">
        <v>0</v>
      </c>
      <c r="J532" s="168">
        <v>0</v>
      </c>
      <c r="K532" s="168">
        <v>0</v>
      </c>
      <c r="L532" s="168">
        <v>0</v>
      </c>
      <c r="M532" s="168">
        <v>0</v>
      </c>
      <c r="N532" s="168">
        <v>1.4716725689350629</v>
      </c>
    </row>
    <row r="533" spans="1:14" ht="135" x14ac:dyDescent="0.25">
      <c r="A533" s="168">
        <v>2028</v>
      </c>
      <c r="B533" s="168">
        <v>11</v>
      </c>
      <c r="C533" s="169" t="s">
        <v>13</v>
      </c>
      <c r="D533" s="168">
        <v>36.199049779200003</v>
      </c>
      <c r="E533" s="168">
        <v>0</v>
      </c>
      <c r="F533" s="168">
        <v>0</v>
      </c>
      <c r="G533" s="168">
        <v>0</v>
      </c>
      <c r="H533" s="168">
        <v>0</v>
      </c>
      <c r="I533" s="168">
        <v>0</v>
      </c>
      <c r="J533" s="168">
        <v>0</v>
      </c>
      <c r="K533" s="168">
        <v>0</v>
      </c>
      <c r="L533" s="168">
        <v>0</v>
      </c>
      <c r="M533" s="168">
        <v>7.5002955320000009E-2</v>
      </c>
      <c r="N533" s="168">
        <v>7.5002955320000009E-2</v>
      </c>
    </row>
    <row r="534" spans="1:14" ht="150" x14ac:dyDescent="0.25">
      <c r="A534" s="168">
        <v>2028</v>
      </c>
      <c r="B534" s="168">
        <v>12</v>
      </c>
      <c r="C534" s="169" t="s">
        <v>14</v>
      </c>
      <c r="D534" s="168">
        <v>76.200654911700013</v>
      </c>
      <c r="E534" s="168">
        <v>0</v>
      </c>
      <c r="F534" s="168">
        <v>0</v>
      </c>
      <c r="G534" s="168">
        <v>0</v>
      </c>
      <c r="H534" s="168">
        <v>0</v>
      </c>
      <c r="I534" s="168">
        <v>0</v>
      </c>
      <c r="J534" s="168">
        <v>0</v>
      </c>
      <c r="K534" s="168">
        <v>0</v>
      </c>
      <c r="L534" s="168">
        <v>0</v>
      </c>
      <c r="M534" s="168">
        <v>7.5002955320000009E-2</v>
      </c>
      <c r="N534" s="168">
        <v>7.5002955320000009E-2</v>
      </c>
    </row>
    <row r="535" spans="1:14" ht="105" x14ac:dyDescent="0.25">
      <c r="A535" s="168">
        <v>2028</v>
      </c>
      <c r="B535" s="168">
        <v>5</v>
      </c>
      <c r="C535" s="169" t="s">
        <v>7</v>
      </c>
      <c r="D535" s="168">
        <v>89.612935449400013</v>
      </c>
      <c r="E535" s="168">
        <v>0</v>
      </c>
      <c r="F535" s="168">
        <v>0</v>
      </c>
      <c r="G535" s="168">
        <v>0</v>
      </c>
      <c r="H535" s="168">
        <v>0</v>
      </c>
      <c r="I535" s="168">
        <v>0</v>
      </c>
      <c r="J535" s="168">
        <v>0</v>
      </c>
      <c r="K535" s="168">
        <v>0</v>
      </c>
      <c r="L535" s="168">
        <v>0.49702107667894935</v>
      </c>
      <c r="M535" s="168">
        <v>0</v>
      </c>
      <c r="N535" s="168">
        <v>0.49702107667894935</v>
      </c>
    </row>
    <row r="536" spans="1:14" ht="75" x14ac:dyDescent="0.25">
      <c r="A536" s="168">
        <v>2028</v>
      </c>
      <c r="B536" s="168">
        <v>44</v>
      </c>
      <c r="C536" s="169" t="s">
        <v>46</v>
      </c>
      <c r="D536" s="168">
        <v>89.612935449400013</v>
      </c>
      <c r="E536" s="168">
        <v>0</v>
      </c>
      <c r="F536" s="168">
        <v>0</v>
      </c>
      <c r="G536" s="168">
        <v>0</v>
      </c>
      <c r="H536" s="168">
        <v>0</v>
      </c>
      <c r="I536" s="168">
        <v>0</v>
      </c>
      <c r="J536" s="168">
        <v>0</v>
      </c>
      <c r="K536" s="168">
        <v>0</v>
      </c>
      <c r="L536" s="168">
        <v>0.49680141436049829</v>
      </c>
      <c r="M536" s="168">
        <v>0</v>
      </c>
      <c r="N536" s="168">
        <v>0.49680141436049829</v>
      </c>
    </row>
    <row r="537" spans="1:14" ht="105" x14ac:dyDescent="0.25">
      <c r="A537" s="168">
        <v>2028</v>
      </c>
      <c r="B537" s="168">
        <v>2</v>
      </c>
      <c r="C537" s="169" t="s">
        <v>4</v>
      </c>
      <c r="D537" s="168">
        <v>90.810295651900006</v>
      </c>
      <c r="E537" s="168">
        <v>0</v>
      </c>
      <c r="F537" s="168">
        <v>0</v>
      </c>
      <c r="G537" s="168">
        <v>0</v>
      </c>
      <c r="H537" s="168">
        <v>0</v>
      </c>
      <c r="I537" s="168">
        <v>0</v>
      </c>
      <c r="J537" s="168">
        <v>0</v>
      </c>
      <c r="K537" s="168">
        <v>0</v>
      </c>
      <c r="L537" s="168">
        <v>0.82289606169020912</v>
      </c>
      <c r="M537" s="168">
        <v>0</v>
      </c>
      <c r="N537" s="168">
        <v>0.82289606169020912</v>
      </c>
    </row>
    <row r="538" spans="1:14" ht="45" x14ac:dyDescent="0.25">
      <c r="A538" s="168">
        <v>2028</v>
      </c>
      <c r="B538" s="168">
        <v>58</v>
      </c>
      <c r="C538" s="169" t="s">
        <v>60</v>
      </c>
      <c r="D538" s="168">
        <v>96.394392661599994</v>
      </c>
      <c r="E538" s="168">
        <v>0</v>
      </c>
      <c r="F538" s="168">
        <v>0</v>
      </c>
      <c r="G538" s="168">
        <v>1.0029403051263097E-8</v>
      </c>
      <c r="H538" s="168">
        <v>0</v>
      </c>
      <c r="I538" s="168">
        <v>0</v>
      </c>
      <c r="J538" s="168">
        <v>0</v>
      </c>
      <c r="K538" s="168">
        <v>0</v>
      </c>
      <c r="L538" s="168">
        <v>0</v>
      </c>
      <c r="M538" s="168">
        <v>0</v>
      </c>
      <c r="N538" s="168">
        <v>1.0029403051263097E-8</v>
      </c>
    </row>
    <row r="539" spans="1:14" ht="75" x14ac:dyDescent="0.25">
      <c r="A539" s="168">
        <v>2028</v>
      </c>
      <c r="B539" s="168">
        <v>31</v>
      </c>
      <c r="C539" s="169" t="s">
        <v>33</v>
      </c>
      <c r="D539" s="168">
        <v>111.75437912870001</v>
      </c>
      <c r="E539" s="168">
        <v>0</v>
      </c>
      <c r="F539" s="168">
        <v>0</v>
      </c>
      <c r="G539" s="168">
        <v>0</v>
      </c>
      <c r="H539" s="168">
        <v>0</v>
      </c>
      <c r="I539" s="168">
        <v>0.52309971035714264</v>
      </c>
      <c r="J539" s="168">
        <v>0</v>
      </c>
      <c r="K539" s="168">
        <v>0</v>
      </c>
      <c r="L539" s="168">
        <v>0</v>
      </c>
      <c r="M539" s="168">
        <v>0</v>
      </c>
      <c r="N539" s="168">
        <v>0.52309971035714264</v>
      </c>
    </row>
    <row r="540" spans="1:14" ht="30" x14ac:dyDescent="0.25">
      <c r="A540" s="168">
        <v>2029</v>
      </c>
      <c r="B540" s="168">
        <v>19</v>
      </c>
      <c r="C540" s="169" t="s">
        <v>21</v>
      </c>
      <c r="D540" s="168">
        <v>-44.629768854000005</v>
      </c>
      <c r="E540" s="168">
        <v>0.63528774764946405</v>
      </c>
      <c r="F540" s="168">
        <v>12.944261137319817</v>
      </c>
      <c r="G540" s="168">
        <v>5.0784749810970826</v>
      </c>
      <c r="H540" s="168">
        <v>13.987420446575531</v>
      </c>
      <c r="I540" s="168">
        <v>0</v>
      </c>
      <c r="J540" s="168">
        <v>0</v>
      </c>
      <c r="K540" s="168">
        <v>0</v>
      </c>
      <c r="L540" s="168">
        <v>0</v>
      </c>
      <c r="M540" s="168">
        <v>0</v>
      </c>
      <c r="N540" s="168">
        <v>32.645444312641892</v>
      </c>
    </row>
    <row r="541" spans="1:14" ht="60" x14ac:dyDescent="0.25">
      <c r="A541" s="168">
        <v>2029</v>
      </c>
      <c r="B541" s="168">
        <v>32</v>
      </c>
      <c r="C541" s="169" t="s">
        <v>34</v>
      </c>
      <c r="D541" s="168">
        <v>-22.307825160500002</v>
      </c>
      <c r="E541" s="168">
        <v>0</v>
      </c>
      <c r="F541" s="168">
        <v>0</v>
      </c>
      <c r="G541" s="168">
        <v>0</v>
      </c>
      <c r="H541" s="168">
        <v>0</v>
      </c>
      <c r="I541" s="168">
        <v>1.3361168640000001</v>
      </c>
      <c r="J541" s="168">
        <v>0</v>
      </c>
      <c r="K541" s="168">
        <v>0</v>
      </c>
      <c r="L541" s="168">
        <v>0</v>
      </c>
      <c r="M541" s="168">
        <v>0</v>
      </c>
      <c r="N541" s="168">
        <v>1.3361168640000001</v>
      </c>
    </row>
    <row r="542" spans="1:14" ht="90" x14ac:dyDescent="0.25">
      <c r="A542" s="168">
        <v>2029</v>
      </c>
      <c r="B542" s="168">
        <v>22</v>
      </c>
      <c r="C542" s="169" t="s">
        <v>24</v>
      </c>
      <c r="D542" s="168">
        <v>-16.187441105000001</v>
      </c>
      <c r="E542" s="168">
        <v>-5.9352768199974704E-2</v>
      </c>
      <c r="F542" s="168">
        <v>0.11076072706927534</v>
      </c>
      <c r="G542" s="168">
        <v>-0.1810666669213476</v>
      </c>
      <c r="H542" s="168">
        <v>0.81749126746472611</v>
      </c>
      <c r="I542" s="168">
        <v>0</v>
      </c>
      <c r="J542" s="168">
        <v>0</v>
      </c>
      <c r="K542" s="168">
        <v>0</v>
      </c>
      <c r="L542" s="168">
        <v>0</v>
      </c>
      <c r="M542" s="168">
        <v>0</v>
      </c>
      <c r="N542" s="168">
        <v>0.68783255941267918</v>
      </c>
    </row>
    <row r="543" spans="1:14" ht="90" x14ac:dyDescent="0.25">
      <c r="A543" s="168">
        <v>2029</v>
      </c>
      <c r="B543" s="168">
        <v>21</v>
      </c>
      <c r="C543" s="169" t="s">
        <v>23</v>
      </c>
      <c r="D543" s="168">
        <v>-10.979440093600001</v>
      </c>
      <c r="E543" s="168">
        <v>0</v>
      </c>
      <c r="F543" s="168">
        <v>0.49243666522172891</v>
      </c>
      <c r="G543" s="168">
        <v>1.82905047082359E-2</v>
      </c>
      <c r="H543" s="168">
        <v>0.7432596004164882</v>
      </c>
      <c r="I543" s="168">
        <v>0</v>
      </c>
      <c r="J543" s="168">
        <v>0</v>
      </c>
      <c r="K543" s="168">
        <v>0</v>
      </c>
      <c r="L543" s="168">
        <v>0</v>
      </c>
      <c r="M543" s="168">
        <v>0</v>
      </c>
      <c r="N543" s="168">
        <v>1.2539867703464531</v>
      </c>
    </row>
    <row r="544" spans="1:14" ht="180" x14ac:dyDescent="0.25">
      <c r="A544" s="168">
        <v>2029</v>
      </c>
      <c r="B544" s="168">
        <v>50</v>
      </c>
      <c r="C544" s="169" t="s">
        <v>52</v>
      </c>
      <c r="D544" s="168">
        <v>-7.3995231452999999</v>
      </c>
      <c r="E544" s="168">
        <v>0</v>
      </c>
      <c r="F544" s="168">
        <v>0</v>
      </c>
      <c r="G544" s="168">
        <v>0</v>
      </c>
      <c r="H544" s="168">
        <v>0</v>
      </c>
      <c r="I544" s="168">
        <v>0</v>
      </c>
      <c r="J544" s="168">
        <v>0</v>
      </c>
      <c r="K544" s="168">
        <v>0</v>
      </c>
      <c r="L544" s="168">
        <v>0</v>
      </c>
      <c r="M544" s="168">
        <v>0</v>
      </c>
      <c r="N544" s="168">
        <v>0</v>
      </c>
    </row>
    <row r="545" spans="1:14" ht="45" x14ac:dyDescent="0.25">
      <c r="A545" s="168">
        <v>2029</v>
      </c>
      <c r="B545" s="168">
        <v>14</v>
      </c>
      <c r="C545" s="169" t="s">
        <v>16</v>
      </c>
      <c r="D545" s="168">
        <v>-7.2981955200000002</v>
      </c>
      <c r="E545" s="168">
        <v>0</v>
      </c>
      <c r="F545" s="168">
        <v>0.29336999999999985</v>
      </c>
      <c r="G545" s="168">
        <v>0</v>
      </c>
      <c r="H545" s="168">
        <v>0</v>
      </c>
      <c r="I545" s="168">
        <v>0</v>
      </c>
      <c r="J545" s="168">
        <v>0.33581379999999988</v>
      </c>
      <c r="K545" s="168">
        <v>0</v>
      </c>
      <c r="L545" s="168">
        <v>0</v>
      </c>
      <c r="M545" s="168">
        <v>0</v>
      </c>
      <c r="N545" s="168">
        <v>0.62918379999999974</v>
      </c>
    </row>
    <row r="546" spans="1:14" ht="105" x14ac:dyDescent="0.25">
      <c r="A546" s="168">
        <v>2029</v>
      </c>
      <c r="B546" s="168">
        <v>35</v>
      </c>
      <c r="C546" s="169" t="s">
        <v>37</v>
      </c>
      <c r="D546" s="168">
        <v>-7.2572517743000002</v>
      </c>
      <c r="E546" s="168">
        <v>0</v>
      </c>
      <c r="F546" s="168">
        <v>0</v>
      </c>
      <c r="G546" s="168">
        <v>0</v>
      </c>
      <c r="H546" s="168">
        <v>0</v>
      </c>
      <c r="I546" s="168">
        <v>0</v>
      </c>
      <c r="J546" s="168">
        <v>0</v>
      </c>
      <c r="K546" s="168">
        <v>0</v>
      </c>
      <c r="L546" s="168">
        <v>2.4762920099999999</v>
      </c>
      <c r="M546" s="168">
        <v>0</v>
      </c>
      <c r="N546" s="168">
        <v>2.4762920099999999</v>
      </c>
    </row>
    <row r="547" spans="1:14" ht="120" x14ac:dyDescent="0.25">
      <c r="A547" s="168">
        <v>2029</v>
      </c>
      <c r="B547" s="168">
        <v>39</v>
      </c>
      <c r="C547" s="169" t="s">
        <v>41</v>
      </c>
      <c r="D547" s="168">
        <v>-7.1060748671000002</v>
      </c>
      <c r="E547" s="168">
        <v>0</v>
      </c>
      <c r="F547" s="168">
        <v>0</v>
      </c>
      <c r="G547" s="168">
        <v>2.0277257571745096E-2</v>
      </c>
      <c r="H547" s="168">
        <v>0</v>
      </c>
      <c r="I547" s="168">
        <v>0</v>
      </c>
      <c r="J547" s="168">
        <v>0</v>
      </c>
      <c r="K547" s="168">
        <v>0</v>
      </c>
      <c r="L547" s="168">
        <v>0</v>
      </c>
      <c r="M547" s="168">
        <v>0</v>
      </c>
      <c r="N547" s="168">
        <v>2.0277257571745096E-2</v>
      </c>
    </row>
    <row r="548" spans="1:14" ht="60" x14ac:dyDescent="0.25">
      <c r="A548" s="168">
        <v>2029</v>
      </c>
      <c r="B548" s="168">
        <v>15</v>
      </c>
      <c r="C548" s="169" t="s">
        <v>17</v>
      </c>
      <c r="D548" s="168">
        <v>-7.0625246230000007</v>
      </c>
      <c r="E548" s="168">
        <v>0</v>
      </c>
      <c r="F548" s="168">
        <v>3.8569999999999896E-2</v>
      </c>
      <c r="G548" s="168">
        <v>0</v>
      </c>
      <c r="H548" s="168">
        <v>0</v>
      </c>
      <c r="I548" s="168">
        <v>0</v>
      </c>
      <c r="J548" s="168">
        <v>4.4178399999999507E-2</v>
      </c>
      <c r="K548" s="168">
        <v>0</v>
      </c>
      <c r="L548" s="168">
        <v>0</v>
      </c>
      <c r="M548" s="168">
        <v>0</v>
      </c>
      <c r="N548" s="168">
        <v>8.2748399999999403E-2</v>
      </c>
    </row>
    <row r="549" spans="1:14" ht="60" x14ac:dyDescent="0.25">
      <c r="A549" s="168">
        <v>2029</v>
      </c>
      <c r="B549" s="168">
        <v>29</v>
      </c>
      <c r="C549" s="169" t="s">
        <v>31</v>
      </c>
      <c r="D549" s="168">
        <v>-5.3520100480000004</v>
      </c>
      <c r="E549" s="168">
        <v>0</v>
      </c>
      <c r="F549" s="168">
        <v>0</v>
      </c>
      <c r="G549" s="168">
        <v>1.1508783</v>
      </c>
      <c r="H549" s="168">
        <v>0</v>
      </c>
      <c r="I549" s="168">
        <v>0</v>
      </c>
      <c r="J549" s="168">
        <v>0</v>
      </c>
      <c r="K549" s="168">
        <v>0</v>
      </c>
      <c r="L549" s="168">
        <v>0</v>
      </c>
      <c r="M549" s="168">
        <v>0</v>
      </c>
      <c r="N549" s="168">
        <v>1.1508783</v>
      </c>
    </row>
    <row r="550" spans="1:14" ht="90" x14ac:dyDescent="0.25">
      <c r="A550" s="168">
        <v>2029</v>
      </c>
      <c r="B550" s="168">
        <v>9</v>
      </c>
      <c r="C550" s="169" t="s">
        <v>11</v>
      </c>
      <c r="D550" s="168">
        <v>-5.1295888512000003</v>
      </c>
      <c r="E550" s="168">
        <v>0</v>
      </c>
      <c r="F550" s="168">
        <v>0</v>
      </c>
      <c r="G550" s="168">
        <v>0</v>
      </c>
      <c r="H550" s="168">
        <v>0</v>
      </c>
      <c r="I550" s="168">
        <v>0</v>
      </c>
      <c r="J550" s="168">
        <v>0</v>
      </c>
      <c r="K550" s="168">
        <v>0</v>
      </c>
      <c r="L550" s="168">
        <v>0</v>
      </c>
      <c r="M550" s="168">
        <v>0</v>
      </c>
      <c r="N550" s="168">
        <v>0</v>
      </c>
    </row>
    <row r="551" spans="1:14" ht="75" x14ac:dyDescent="0.25">
      <c r="A551" s="168">
        <v>2029</v>
      </c>
      <c r="B551" s="168">
        <v>7</v>
      </c>
      <c r="C551" s="169" t="s">
        <v>9</v>
      </c>
      <c r="D551" s="168">
        <v>-3.8338333340999999</v>
      </c>
      <c r="E551" s="168">
        <v>0.11302941771153821</v>
      </c>
      <c r="F551" s="168">
        <v>0.58614421089145508</v>
      </c>
      <c r="G551" s="168">
        <v>6.9843887191566403E-4</v>
      </c>
      <c r="H551" s="168">
        <v>0</v>
      </c>
      <c r="I551" s="168">
        <v>0</v>
      </c>
      <c r="J551" s="168">
        <v>0</v>
      </c>
      <c r="K551" s="168">
        <v>0</v>
      </c>
      <c r="L551" s="168">
        <v>0</v>
      </c>
      <c r="M551" s="168">
        <v>0</v>
      </c>
      <c r="N551" s="168">
        <v>0.69987206747490893</v>
      </c>
    </row>
    <row r="552" spans="1:14" ht="90" x14ac:dyDescent="0.25">
      <c r="A552" s="168">
        <v>2029</v>
      </c>
      <c r="B552" s="168">
        <v>6</v>
      </c>
      <c r="C552" s="169" t="s">
        <v>8</v>
      </c>
      <c r="D552" s="168">
        <v>-3.7222969234000001</v>
      </c>
      <c r="E552" s="168">
        <v>0</v>
      </c>
      <c r="F552" s="168">
        <v>0</v>
      </c>
      <c r="G552" s="168">
        <v>1.3027993564934732</v>
      </c>
      <c r="H552" s="168">
        <v>0</v>
      </c>
      <c r="I552" s="168">
        <v>0</v>
      </c>
      <c r="J552" s="168">
        <v>0</v>
      </c>
      <c r="K552" s="168">
        <v>0</v>
      </c>
      <c r="L552" s="168">
        <v>0</v>
      </c>
      <c r="M552" s="168">
        <v>0</v>
      </c>
      <c r="N552" s="168">
        <v>1.3027993564934732</v>
      </c>
    </row>
    <row r="553" spans="1:14" ht="75" x14ac:dyDescent="0.25">
      <c r="A553" s="168">
        <v>2029</v>
      </c>
      <c r="B553" s="168">
        <v>27</v>
      </c>
      <c r="C553" s="169" t="s">
        <v>29</v>
      </c>
      <c r="D553" s="168">
        <v>-3.6237930047</v>
      </c>
      <c r="E553" s="168">
        <v>0</v>
      </c>
      <c r="F553" s="168">
        <v>0</v>
      </c>
      <c r="G553" s="168">
        <v>0.57543915000000045</v>
      </c>
      <c r="H553" s="168">
        <v>0</v>
      </c>
      <c r="I553" s="168">
        <v>-4.9898220000000382E-2</v>
      </c>
      <c r="J553" s="168">
        <v>0</v>
      </c>
      <c r="K553" s="168">
        <v>0</v>
      </c>
      <c r="L553" s="168">
        <v>0</v>
      </c>
      <c r="M553" s="168">
        <v>0</v>
      </c>
      <c r="N553" s="168">
        <v>0.52554093000000002</v>
      </c>
    </row>
    <row r="554" spans="1:14" ht="210" x14ac:dyDescent="0.25">
      <c r="A554" s="168">
        <v>2029</v>
      </c>
      <c r="B554" s="168">
        <v>33</v>
      </c>
      <c r="C554" s="169" t="s">
        <v>35</v>
      </c>
      <c r="D554" s="168">
        <v>-3.4692493704</v>
      </c>
      <c r="E554" s="168">
        <v>0</v>
      </c>
      <c r="F554" s="168">
        <v>0</v>
      </c>
      <c r="G554" s="168">
        <v>13.438412053000004</v>
      </c>
      <c r="H554" s="168">
        <v>0</v>
      </c>
      <c r="I554" s="168">
        <v>0</v>
      </c>
      <c r="J554" s="168">
        <v>0</v>
      </c>
      <c r="K554" s="168">
        <v>0</v>
      </c>
      <c r="L554" s="168">
        <v>0</v>
      </c>
      <c r="M554" s="168">
        <v>0</v>
      </c>
      <c r="N554" s="168">
        <v>13.438412053000004</v>
      </c>
    </row>
    <row r="555" spans="1:14" ht="60" x14ac:dyDescent="0.25">
      <c r="A555" s="168">
        <v>2029</v>
      </c>
      <c r="B555" s="168">
        <v>24</v>
      </c>
      <c r="C555" s="169" t="s">
        <v>26</v>
      </c>
      <c r="D555" s="168">
        <v>-3.4301518943999998</v>
      </c>
      <c r="E555" s="168">
        <v>0</v>
      </c>
      <c r="F555" s="168">
        <v>1.51544014238743</v>
      </c>
      <c r="G555" s="168">
        <v>4.2594521873825064E-2</v>
      </c>
      <c r="H555" s="168">
        <v>2.2017237809363999</v>
      </c>
      <c r="I555" s="168">
        <v>0</v>
      </c>
      <c r="J555" s="168">
        <v>0</v>
      </c>
      <c r="K555" s="168">
        <v>0</v>
      </c>
      <c r="L555" s="168">
        <v>0</v>
      </c>
      <c r="M555" s="168">
        <v>0</v>
      </c>
      <c r="N555" s="168">
        <v>3.7597584451976553</v>
      </c>
    </row>
    <row r="556" spans="1:14" ht="60" x14ac:dyDescent="0.25">
      <c r="A556" s="168">
        <v>2029</v>
      </c>
      <c r="B556" s="168">
        <v>26</v>
      </c>
      <c r="C556" s="169" t="s">
        <v>28</v>
      </c>
      <c r="D556" s="168">
        <v>-3.3627087482999998</v>
      </c>
      <c r="E556" s="168">
        <v>0</v>
      </c>
      <c r="F556" s="168">
        <v>0</v>
      </c>
      <c r="G556" s="168">
        <v>1.1480815852499999</v>
      </c>
      <c r="H556" s="168">
        <v>0</v>
      </c>
      <c r="I556" s="168">
        <v>0</v>
      </c>
      <c r="J556" s="168">
        <v>0</v>
      </c>
      <c r="K556" s="168">
        <v>0</v>
      </c>
      <c r="L556" s="168">
        <v>0</v>
      </c>
      <c r="M556" s="168">
        <v>0</v>
      </c>
      <c r="N556" s="168">
        <v>1.1480815852499999</v>
      </c>
    </row>
    <row r="557" spans="1:14" ht="75" x14ac:dyDescent="0.25">
      <c r="A557" s="168">
        <v>2029</v>
      </c>
      <c r="B557" s="168">
        <v>8</v>
      </c>
      <c r="C557" s="169" t="s">
        <v>10</v>
      </c>
      <c r="D557" s="168">
        <v>-3.3477213825000001</v>
      </c>
      <c r="E557" s="168">
        <v>-0.58376536595525685</v>
      </c>
      <c r="F557" s="168">
        <v>3.0269668759299648</v>
      </c>
      <c r="G557" s="168">
        <v>0</v>
      </c>
      <c r="H557" s="168">
        <v>0</v>
      </c>
      <c r="I557" s="168">
        <v>0</v>
      </c>
      <c r="J557" s="168">
        <v>0</v>
      </c>
      <c r="K557" s="168">
        <v>0</v>
      </c>
      <c r="L557" s="168">
        <v>0</v>
      </c>
      <c r="M557" s="168">
        <v>0</v>
      </c>
      <c r="N557" s="168">
        <v>2.443201509974708</v>
      </c>
    </row>
    <row r="558" spans="1:14" ht="180" x14ac:dyDescent="0.25">
      <c r="A558" s="168">
        <v>2029</v>
      </c>
      <c r="B558" s="168">
        <v>18</v>
      </c>
      <c r="C558" s="169" t="s">
        <v>20</v>
      </c>
      <c r="D558" s="168">
        <v>-2.3159824324999998</v>
      </c>
      <c r="E558" s="168">
        <v>0</v>
      </c>
      <c r="F558" s="168">
        <v>0</v>
      </c>
      <c r="G558" s="168">
        <v>0.30895149999999999</v>
      </c>
      <c r="H558" s="168">
        <v>0</v>
      </c>
      <c r="I558" s="168">
        <v>0</v>
      </c>
      <c r="J558" s="168">
        <v>0</v>
      </c>
      <c r="K558" s="168">
        <v>0</v>
      </c>
      <c r="L558" s="168">
        <v>0</v>
      </c>
      <c r="M558" s="168">
        <v>0</v>
      </c>
      <c r="N558" s="168">
        <v>0.30895149999999999</v>
      </c>
    </row>
    <row r="559" spans="1:14" ht="75" x14ac:dyDescent="0.25">
      <c r="A559" s="168">
        <v>2029</v>
      </c>
      <c r="B559" s="168">
        <v>23</v>
      </c>
      <c r="C559" s="169" t="s">
        <v>25</v>
      </c>
      <c r="D559" s="168">
        <v>-1.4928719586000001</v>
      </c>
      <c r="E559" s="168">
        <v>0.17340678200249471</v>
      </c>
      <c r="F559" s="168">
        <v>2.2332162423673263</v>
      </c>
      <c r="G559" s="168">
        <v>0.6688469521371565</v>
      </c>
      <c r="H559" s="168">
        <v>1.2304577485781381</v>
      </c>
      <c r="I559" s="168">
        <v>0</v>
      </c>
      <c r="J559" s="168">
        <v>0</v>
      </c>
      <c r="K559" s="168">
        <v>0</v>
      </c>
      <c r="L559" s="168">
        <v>1.3350436196455575E-3</v>
      </c>
      <c r="M559" s="168">
        <v>0</v>
      </c>
      <c r="N559" s="168">
        <v>4.3072627687047627</v>
      </c>
    </row>
    <row r="560" spans="1:14" ht="45" x14ac:dyDescent="0.25">
      <c r="A560" s="168">
        <v>2029</v>
      </c>
      <c r="B560" s="168">
        <v>59</v>
      </c>
      <c r="C560" s="169" t="s">
        <v>61</v>
      </c>
      <c r="D560" s="168">
        <v>-0.9008710095000001</v>
      </c>
      <c r="E560" s="168">
        <v>-1.0500966144646826</v>
      </c>
      <c r="F560" s="168">
        <v>4.9430637911214745</v>
      </c>
      <c r="G560" s="168">
        <v>0.20506893180997748</v>
      </c>
      <c r="H560" s="168">
        <v>0</v>
      </c>
      <c r="I560" s="168">
        <v>0</v>
      </c>
      <c r="J560" s="168">
        <v>0</v>
      </c>
      <c r="K560" s="168">
        <v>0</v>
      </c>
      <c r="L560" s="168">
        <v>0</v>
      </c>
      <c r="M560" s="168">
        <v>0</v>
      </c>
      <c r="N560" s="168">
        <v>4.0980361084667685</v>
      </c>
    </row>
    <row r="561" spans="1:14" ht="75" x14ac:dyDescent="0.25">
      <c r="A561" s="168">
        <v>2029</v>
      </c>
      <c r="B561" s="168">
        <v>20</v>
      </c>
      <c r="C561" s="169" t="s">
        <v>22</v>
      </c>
      <c r="D561" s="168">
        <v>-0.32602950820000004</v>
      </c>
      <c r="E561" s="168">
        <v>-1.7280049297330902E-2</v>
      </c>
      <c r="F561" s="168">
        <v>0.40026631992387701</v>
      </c>
      <c r="G561" s="168">
        <v>-3.90467190676419E-2</v>
      </c>
      <c r="H561" s="168">
        <v>0.79347571548424489</v>
      </c>
      <c r="I561" s="168">
        <v>0</v>
      </c>
      <c r="J561" s="168">
        <v>0</v>
      </c>
      <c r="K561" s="168">
        <v>0</v>
      </c>
      <c r="L561" s="168">
        <v>0</v>
      </c>
      <c r="M561" s="168">
        <v>0</v>
      </c>
      <c r="N561" s="168">
        <v>1.137415267043149</v>
      </c>
    </row>
    <row r="562" spans="1:14" ht="120" x14ac:dyDescent="0.25">
      <c r="A562" s="168">
        <v>2029</v>
      </c>
      <c r="B562" s="168">
        <v>10</v>
      </c>
      <c r="C562" s="169" t="s">
        <v>12</v>
      </c>
      <c r="D562" s="168">
        <v>0</v>
      </c>
      <c r="E562" s="168">
        <v>0</v>
      </c>
      <c r="F562" s="168">
        <v>0</v>
      </c>
      <c r="G562" s="168">
        <v>0</v>
      </c>
      <c r="H562" s="168">
        <v>0</v>
      </c>
      <c r="I562" s="168">
        <v>0</v>
      </c>
      <c r="J562" s="168">
        <v>0</v>
      </c>
      <c r="K562" s="168">
        <v>0</v>
      </c>
      <c r="L562" s="168">
        <v>0</v>
      </c>
      <c r="M562" s="168">
        <v>0.66817144776585347</v>
      </c>
      <c r="N562" s="168">
        <v>0.66817144776585347</v>
      </c>
    </row>
    <row r="563" spans="1:14" ht="90" x14ac:dyDescent="0.25">
      <c r="A563" s="168">
        <v>2029</v>
      </c>
      <c r="B563" s="168">
        <v>25</v>
      </c>
      <c r="C563" s="169" t="s">
        <v>27</v>
      </c>
      <c r="D563" s="168">
        <v>0</v>
      </c>
      <c r="E563" s="168">
        <v>-0.33100864132843477</v>
      </c>
      <c r="F563" s="168">
        <v>0.70873404518600669</v>
      </c>
      <c r="G563" s="168">
        <v>-1.0345479921090177</v>
      </c>
      <c r="H563" s="168">
        <v>4.5206798120286891</v>
      </c>
      <c r="I563" s="168">
        <v>0</v>
      </c>
      <c r="J563" s="168">
        <v>0</v>
      </c>
      <c r="K563" s="168">
        <v>0</v>
      </c>
      <c r="L563" s="168">
        <v>0</v>
      </c>
      <c r="M563" s="168">
        <v>0</v>
      </c>
      <c r="N563" s="168">
        <v>3.8638572237772428</v>
      </c>
    </row>
    <row r="564" spans="1:14" ht="105" x14ac:dyDescent="0.25">
      <c r="A564" s="168">
        <v>2029</v>
      </c>
      <c r="B564" s="168">
        <v>34</v>
      </c>
      <c r="C564" s="169" t="s">
        <v>36</v>
      </c>
      <c r="D564" s="168">
        <v>0</v>
      </c>
      <c r="E564" s="168">
        <v>0</v>
      </c>
      <c r="F564" s="168">
        <v>0</v>
      </c>
      <c r="G564" s="168">
        <v>0</v>
      </c>
      <c r="H564" s="168">
        <v>0</v>
      </c>
      <c r="I564" s="168">
        <v>0</v>
      </c>
      <c r="J564" s="168">
        <v>0</v>
      </c>
      <c r="K564" s="168">
        <v>0</v>
      </c>
      <c r="L564" s="168">
        <v>0</v>
      </c>
      <c r="M564" s="168">
        <v>0.68981507104829221</v>
      </c>
      <c r="N564" s="168">
        <v>0.68981507104829221</v>
      </c>
    </row>
    <row r="565" spans="1:14" ht="45" x14ac:dyDescent="0.25">
      <c r="A565" s="168">
        <v>2029</v>
      </c>
      <c r="B565" s="168">
        <v>17</v>
      </c>
      <c r="C565" s="169" t="s">
        <v>19</v>
      </c>
      <c r="D565" s="168">
        <v>0.79063784800000003</v>
      </c>
      <c r="E565" s="168">
        <v>0</v>
      </c>
      <c r="F565" s="168">
        <v>0.35808712552268335</v>
      </c>
      <c r="G565" s="168">
        <v>0.12413205601748095</v>
      </c>
      <c r="H565" s="168">
        <v>0.54047903543176956</v>
      </c>
      <c r="I565" s="168">
        <v>0</v>
      </c>
      <c r="J565" s="168">
        <v>0</v>
      </c>
      <c r="K565" s="168">
        <v>0</v>
      </c>
      <c r="L565" s="168">
        <v>0</v>
      </c>
      <c r="M565" s="168">
        <v>0</v>
      </c>
      <c r="N565" s="168">
        <v>1.0226982169719339</v>
      </c>
    </row>
    <row r="566" spans="1:14" ht="195" x14ac:dyDescent="0.25">
      <c r="A566" s="168">
        <v>2029</v>
      </c>
      <c r="B566" s="168">
        <v>52</v>
      </c>
      <c r="C566" s="169" t="s">
        <v>54</v>
      </c>
      <c r="D566" s="168">
        <v>0.79726269809999994</v>
      </c>
      <c r="E566" s="168">
        <v>0</v>
      </c>
      <c r="F566" s="168">
        <v>0</v>
      </c>
      <c r="G566" s="168">
        <v>1.2543102000000006</v>
      </c>
      <c r="H566" s="168">
        <v>0</v>
      </c>
      <c r="I566" s="168">
        <v>0</v>
      </c>
      <c r="J566" s="168">
        <v>0</v>
      </c>
      <c r="K566" s="168">
        <v>0</v>
      </c>
      <c r="L566" s="168">
        <v>0</v>
      </c>
      <c r="M566" s="168">
        <v>0</v>
      </c>
      <c r="N566" s="168">
        <v>1.2543102000000006</v>
      </c>
    </row>
    <row r="567" spans="1:14" ht="60" x14ac:dyDescent="0.25">
      <c r="A567" s="168">
        <v>2029</v>
      </c>
      <c r="B567" s="168">
        <v>30</v>
      </c>
      <c r="C567" s="169" t="s">
        <v>32</v>
      </c>
      <c r="D567" s="168">
        <v>0.8548228711000001</v>
      </c>
      <c r="E567" s="168">
        <v>0</v>
      </c>
      <c r="F567" s="168">
        <v>0</v>
      </c>
      <c r="G567" s="168">
        <v>0</v>
      </c>
      <c r="H567" s="168">
        <v>0</v>
      </c>
      <c r="I567" s="168">
        <v>0.64933663320000012</v>
      </c>
      <c r="J567" s="168">
        <v>0</v>
      </c>
      <c r="K567" s="168">
        <v>0</v>
      </c>
      <c r="L567" s="168">
        <v>0</v>
      </c>
      <c r="M567" s="168">
        <v>0</v>
      </c>
      <c r="N567" s="168">
        <v>0.64933663320000012</v>
      </c>
    </row>
    <row r="568" spans="1:14" ht="45" x14ac:dyDescent="0.25">
      <c r="A568" s="168">
        <v>2029</v>
      </c>
      <c r="B568" s="168">
        <v>13</v>
      </c>
      <c r="C568" s="169" t="s">
        <v>15</v>
      </c>
      <c r="D568" s="168">
        <v>3.1052084272</v>
      </c>
      <c r="E568" s="168">
        <v>0</v>
      </c>
      <c r="F568" s="168">
        <v>0.68533499999999969</v>
      </c>
      <c r="G568" s="168">
        <v>0</v>
      </c>
      <c r="H568" s="168">
        <v>0</v>
      </c>
      <c r="I568" s="168">
        <v>0</v>
      </c>
      <c r="J568" s="168">
        <v>0.42024219999999951</v>
      </c>
      <c r="K568" s="168">
        <v>0</v>
      </c>
      <c r="L568" s="168">
        <v>0</v>
      </c>
      <c r="M568" s="168">
        <v>0</v>
      </c>
      <c r="N568" s="168">
        <v>1.1055771999999993</v>
      </c>
    </row>
    <row r="569" spans="1:14" ht="210" x14ac:dyDescent="0.25">
      <c r="A569" s="168">
        <v>2029</v>
      </c>
      <c r="B569" s="168">
        <v>49</v>
      </c>
      <c r="C569" s="169" t="s">
        <v>51</v>
      </c>
      <c r="D569" s="168">
        <v>4.2465289140999998</v>
      </c>
      <c r="E569" s="168">
        <v>0</v>
      </c>
      <c r="F569" s="168">
        <v>0</v>
      </c>
      <c r="G569" s="168">
        <v>0</v>
      </c>
      <c r="H569" s="168">
        <v>0</v>
      </c>
      <c r="I569" s="168">
        <v>0</v>
      </c>
      <c r="J569" s="168">
        <v>0</v>
      </c>
      <c r="K569" s="168">
        <v>0</v>
      </c>
      <c r="L569" s="168">
        <v>0</v>
      </c>
      <c r="M569" s="168">
        <v>0</v>
      </c>
      <c r="N569" s="168">
        <v>0</v>
      </c>
    </row>
    <row r="570" spans="1:14" ht="195" x14ac:dyDescent="0.25">
      <c r="A570" s="168">
        <v>2029</v>
      </c>
      <c r="B570" s="168">
        <v>51</v>
      </c>
      <c r="C570" s="169" t="s">
        <v>53</v>
      </c>
      <c r="D570" s="168">
        <v>4.2465289140999998</v>
      </c>
      <c r="E570" s="168">
        <v>0</v>
      </c>
      <c r="F570" s="168">
        <v>0</v>
      </c>
      <c r="G570" s="168">
        <v>0</v>
      </c>
      <c r="H570" s="168">
        <v>0</v>
      </c>
      <c r="I570" s="168">
        <v>0</v>
      </c>
      <c r="J570" s="168">
        <v>0</v>
      </c>
      <c r="K570" s="168">
        <v>0</v>
      </c>
      <c r="L570" s="168">
        <v>2.18663403</v>
      </c>
      <c r="M570" s="168">
        <v>0</v>
      </c>
      <c r="N570" s="168">
        <v>2.18663403</v>
      </c>
    </row>
    <row r="571" spans="1:14" ht="225" x14ac:dyDescent="0.25">
      <c r="A571" s="168">
        <v>2029</v>
      </c>
      <c r="B571" s="168">
        <v>53</v>
      </c>
      <c r="C571" s="169" t="s">
        <v>55</v>
      </c>
      <c r="D571" s="168">
        <v>4.2465289140999998</v>
      </c>
      <c r="E571" s="168">
        <v>0</v>
      </c>
      <c r="F571" s="168">
        <v>0</v>
      </c>
      <c r="G571" s="168">
        <v>0</v>
      </c>
      <c r="H571" s="168">
        <v>0</v>
      </c>
      <c r="I571" s="168">
        <v>0</v>
      </c>
      <c r="J571" s="168">
        <v>0</v>
      </c>
      <c r="K571" s="168">
        <v>0</v>
      </c>
      <c r="L571" s="168">
        <v>0.87211659500000049</v>
      </c>
      <c r="M571" s="168">
        <v>0</v>
      </c>
      <c r="N571" s="168">
        <v>0.87211659500000049</v>
      </c>
    </row>
    <row r="572" spans="1:14" ht="180" x14ac:dyDescent="0.25">
      <c r="A572" s="168">
        <v>2029</v>
      </c>
      <c r="B572" s="168">
        <v>37</v>
      </c>
      <c r="C572" s="169" t="s">
        <v>39</v>
      </c>
      <c r="D572" s="168">
        <v>4.7469766068999997</v>
      </c>
      <c r="E572" s="168">
        <v>0</v>
      </c>
      <c r="F572" s="168">
        <v>0</v>
      </c>
      <c r="G572" s="168">
        <v>0</v>
      </c>
      <c r="H572" s="168">
        <v>0</v>
      </c>
      <c r="I572" s="168">
        <v>0</v>
      </c>
      <c r="J572" s="168">
        <v>0</v>
      </c>
      <c r="K572" s="168">
        <v>0</v>
      </c>
      <c r="L572" s="168">
        <v>18.528506684999993</v>
      </c>
      <c r="M572" s="168">
        <v>0</v>
      </c>
      <c r="N572" s="168">
        <v>18.528506684999993</v>
      </c>
    </row>
    <row r="573" spans="1:14" ht="45" x14ac:dyDescent="0.25">
      <c r="A573" s="168">
        <v>2029</v>
      </c>
      <c r="B573" s="168">
        <v>16</v>
      </c>
      <c r="C573" s="169" t="s">
        <v>18</v>
      </c>
      <c r="D573" s="168">
        <v>5.0374925743999999</v>
      </c>
      <c r="E573" s="168">
        <v>-8.4389800876646492E-2</v>
      </c>
      <c r="F573" s="168">
        <v>0.60734045463757558</v>
      </c>
      <c r="G573" s="168">
        <v>0</v>
      </c>
      <c r="H573" s="168">
        <v>0</v>
      </c>
      <c r="I573" s="168">
        <v>0</v>
      </c>
      <c r="J573" s="168">
        <v>0</v>
      </c>
      <c r="K573" s="168">
        <v>0</v>
      </c>
      <c r="L573" s="168">
        <v>0</v>
      </c>
      <c r="M573" s="168">
        <v>0</v>
      </c>
      <c r="N573" s="168">
        <v>0.52295065376092909</v>
      </c>
    </row>
    <row r="574" spans="1:14" ht="150" x14ac:dyDescent="0.25">
      <c r="A574" s="168">
        <v>2029</v>
      </c>
      <c r="B574" s="168">
        <v>38</v>
      </c>
      <c r="C574" s="169" t="s">
        <v>40</v>
      </c>
      <c r="D574" s="168">
        <v>5.3422356789999998</v>
      </c>
      <c r="E574" s="168">
        <v>0</v>
      </c>
      <c r="F574" s="168">
        <v>0</v>
      </c>
      <c r="G574" s="168">
        <v>0</v>
      </c>
      <c r="H574" s="168">
        <v>0</v>
      </c>
      <c r="I574" s="168">
        <v>0</v>
      </c>
      <c r="J574" s="168">
        <v>0</v>
      </c>
      <c r="K574" s="168">
        <v>0</v>
      </c>
      <c r="L574" s="168">
        <v>7.9516211050000001</v>
      </c>
      <c r="M574" s="168">
        <v>0</v>
      </c>
      <c r="N574" s="168">
        <v>7.9516211050000001</v>
      </c>
    </row>
    <row r="575" spans="1:14" ht="135" x14ac:dyDescent="0.25">
      <c r="A575" s="168">
        <v>2029</v>
      </c>
      <c r="B575" s="168">
        <v>40</v>
      </c>
      <c r="C575" s="169" t="s">
        <v>42</v>
      </c>
      <c r="D575" s="168">
        <v>5.4769047630000003</v>
      </c>
      <c r="E575" s="168">
        <v>-7.06806970377836E-3</v>
      </c>
      <c r="F575" s="168">
        <v>2.7177277073213022E-2</v>
      </c>
      <c r="G575" s="168">
        <v>-1.1461087623636399E-2</v>
      </c>
      <c r="H575" s="168">
        <v>7.2383940193576968E-2</v>
      </c>
      <c r="I575" s="168">
        <v>0</v>
      </c>
      <c r="J575" s="168">
        <v>0</v>
      </c>
      <c r="K575" s="168">
        <v>0</v>
      </c>
      <c r="L575" s="168">
        <v>0</v>
      </c>
      <c r="M575" s="168">
        <v>0</v>
      </c>
      <c r="N575" s="168">
        <v>8.1032059939375234E-2</v>
      </c>
    </row>
    <row r="576" spans="1:14" ht="90" x14ac:dyDescent="0.25">
      <c r="A576" s="168">
        <v>2029</v>
      </c>
      <c r="B576" s="168">
        <v>48</v>
      </c>
      <c r="C576" s="169" t="s">
        <v>50</v>
      </c>
      <c r="D576" s="168">
        <v>5.6305795644999996</v>
      </c>
      <c r="E576" s="168">
        <v>1.8328781752697583</v>
      </c>
      <c r="F576" s="168">
        <v>68.496189078872845</v>
      </c>
      <c r="G576" s="168">
        <v>0</v>
      </c>
      <c r="H576" s="168">
        <v>0</v>
      </c>
      <c r="I576" s="168">
        <v>0</v>
      </c>
      <c r="J576" s="168">
        <v>0</v>
      </c>
      <c r="K576" s="168">
        <v>0</v>
      </c>
      <c r="L576" s="168">
        <v>0</v>
      </c>
      <c r="M576" s="168">
        <v>0</v>
      </c>
      <c r="N576" s="168">
        <v>70.329067254142601</v>
      </c>
    </row>
    <row r="577" spans="1:14" ht="75" x14ac:dyDescent="0.25">
      <c r="A577" s="168">
        <v>2029</v>
      </c>
      <c r="B577" s="168">
        <v>28</v>
      </c>
      <c r="C577" s="169" t="s">
        <v>30</v>
      </c>
      <c r="D577" s="168">
        <v>5.8285648387999993</v>
      </c>
      <c r="E577" s="168">
        <v>0</v>
      </c>
      <c r="F577" s="168">
        <v>0</v>
      </c>
      <c r="G577" s="168">
        <v>1.0232584285714286</v>
      </c>
      <c r="H577" s="168">
        <v>0</v>
      </c>
      <c r="I577" s="168">
        <v>0</v>
      </c>
      <c r="J577" s="168">
        <v>0</v>
      </c>
      <c r="K577" s="168">
        <v>0</v>
      </c>
      <c r="L577" s="168">
        <v>0</v>
      </c>
      <c r="M577" s="168">
        <v>0</v>
      </c>
      <c r="N577" s="168">
        <v>1.0232584285714286</v>
      </c>
    </row>
    <row r="578" spans="1:14" ht="90" x14ac:dyDescent="0.25">
      <c r="A578" s="168">
        <v>2029</v>
      </c>
      <c r="B578" s="168">
        <v>45</v>
      </c>
      <c r="C578" s="169" t="s">
        <v>47</v>
      </c>
      <c r="D578" s="168">
        <v>5.8554986556000008</v>
      </c>
      <c r="E578" s="168">
        <v>1.8046195475097322</v>
      </c>
      <c r="F578" s="168">
        <v>9.7233467847559023</v>
      </c>
      <c r="G578" s="168">
        <v>0.28425510806671833</v>
      </c>
      <c r="H578" s="168">
        <v>0</v>
      </c>
      <c r="I578" s="168">
        <v>0</v>
      </c>
      <c r="J578" s="168">
        <v>0</v>
      </c>
      <c r="K578" s="168">
        <v>0</v>
      </c>
      <c r="L578" s="168">
        <v>0</v>
      </c>
      <c r="M578" s="168">
        <v>0</v>
      </c>
      <c r="N578" s="168">
        <v>11.812221440332353</v>
      </c>
    </row>
    <row r="579" spans="1:14" ht="75" x14ac:dyDescent="0.25">
      <c r="A579" s="168">
        <v>2029</v>
      </c>
      <c r="B579" s="168">
        <v>54</v>
      </c>
      <c r="C579" s="169" t="s">
        <v>56</v>
      </c>
      <c r="D579" s="168">
        <v>5.8554986556000008</v>
      </c>
      <c r="E579" s="168">
        <v>1.8491183067169361</v>
      </c>
      <c r="F579" s="168">
        <v>9.9631031336154141</v>
      </c>
      <c r="G579" s="168">
        <v>0</v>
      </c>
      <c r="H579" s="168">
        <v>0</v>
      </c>
      <c r="I579" s="168">
        <v>0</v>
      </c>
      <c r="J579" s="168">
        <v>0</v>
      </c>
      <c r="K579" s="168">
        <v>0</v>
      </c>
      <c r="L579" s="168">
        <v>0</v>
      </c>
      <c r="M579" s="168">
        <v>0</v>
      </c>
      <c r="N579" s="168">
        <v>11.812221440332351</v>
      </c>
    </row>
    <row r="580" spans="1:14" ht="120" x14ac:dyDescent="0.25">
      <c r="A580" s="168">
        <v>2029</v>
      </c>
      <c r="B580" s="168">
        <v>36</v>
      </c>
      <c r="C580" s="169" t="s">
        <v>38</v>
      </c>
      <c r="D580" s="168">
        <v>7.9723011687000005</v>
      </c>
      <c r="E580" s="168">
        <v>0</v>
      </c>
      <c r="F580" s="168">
        <v>0</v>
      </c>
      <c r="G580" s="168">
        <v>0.10497727999999996</v>
      </c>
      <c r="H580" s="168">
        <v>0</v>
      </c>
      <c r="I580" s="168">
        <v>0</v>
      </c>
      <c r="J580" s="168">
        <v>0</v>
      </c>
      <c r="K580" s="168">
        <v>0</v>
      </c>
      <c r="L580" s="168">
        <v>0</v>
      </c>
      <c r="M580" s="168">
        <v>0</v>
      </c>
      <c r="N580" s="168">
        <v>0.10497727999999996</v>
      </c>
    </row>
    <row r="581" spans="1:14" ht="90" x14ac:dyDescent="0.25">
      <c r="A581" s="168">
        <v>2029</v>
      </c>
      <c r="B581" s="168">
        <v>46</v>
      </c>
      <c r="C581" s="169" t="s">
        <v>48</v>
      </c>
      <c r="D581" s="168">
        <v>14.366258952100001</v>
      </c>
      <c r="E581" s="168">
        <v>2.4752673690089853</v>
      </c>
      <c r="F581" s="168">
        <v>17.83653672817648</v>
      </c>
      <c r="G581" s="168">
        <v>0.44455174719399432</v>
      </c>
      <c r="H581" s="168">
        <v>0.92185303358883197</v>
      </c>
      <c r="I581" s="168">
        <v>0</v>
      </c>
      <c r="J581" s="168">
        <v>0</v>
      </c>
      <c r="K581" s="168">
        <v>0</v>
      </c>
      <c r="L581" s="168">
        <v>0</v>
      </c>
      <c r="M581" s="168">
        <v>0</v>
      </c>
      <c r="N581" s="168">
        <v>21.678208877968288</v>
      </c>
    </row>
    <row r="582" spans="1:14" ht="75" x14ac:dyDescent="0.25">
      <c r="A582" s="168">
        <v>2029</v>
      </c>
      <c r="B582" s="168">
        <v>55</v>
      </c>
      <c r="C582" s="169" t="s">
        <v>57</v>
      </c>
      <c r="D582" s="168">
        <v>15.5614470726</v>
      </c>
      <c r="E582" s="168">
        <v>-3.3532455625597106</v>
      </c>
      <c r="F582" s="168">
        <v>13.694865111712293</v>
      </c>
      <c r="G582" s="168">
        <v>0</v>
      </c>
      <c r="H582" s="168">
        <v>0</v>
      </c>
      <c r="I582" s="168">
        <v>0</v>
      </c>
      <c r="J582" s="168">
        <v>0</v>
      </c>
      <c r="K582" s="168">
        <v>0</v>
      </c>
      <c r="L582" s="168">
        <v>0</v>
      </c>
      <c r="M582" s="168">
        <v>0</v>
      </c>
      <c r="N582" s="168">
        <v>10.341619549152583</v>
      </c>
    </row>
    <row r="583" spans="1:14" ht="45" x14ac:dyDescent="0.25">
      <c r="A583" s="168">
        <v>2029</v>
      </c>
      <c r="B583" s="168">
        <v>57</v>
      </c>
      <c r="C583" s="169" t="s">
        <v>59</v>
      </c>
      <c r="D583" s="168">
        <v>18.798500877200002</v>
      </c>
      <c r="E583" s="168">
        <v>0</v>
      </c>
      <c r="F583" s="168">
        <v>1.2757097075702353E-8</v>
      </c>
      <c r="G583" s="168">
        <v>-2.0413042767826885E-9</v>
      </c>
      <c r="H583" s="168">
        <v>1.9254932755040617E-8</v>
      </c>
      <c r="I583" s="168">
        <v>0</v>
      </c>
      <c r="J583" s="168">
        <v>0</v>
      </c>
      <c r="K583" s="168">
        <v>0</v>
      </c>
      <c r="L583" s="168">
        <v>0</v>
      </c>
      <c r="M583" s="168">
        <v>0</v>
      </c>
      <c r="N583" s="168">
        <v>2.9970725553960281E-8</v>
      </c>
    </row>
    <row r="584" spans="1:14" ht="45" x14ac:dyDescent="0.25">
      <c r="A584" s="168">
        <v>2029</v>
      </c>
      <c r="B584" s="168">
        <v>56</v>
      </c>
      <c r="C584" s="169" t="s">
        <v>58</v>
      </c>
      <c r="D584" s="168">
        <v>22.199764080999998</v>
      </c>
      <c r="E584" s="168">
        <v>-5.5436526993937217E-2</v>
      </c>
      <c r="F584" s="168">
        <v>-0.63348946782152937</v>
      </c>
      <c r="G584" s="168">
        <v>0.14836100349422537</v>
      </c>
      <c r="H584" s="168">
        <v>1.4681765176601067</v>
      </c>
      <c r="I584" s="168">
        <v>0</v>
      </c>
      <c r="J584" s="168">
        <v>0</v>
      </c>
      <c r="K584" s="168">
        <v>0</v>
      </c>
      <c r="L584" s="168">
        <v>0</v>
      </c>
      <c r="M584" s="168">
        <v>0</v>
      </c>
      <c r="N584" s="168">
        <v>0.92761152633886557</v>
      </c>
    </row>
    <row r="585" spans="1:14" ht="135" x14ac:dyDescent="0.25">
      <c r="A585" s="168">
        <v>2029</v>
      </c>
      <c r="B585" s="168">
        <v>41</v>
      </c>
      <c r="C585" s="169" t="s">
        <v>43</v>
      </c>
      <c r="D585" s="168">
        <v>22.8555156368</v>
      </c>
      <c r="E585" s="168">
        <v>0</v>
      </c>
      <c r="F585" s="168">
        <v>0</v>
      </c>
      <c r="G585" s="168">
        <v>4.4117535479658174E-2</v>
      </c>
      <c r="H585" s="168">
        <v>0</v>
      </c>
      <c r="I585" s="168">
        <v>0</v>
      </c>
      <c r="J585" s="168">
        <v>0</v>
      </c>
      <c r="K585" s="168">
        <v>0</v>
      </c>
      <c r="L585" s="168">
        <v>0</v>
      </c>
      <c r="M585" s="168">
        <v>0</v>
      </c>
      <c r="N585" s="168">
        <v>4.4117535479658174E-2</v>
      </c>
    </row>
    <row r="586" spans="1:14" ht="135" x14ac:dyDescent="0.25">
      <c r="A586" s="168">
        <v>2029</v>
      </c>
      <c r="B586" s="168">
        <v>42</v>
      </c>
      <c r="C586" s="169" t="s">
        <v>44</v>
      </c>
      <c r="D586" s="168">
        <v>22.8555156368</v>
      </c>
      <c r="E586" s="168">
        <v>-1.3565207502210316E-2</v>
      </c>
      <c r="F586" s="168">
        <v>-7.089746178535368E-2</v>
      </c>
      <c r="G586" s="168">
        <v>8.7727996663442748E-2</v>
      </c>
      <c r="H586" s="168">
        <v>0</v>
      </c>
      <c r="I586" s="168">
        <v>0</v>
      </c>
      <c r="J586" s="168">
        <v>0</v>
      </c>
      <c r="K586" s="168">
        <v>0</v>
      </c>
      <c r="L586" s="168">
        <v>0</v>
      </c>
      <c r="M586" s="168">
        <v>0</v>
      </c>
      <c r="N586" s="168">
        <v>3.2653273758787571E-3</v>
      </c>
    </row>
    <row r="587" spans="1:14" ht="90" x14ac:dyDescent="0.25">
      <c r="A587" s="168">
        <v>2029</v>
      </c>
      <c r="B587" s="168">
        <v>47</v>
      </c>
      <c r="C587" s="169" t="s">
        <v>49</v>
      </c>
      <c r="D587" s="168">
        <v>23.278963022700001</v>
      </c>
      <c r="E587" s="168">
        <v>-2.3916425961940555</v>
      </c>
      <c r="F587" s="168">
        <v>6.7026206915130162</v>
      </c>
      <c r="G587" s="168">
        <v>0</v>
      </c>
      <c r="H587" s="168">
        <v>0</v>
      </c>
      <c r="I587" s="168">
        <v>0</v>
      </c>
      <c r="J587" s="168">
        <v>0</v>
      </c>
      <c r="K587" s="168">
        <v>0</v>
      </c>
      <c r="L587" s="168">
        <v>0</v>
      </c>
      <c r="M587" s="168">
        <v>0</v>
      </c>
      <c r="N587" s="168">
        <v>4.3109780953189611</v>
      </c>
    </row>
    <row r="588" spans="1:14" ht="75" x14ac:dyDescent="0.25">
      <c r="A588" s="168">
        <v>2029</v>
      </c>
      <c r="B588" s="168">
        <v>3</v>
      </c>
      <c r="C588" s="169" t="s">
        <v>5</v>
      </c>
      <c r="D588" s="168">
        <v>28.807346129100001</v>
      </c>
      <c r="E588" s="168">
        <v>0</v>
      </c>
      <c r="F588" s="168">
        <v>0</v>
      </c>
      <c r="G588" s="168">
        <v>2.6332705260264508</v>
      </c>
      <c r="H588" s="168">
        <v>0</v>
      </c>
      <c r="I588" s="168">
        <v>0</v>
      </c>
      <c r="J588" s="168">
        <v>0</v>
      </c>
      <c r="K588" s="168">
        <v>0</v>
      </c>
      <c r="L588" s="168">
        <v>0</v>
      </c>
      <c r="M588" s="168">
        <v>0</v>
      </c>
      <c r="N588" s="168">
        <v>2.6332705260264508</v>
      </c>
    </row>
    <row r="589" spans="1:14" ht="105" x14ac:dyDescent="0.25">
      <c r="A589" s="168">
        <v>2029</v>
      </c>
      <c r="B589" s="168">
        <v>1</v>
      </c>
      <c r="C589" s="169" t="s">
        <v>3</v>
      </c>
      <c r="D589" s="168">
        <v>31.323485917900001</v>
      </c>
      <c r="E589" s="168">
        <v>0</v>
      </c>
      <c r="F589" s="168">
        <v>0</v>
      </c>
      <c r="G589" s="168">
        <v>1.4073557300452908</v>
      </c>
      <c r="H589" s="168">
        <v>0</v>
      </c>
      <c r="I589" s="168">
        <v>0</v>
      </c>
      <c r="J589" s="168">
        <v>0</v>
      </c>
      <c r="K589" s="168">
        <v>0</v>
      </c>
      <c r="L589" s="168">
        <v>0</v>
      </c>
      <c r="M589" s="168">
        <v>0</v>
      </c>
      <c r="N589" s="168">
        <v>1.4073557300452908</v>
      </c>
    </row>
    <row r="590" spans="1:14" ht="105" x14ac:dyDescent="0.25">
      <c r="A590" s="168">
        <v>2029</v>
      </c>
      <c r="B590" s="168">
        <v>4</v>
      </c>
      <c r="C590" s="169" t="s">
        <v>6</v>
      </c>
      <c r="D590" s="168">
        <v>32.252376785199999</v>
      </c>
      <c r="E590" s="168">
        <v>0</v>
      </c>
      <c r="F590" s="168">
        <v>0</v>
      </c>
      <c r="G590" s="168">
        <v>1.5637961738585677</v>
      </c>
      <c r="H590" s="168">
        <v>0</v>
      </c>
      <c r="I590" s="168">
        <v>0</v>
      </c>
      <c r="J590" s="168">
        <v>0</v>
      </c>
      <c r="K590" s="168">
        <v>0</v>
      </c>
      <c r="L590" s="168">
        <v>0</v>
      </c>
      <c r="M590" s="168">
        <v>0</v>
      </c>
      <c r="N590" s="168">
        <v>1.5637961738585677</v>
      </c>
    </row>
    <row r="591" spans="1:14" ht="75" x14ac:dyDescent="0.25">
      <c r="A591" s="168">
        <v>2029</v>
      </c>
      <c r="B591" s="168">
        <v>43</v>
      </c>
      <c r="C591" s="169" t="s">
        <v>45</v>
      </c>
      <c r="D591" s="168">
        <v>32.266278110000002</v>
      </c>
      <c r="E591" s="168">
        <v>0</v>
      </c>
      <c r="F591" s="168">
        <v>0</v>
      </c>
      <c r="G591" s="168">
        <v>1.5705838834362713</v>
      </c>
      <c r="H591" s="168">
        <v>0</v>
      </c>
      <c r="I591" s="168">
        <v>0</v>
      </c>
      <c r="J591" s="168">
        <v>0</v>
      </c>
      <c r="K591" s="168">
        <v>0</v>
      </c>
      <c r="L591" s="168">
        <v>0</v>
      </c>
      <c r="M591" s="168">
        <v>0</v>
      </c>
      <c r="N591" s="168">
        <v>1.5705838834362713</v>
      </c>
    </row>
    <row r="592" spans="1:14" ht="135" x14ac:dyDescent="0.25">
      <c r="A592" s="168">
        <v>2029</v>
      </c>
      <c r="B592" s="168">
        <v>11</v>
      </c>
      <c r="C592" s="169" t="s">
        <v>13</v>
      </c>
      <c r="D592" s="168">
        <v>36.199049779200003</v>
      </c>
      <c r="E592" s="168">
        <v>0</v>
      </c>
      <c r="F592" s="168">
        <v>0</v>
      </c>
      <c r="G592" s="168">
        <v>0</v>
      </c>
      <c r="H592" s="168">
        <v>0</v>
      </c>
      <c r="I592" s="168">
        <v>0</v>
      </c>
      <c r="J592" s="168">
        <v>0</v>
      </c>
      <c r="K592" s="168">
        <v>0</v>
      </c>
      <c r="L592" s="168">
        <v>0</v>
      </c>
      <c r="M592" s="168">
        <v>8.3015240480000002E-2</v>
      </c>
      <c r="N592" s="168">
        <v>8.3015240480000002E-2</v>
      </c>
    </row>
    <row r="593" spans="1:14" ht="150" x14ac:dyDescent="0.25">
      <c r="A593" s="168">
        <v>2029</v>
      </c>
      <c r="B593" s="168">
        <v>12</v>
      </c>
      <c r="C593" s="169" t="s">
        <v>14</v>
      </c>
      <c r="D593" s="168">
        <v>76.200654911700013</v>
      </c>
      <c r="E593" s="168">
        <v>0</v>
      </c>
      <c r="F593" s="168">
        <v>0</v>
      </c>
      <c r="G593" s="168">
        <v>0</v>
      </c>
      <c r="H593" s="168">
        <v>0</v>
      </c>
      <c r="I593" s="168">
        <v>0</v>
      </c>
      <c r="J593" s="168">
        <v>0</v>
      </c>
      <c r="K593" s="168">
        <v>0</v>
      </c>
      <c r="L593" s="168">
        <v>0</v>
      </c>
      <c r="M593" s="168">
        <v>8.3015240480000002E-2</v>
      </c>
      <c r="N593" s="168">
        <v>8.3015240480000002E-2</v>
      </c>
    </row>
    <row r="594" spans="1:14" ht="105" x14ac:dyDescent="0.25">
      <c r="A594" s="168">
        <v>2029</v>
      </c>
      <c r="B594" s="168">
        <v>5</v>
      </c>
      <c r="C594" s="169" t="s">
        <v>7</v>
      </c>
      <c r="D594" s="168">
        <v>89.612935449400013</v>
      </c>
      <c r="E594" s="168">
        <v>0</v>
      </c>
      <c r="F594" s="168">
        <v>0</v>
      </c>
      <c r="G594" s="168">
        <v>0</v>
      </c>
      <c r="H594" s="168">
        <v>0</v>
      </c>
      <c r="I594" s="168">
        <v>0</v>
      </c>
      <c r="J594" s="168">
        <v>0</v>
      </c>
      <c r="K594" s="168">
        <v>0</v>
      </c>
      <c r="L594" s="168">
        <v>0.52614839587236051</v>
      </c>
      <c r="M594" s="168">
        <v>0</v>
      </c>
      <c r="N594" s="168">
        <v>0.52614839587236051</v>
      </c>
    </row>
    <row r="595" spans="1:14" ht="75" x14ac:dyDescent="0.25">
      <c r="A595" s="168">
        <v>2029</v>
      </c>
      <c r="B595" s="168">
        <v>44</v>
      </c>
      <c r="C595" s="169" t="s">
        <v>46</v>
      </c>
      <c r="D595" s="168">
        <v>89.612935449400013</v>
      </c>
      <c r="E595" s="168">
        <v>0</v>
      </c>
      <c r="F595" s="168">
        <v>0</v>
      </c>
      <c r="G595" s="168">
        <v>0</v>
      </c>
      <c r="H595" s="168">
        <v>0</v>
      </c>
      <c r="I595" s="168">
        <v>0</v>
      </c>
      <c r="J595" s="168">
        <v>0</v>
      </c>
      <c r="K595" s="168">
        <v>0</v>
      </c>
      <c r="L595" s="168">
        <v>0.5257549056122609</v>
      </c>
      <c r="M595" s="168">
        <v>0</v>
      </c>
      <c r="N595" s="168">
        <v>0.5257549056122609</v>
      </c>
    </row>
    <row r="596" spans="1:14" ht="105" x14ac:dyDescent="0.25">
      <c r="A596" s="168">
        <v>2029</v>
      </c>
      <c r="B596" s="168">
        <v>2</v>
      </c>
      <c r="C596" s="169" t="s">
        <v>4</v>
      </c>
      <c r="D596" s="168">
        <v>90.810295651900006</v>
      </c>
      <c r="E596" s="168">
        <v>0</v>
      </c>
      <c r="F596" s="168">
        <v>0</v>
      </c>
      <c r="G596" s="168">
        <v>0</v>
      </c>
      <c r="H596" s="168">
        <v>0</v>
      </c>
      <c r="I596" s="168">
        <v>0</v>
      </c>
      <c r="J596" s="168">
        <v>0</v>
      </c>
      <c r="K596" s="168">
        <v>0</v>
      </c>
      <c r="L596" s="168">
        <v>0.87168480934596582</v>
      </c>
      <c r="M596" s="168">
        <v>0</v>
      </c>
      <c r="N596" s="168">
        <v>0.87168480934596582</v>
      </c>
    </row>
    <row r="597" spans="1:14" ht="45" x14ac:dyDescent="0.25">
      <c r="A597" s="168">
        <v>2029</v>
      </c>
      <c r="B597" s="168">
        <v>58</v>
      </c>
      <c r="C597" s="169" t="s">
        <v>60</v>
      </c>
      <c r="D597" s="168">
        <v>96.394392661599994</v>
      </c>
      <c r="E597" s="168">
        <v>0</v>
      </c>
      <c r="F597" s="168">
        <v>0</v>
      </c>
      <c r="G597" s="168">
        <v>1.0037531347836768E-8</v>
      </c>
      <c r="H597" s="168">
        <v>0</v>
      </c>
      <c r="I597" s="168">
        <v>0</v>
      </c>
      <c r="J597" s="168">
        <v>0</v>
      </c>
      <c r="K597" s="168">
        <v>0</v>
      </c>
      <c r="L597" s="168">
        <v>0</v>
      </c>
      <c r="M597" s="168">
        <v>0</v>
      </c>
      <c r="N597" s="168">
        <v>1.0037531347836768E-8</v>
      </c>
    </row>
    <row r="598" spans="1:14" ht="75" x14ac:dyDescent="0.25">
      <c r="A598" s="168">
        <v>2029</v>
      </c>
      <c r="B598" s="168">
        <v>31</v>
      </c>
      <c r="C598" s="169" t="s">
        <v>33</v>
      </c>
      <c r="D598" s="168">
        <v>111.75437912870001</v>
      </c>
      <c r="E598" s="168">
        <v>0</v>
      </c>
      <c r="F598" s="168">
        <v>0</v>
      </c>
      <c r="G598" s="168">
        <v>0</v>
      </c>
      <c r="H598" s="168">
        <v>0</v>
      </c>
      <c r="I598" s="168">
        <v>0.56761877142857142</v>
      </c>
      <c r="J598" s="168">
        <v>0</v>
      </c>
      <c r="K598" s="168">
        <v>0</v>
      </c>
      <c r="L598" s="168">
        <v>0</v>
      </c>
      <c r="M598" s="168">
        <v>0</v>
      </c>
      <c r="N598" s="168">
        <v>0.56761877142857142</v>
      </c>
    </row>
    <row r="599" spans="1:14" ht="30" x14ac:dyDescent="0.25">
      <c r="A599" s="168">
        <v>2030</v>
      </c>
      <c r="B599" s="168">
        <v>19</v>
      </c>
      <c r="C599" s="169" t="s">
        <v>21</v>
      </c>
      <c r="D599" s="168">
        <v>-44.629768854000005</v>
      </c>
      <c r="E599" s="168">
        <v>0.68378833799359651</v>
      </c>
      <c r="F599" s="168">
        <v>13.949572394476146</v>
      </c>
      <c r="G599" s="168">
        <v>5.3258107767557394</v>
      </c>
      <c r="H599" s="168">
        <v>15.0799854012708</v>
      </c>
      <c r="I599" s="168">
        <v>0</v>
      </c>
      <c r="J599" s="168">
        <v>0</v>
      </c>
      <c r="K599" s="168">
        <v>0</v>
      </c>
      <c r="L599" s="168">
        <v>0</v>
      </c>
      <c r="M599" s="168">
        <v>0</v>
      </c>
      <c r="N599" s="168">
        <v>35.039156910496281</v>
      </c>
    </row>
    <row r="600" spans="1:14" ht="60" x14ac:dyDescent="0.25">
      <c r="A600" s="168">
        <v>2030</v>
      </c>
      <c r="B600" s="168">
        <v>32</v>
      </c>
      <c r="C600" s="169" t="s">
        <v>34</v>
      </c>
      <c r="D600" s="168">
        <v>-22.307825160500002</v>
      </c>
      <c r="E600" s="168">
        <v>0</v>
      </c>
      <c r="F600" s="168">
        <v>0</v>
      </c>
      <c r="G600" s="168">
        <v>0</v>
      </c>
      <c r="H600" s="168">
        <v>0</v>
      </c>
      <c r="I600" s="168">
        <v>1.3628393599999997</v>
      </c>
      <c r="J600" s="168">
        <v>0</v>
      </c>
      <c r="K600" s="168">
        <v>0</v>
      </c>
      <c r="L600" s="168">
        <v>0</v>
      </c>
      <c r="M600" s="168">
        <v>0</v>
      </c>
      <c r="N600" s="168">
        <v>1.3628393599999997</v>
      </c>
    </row>
    <row r="601" spans="1:14" ht="90" x14ac:dyDescent="0.25">
      <c r="A601" s="168">
        <v>2030</v>
      </c>
      <c r="B601" s="168">
        <v>22</v>
      </c>
      <c r="C601" s="169" t="s">
        <v>24</v>
      </c>
      <c r="D601" s="168">
        <v>-16.187441105000001</v>
      </c>
      <c r="E601" s="168">
        <v>-6.3473949191719947E-2</v>
      </c>
      <c r="F601" s="168">
        <v>0.118469052905431</v>
      </c>
      <c r="G601" s="168">
        <v>-0.19363844237024858</v>
      </c>
      <c r="H601" s="168">
        <v>0.87428065675139599</v>
      </c>
      <c r="I601" s="168">
        <v>0</v>
      </c>
      <c r="J601" s="168">
        <v>0</v>
      </c>
      <c r="K601" s="168">
        <v>0</v>
      </c>
      <c r="L601" s="168">
        <v>0</v>
      </c>
      <c r="M601" s="168">
        <v>0</v>
      </c>
      <c r="N601" s="168">
        <v>0.73563731809485855</v>
      </c>
    </row>
    <row r="602" spans="1:14" ht="90" x14ac:dyDescent="0.25">
      <c r="A602" s="168">
        <v>2030</v>
      </c>
      <c r="B602" s="168">
        <v>21</v>
      </c>
      <c r="C602" s="169" t="s">
        <v>23</v>
      </c>
      <c r="D602" s="168">
        <v>-10.979440093600001</v>
      </c>
      <c r="E602" s="168">
        <v>0</v>
      </c>
      <c r="F602" s="168">
        <v>0.52870779562952808</v>
      </c>
      <c r="G602" s="168">
        <v>1.9637718123383639E-2</v>
      </c>
      <c r="H602" s="168">
        <v>0.79800545465018136</v>
      </c>
      <c r="I602" s="168">
        <v>0</v>
      </c>
      <c r="J602" s="168">
        <v>0</v>
      </c>
      <c r="K602" s="168">
        <v>0</v>
      </c>
      <c r="L602" s="168">
        <v>0</v>
      </c>
      <c r="M602" s="168">
        <v>0</v>
      </c>
      <c r="N602" s="168">
        <v>1.3463509684030932</v>
      </c>
    </row>
    <row r="603" spans="1:14" ht="180" x14ac:dyDescent="0.25">
      <c r="A603" s="168">
        <v>2030</v>
      </c>
      <c r="B603" s="168">
        <v>50</v>
      </c>
      <c r="C603" s="169" t="s">
        <v>52</v>
      </c>
      <c r="D603" s="168">
        <v>-7.3995231452999999</v>
      </c>
      <c r="E603" s="168">
        <v>0</v>
      </c>
      <c r="F603" s="168">
        <v>0</v>
      </c>
      <c r="G603" s="168">
        <v>0</v>
      </c>
      <c r="H603" s="168">
        <v>0</v>
      </c>
      <c r="I603" s="168">
        <v>0</v>
      </c>
      <c r="J603" s="168">
        <v>0</v>
      </c>
      <c r="K603" s="168">
        <v>0</v>
      </c>
      <c r="L603" s="168">
        <v>0</v>
      </c>
      <c r="M603" s="168">
        <v>0</v>
      </c>
      <c r="N603" s="168">
        <v>0</v>
      </c>
    </row>
    <row r="604" spans="1:14" ht="45" x14ac:dyDescent="0.25">
      <c r="A604" s="168">
        <v>2030</v>
      </c>
      <c r="B604" s="168">
        <v>14</v>
      </c>
      <c r="C604" s="169" t="s">
        <v>16</v>
      </c>
      <c r="D604" s="168">
        <v>-7.2981955200000002</v>
      </c>
      <c r="E604" s="168">
        <v>0</v>
      </c>
      <c r="F604" s="168">
        <v>0.33642000000000011</v>
      </c>
      <c r="G604" s="168">
        <v>0</v>
      </c>
      <c r="H604" s="168">
        <v>0</v>
      </c>
      <c r="I604" s="168">
        <v>0</v>
      </c>
      <c r="J604" s="168">
        <v>0.38504760000000038</v>
      </c>
      <c r="K604" s="168">
        <v>0</v>
      </c>
      <c r="L604" s="168">
        <v>0</v>
      </c>
      <c r="M604" s="168">
        <v>0</v>
      </c>
      <c r="N604" s="168">
        <v>0.72146760000000043</v>
      </c>
    </row>
    <row r="605" spans="1:14" ht="105" x14ac:dyDescent="0.25">
      <c r="A605" s="168">
        <v>2030</v>
      </c>
      <c r="B605" s="168">
        <v>35</v>
      </c>
      <c r="C605" s="169" t="s">
        <v>37</v>
      </c>
      <c r="D605" s="168">
        <v>-7.2572517743000002</v>
      </c>
      <c r="E605" s="168">
        <v>0</v>
      </c>
      <c r="F605" s="168">
        <v>0</v>
      </c>
      <c r="G605" s="168">
        <v>0</v>
      </c>
      <c r="H605" s="168">
        <v>0</v>
      </c>
      <c r="I605" s="168">
        <v>0</v>
      </c>
      <c r="J605" s="168">
        <v>0</v>
      </c>
      <c r="K605" s="168">
        <v>0</v>
      </c>
      <c r="L605" s="168">
        <v>2.6248684799999995</v>
      </c>
      <c r="M605" s="168">
        <v>0</v>
      </c>
      <c r="N605" s="168">
        <v>2.6248684799999995</v>
      </c>
    </row>
    <row r="606" spans="1:14" ht="120" x14ac:dyDescent="0.25">
      <c r="A606" s="168">
        <v>2030</v>
      </c>
      <c r="B606" s="168">
        <v>39</v>
      </c>
      <c r="C606" s="169" t="s">
        <v>41</v>
      </c>
      <c r="D606" s="168">
        <v>-7.1060748671000002</v>
      </c>
      <c r="E606" s="168">
        <v>0</v>
      </c>
      <c r="F606" s="168">
        <v>0</v>
      </c>
      <c r="G606" s="168">
        <v>2.034792818078553E-2</v>
      </c>
      <c r="H606" s="168">
        <v>0</v>
      </c>
      <c r="I606" s="168">
        <v>0</v>
      </c>
      <c r="J606" s="168">
        <v>0</v>
      </c>
      <c r="K606" s="168">
        <v>0</v>
      </c>
      <c r="L606" s="168">
        <v>0</v>
      </c>
      <c r="M606" s="168">
        <v>0</v>
      </c>
      <c r="N606" s="168">
        <v>2.034792818078553E-2</v>
      </c>
    </row>
    <row r="607" spans="1:14" ht="60" x14ac:dyDescent="0.25">
      <c r="A607" s="168">
        <v>2030</v>
      </c>
      <c r="B607" s="168">
        <v>15</v>
      </c>
      <c r="C607" s="169" t="s">
        <v>17</v>
      </c>
      <c r="D607" s="168">
        <v>-7.0625246230000007</v>
      </c>
      <c r="E607" s="168">
        <v>0</v>
      </c>
      <c r="F607" s="168">
        <v>4.4274999999999939E-2</v>
      </c>
      <c r="G607" s="168">
        <v>0</v>
      </c>
      <c r="H607" s="168">
        <v>0</v>
      </c>
      <c r="I607" s="168">
        <v>0</v>
      </c>
      <c r="J607" s="168">
        <v>5.0650600000000323E-2</v>
      </c>
      <c r="K607" s="168">
        <v>0</v>
      </c>
      <c r="L607" s="168">
        <v>0</v>
      </c>
      <c r="M607" s="168">
        <v>0</v>
      </c>
      <c r="N607" s="168">
        <v>9.4925600000000263E-2</v>
      </c>
    </row>
    <row r="608" spans="1:14" ht="60" x14ac:dyDescent="0.25">
      <c r="A608" s="168">
        <v>2030</v>
      </c>
      <c r="B608" s="168">
        <v>29</v>
      </c>
      <c r="C608" s="169" t="s">
        <v>31</v>
      </c>
      <c r="D608" s="168">
        <v>-5.3520100480000004</v>
      </c>
      <c r="E608" s="168">
        <v>0</v>
      </c>
      <c r="F608" s="168">
        <v>0</v>
      </c>
      <c r="G608" s="168">
        <v>1.1738955799999999</v>
      </c>
      <c r="H608" s="168">
        <v>0</v>
      </c>
      <c r="I608" s="168">
        <v>0</v>
      </c>
      <c r="J608" s="168">
        <v>0</v>
      </c>
      <c r="K608" s="168">
        <v>0</v>
      </c>
      <c r="L608" s="168">
        <v>0</v>
      </c>
      <c r="M608" s="168">
        <v>0</v>
      </c>
      <c r="N608" s="168">
        <v>1.1738955799999999</v>
      </c>
    </row>
    <row r="609" spans="1:14" ht="90" x14ac:dyDescent="0.25">
      <c r="A609" s="168">
        <v>2030</v>
      </c>
      <c r="B609" s="168">
        <v>9</v>
      </c>
      <c r="C609" s="169" t="s">
        <v>11</v>
      </c>
      <c r="D609" s="168">
        <v>-5.1295888512000003</v>
      </c>
      <c r="E609" s="168">
        <v>-8.2000905503029686E-2</v>
      </c>
      <c r="F609" s="168">
        <v>1.7006350149907683</v>
      </c>
      <c r="G609" s="168">
        <v>0</v>
      </c>
      <c r="H609" s="168">
        <v>0</v>
      </c>
      <c r="I609" s="168">
        <v>0</v>
      </c>
      <c r="J609" s="168">
        <v>0</v>
      </c>
      <c r="K609" s="168">
        <v>0</v>
      </c>
      <c r="L609" s="168">
        <v>0</v>
      </c>
      <c r="M609" s="168">
        <v>0</v>
      </c>
      <c r="N609" s="168">
        <v>1.6186341094877386</v>
      </c>
    </row>
    <row r="610" spans="1:14" ht="75" x14ac:dyDescent="0.25">
      <c r="A610" s="168">
        <v>2030</v>
      </c>
      <c r="B610" s="168">
        <v>7</v>
      </c>
      <c r="C610" s="169" t="s">
        <v>9</v>
      </c>
      <c r="D610" s="168">
        <v>-3.8338333340999999</v>
      </c>
      <c r="E610" s="168">
        <v>0.11374899421450696</v>
      </c>
      <c r="F610" s="168">
        <v>0.58987647743668536</v>
      </c>
      <c r="G610" s="168">
        <v>7.1043337819770732E-4</v>
      </c>
      <c r="H610" s="168">
        <v>0</v>
      </c>
      <c r="I610" s="168">
        <v>0</v>
      </c>
      <c r="J610" s="168">
        <v>0</v>
      </c>
      <c r="K610" s="168">
        <v>0</v>
      </c>
      <c r="L610" s="168">
        <v>0</v>
      </c>
      <c r="M610" s="168">
        <v>0</v>
      </c>
      <c r="N610" s="168">
        <v>0.70433590502939003</v>
      </c>
    </row>
    <row r="611" spans="1:14" ht="90" x14ac:dyDescent="0.25">
      <c r="A611" s="168">
        <v>2030</v>
      </c>
      <c r="B611" s="168">
        <v>6</v>
      </c>
      <c r="C611" s="169" t="s">
        <v>8</v>
      </c>
      <c r="D611" s="168">
        <v>-3.7222969234000001</v>
      </c>
      <c r="E611" s="168">
        <v>0</v>
      </c>
      <c r="F611" s="168">
        <v>0</v>
      </c>
      <c r="G611" s="168">
        <v>1.3176446235811758</v>
      </c>
      <c r="H611" s="168">
        <v>0</v>
      </c>
      <c r="I611" s="168">
        <v>0</v>
      </c>
      <c r="J611" s="168">
        <v>0</v>
      </c>
      <c r="K611" s="168">
        <v>0</v>
      </c>
      <c r="L611" s="168">
        <v>0</v>
      </c>
      <c r="M611" s="168">
        <v>0</v>
      </c>
      <c r="N611" s="168">
        <v>1.3176446235811758</v>
      </c>
    </row>
    <row r="612" spans="1:14" ht="75" x14ac:dyDescent="0.25">
      <c r="A612" s="168">
        <v>2030</v>
      </c>
      <c r="B612" s="168">
        <v>27</v>
      </c>
      <c r="C612" s="169" t="s">
        <v>29</v>
      </c>
      <c r="D612" s="168">
        <v>-3.6237930047</v>
      </c>
      <c r="E612" s="168">
        <v>0</v>
      </c>
      <c r="F612" s="168">
        <v>0</v>
      </c>
      <c r="G612" s="168">
        <v>0.58694778999999997</v>
      </c>
      <c r="H612" s="168">
        <v>0</v>
      </c>
      <c r="I612" s="168">
        <v>-5.0896171999999885E-2</v>
      </c>
      <c r="J612" s="168">
        <v>0</v>
      </c>
      <c r="K612" s="168">
        <v>0</v>
      </c>
      <c r="L612" s="168">
        <v>0</v>
      </c>
      <c r="M612" s="168">
        <v>0</v>
      </c>
      <c r="N612" s="168">
        <v>0.53605161800000012</v>
      </c>
    </row>
    <row r="613" spans="1:14" ht="210" x14ac:dyDescent="0.25">
      <c r="A613" s="168">
        <v>2030</v>
      </c>
      <c r="B613" s="168">
        <v>33</v>
      </c>
      <c r="C613" s="169" t="s">
        <v>35</v>
      </c>
      <c r="D613" s="168">
        <v>-3.4692493704</v>
      </c>
      <c r="E613" s="168">
        <v>0</v>
      </c>
      <c r="F613" s="168">
        <v>0</v>
      </c>
      <c r="G613" s="168">
        <v>13.774374142000001</v>
      </c>
      <c r="H613" s="168">
        <v>0</v>
      </c>
      <c r="I613" s="168">
        <v>0</v>
      </c>
      <c r="J613" s="168">
        <v>0</v>
      </c>
      <c r="K613" s="168">
        <v>0</v>
      </c>
      <c r="L613" s="168">
        <v>0</v>
      </c>
      <c r="M613" s="168">
        <v>0</v>
      </c>
      <c r="N613" s="168">
        <v>13.774374142000001</v>
      </c>
    </row>
    <row r="614" spans="1:14" ht="60" x14ac:dyDescent="0.25">
      <c r="A614" s="168">
        <v>2030</v>
      </c>
      <c r="B614" s="168">
        <v>24</v>
      </c>
      <c r="C614" s="169" t="s">
        <v>26</v>
      </c>
      <c r="D614" s="168">
        <v>-3.4301518943999998</v>
      </c>
      <c r="E614" s="168">
        <v>0</v>
      </c>
      <c r="F614" s="168">
        <v>1.6153565282526701</v>
      </c>
      <c r="G614" s="168">
        <v>4.5385853767779545E-2</v>
      </c>
      <c r="H614" s="168">
        <v>2.3467819837438002</v>
      </c>
      <c r="I614" s="168">
        <v>0</v>
      </c>
      <c r="J614" s="168">
        <v>0</v>
      </c>
      <c r="K614" s="168">
        <v>0</v>
      </c>
      <c r="L614" s="168">
        <v>0</v>
      </c>
      <c r="M614" s="168">
        <v>0</v>
      </c>
      <c r="N614" s="168">
        <v>4.0075243657642501</v>
      </c>
    </row>
    <row r="615" spans="1:14" ht="60" x14ac:dyDescent="0.25">
      <c r="A615" s="168">
        <v>2030</v>
      </c>
      <c r="B615" s="168">
        <v>26</v>
      </c>
      <c r="C615" s="169" t="s">
        <v>28</v>
      </c>
      <c r="D615" s="168">
        <v>-3.3627087482999998</v>
      </c>
      <c r="E615" s="168">
        <v>0</v>
      </c>
      <c r="F615" s="168">
        <v>0</v>
      </c>
      <c r="G615" s="168">
        <v>1.17104293165</v>
      </c>
      <c r="H615" s="168">
        <v>0</v>
      </c>
      <c r="I615" s="168">
        <v>0</v>
      </c>
      <c r="J615" s="168">
        <v>0</v>
      </c>
      <c r="K615" s="168">
        <v>0</v>
      </c>
      <c r="L615" s="168">
        <v>0</v>
      </c>
      <c r="M615" s="168">
        <v>0</v>
      </c>
      <c r="N615" s="168">
        <v>1.17104293165</v>
      </c>
    </row>
    <row r="616" spans="1:14" ht="75" x14ac:dyDescent="0.25">
      <c r="A616" s="168">
        <v>2030</v>
      </c>
      <c r="B616" s="168">
        <v>8</v>
      </c>
      <c r="C616" s="169" t="s">
        <v>10</v>
      </c>
      <c r="D616" s="168">
        <v>-3.3477213825000001</v>
      </c>
      <c r="E616" s="168">
        <v>-0.43165990155575273</v>
      </c>
      <c r="F616" s="168">
        <v>2.2381653799833514</v>
      </c>
      <c r="G616" s="168">
        <v>0</v>
      </c>
      <c r="H616" s="168">
        <v>0</v>
      </c>
      <c r="I616" s="168">
        <v>0</v>
      </c>
      <c r="J616" s="168">
        <v>0</v>
      </c>
      <c r="K616" s="168">
        <v>0</v>
      </c>
      <c r="L616" s="168">
        <v>0</v>
      </c>
      <c r="M616" s="168">
        <v>0</v>
      </c>
      <c r="N616" s="168">
        <v>1.8065054784275989</v>
      </c>
    </row>
    <row r="617" spans="1:14" ht="180" x14ac:dyDescent="0.25">
      <c r="A617" s="168">
        <v>2030</v>
      </c>
      <c r="B617" s="168">
        <v>18</v>
      </c>
      <c r="C617" s="169" t="s">
        <v>20</v>
      </c>
      <c r="D617" s="168">
        <v>-2.3159824324999998</v>
      </c>
      <c r="E617" s="168">
        <v>0</v>
      </c>
      <c r="F617" s="168">
        <v>0</v>
      </c>
      <c r="G617" s="168">
        <v>0.31512910000000005</v>
      </c>
      <c r="H617" s="168">
        <v>0</v>
      </c>
      <c r="I617" s="168">
        <v>0</v>
      </c>
      <c r="J617" s="168">
        <v>0</v>
      </c>
      <c r="K617" s="168">
        <v>0</v>
      </c>
      <c r="L617" s="168">
        <v>0</v>
      </c>
      <c r="M617" s="168">
        <v>0</v>
      </c>
      <c r="N617" s="168">
        <v>0.31512910000000005</v>
      </c>
    </row>
    <row r="618" spans="1:14" ht="75" x14ac:dyDescent="0.25">
      <c r="A618" s="168">
        <v>2030</v>
      </c>
      <c r="B618" s="168">
        <v>23</v>
      </c>
      <c r="C618" s="169" t="s">
        <v>25</v>
      </c>
      <c r="D618" s="168">
        <v>-1.4928719586000001</v>
      </c>
      <c r="E618" s="168">
        <v>0.14321916606503743</v>
      </c>
      <c r="F618" s="168">
        <v>2.1135665536557227</v>
      </c>
      <c r="G618" s="168">
        <v>0.67518777186867118</v>
      </c>
      <c r="H618" s="168">
        <v>1.1441434439537284</v>
      </c>
      <c r="I618" s="168">
        <v>0</v>
      </c>
      <c r="J618" s="168">
        <v>0</v>
      </c>
      <c r="K618" s="168">
        <v>0</v>
      </c>
      <c r="L618" s="168">
        <v>1.318649310689139E-3</v>
      </c>
      <c r="M618" s="168">
        <v>0</v>
      </c>
      <c r="N618" s="168">
        <v>4.0774355848538484</v>
      </c>
    </row>
    <row r="619" spans="1:14" ht="45" x14ac:dyDescent="0.25">
      <c r="A619" s="168">
        <v>2030</v>
      </c>
      <c r="B619" s="168">
        <v>59</v>
      </c>
      <c r="C619" s="169" t="s">
        <v>61</v>
      </c>
      <c r="D619" s="168">
        <v>-0.9008710095000001</v>
      </c>
      <c r="E619" s="168">
        <v>-1.1864489935519946</v>
      </c>
      <c r="F619" s="168">
        <v>5.5937415048106551</v>
      </c>
      <c r="G619" s="168">
        <v>0.22811480914101956</v>
      </c>
      <c r="H619" s="168">
        <v>0</v>
      </c>
      <c r="I619" s="168">
        <v>0</v>
      </c>
      <c r="J619" s="168">
        <v>0</v>
      </c>
      <c r="K619" s="168">
        <v>0</v>
      </c>
      <c r="L619" s="168">
        <v>0</v>
      </c>
      <c r="M619" s="168">
        <v>0</v>
      </c>
      <c r="N619" s="168">
        <v>4.6354073203996791</v>
      </c>
    </row>
    <row r="620" spans="1:14" ht="75" x14ac:dyDescent="0.25">
      <c r="A620" s="168">
        <v>2030</v>
      </c>
      <c r="B620" s="168">
        <v>20</v>
      </c>
      <c r="C620" s="169" t="s">
        <v>22</v>
      </c>
      <c r="D620" s="168">
        <v>-0.32602950820000004</v>
      </c>
      <c r="E620" s="168">
        <v>-1.8480647496238053E-2</v>
      </c>
      <c r="F620" s="168">
        <v>0.4280261396760342</v>
      </c>
      <c r="G620" s="168">
        <v>-4.1761506428866696E-2</v>
      </c>
      <c r="H620" s="168">
        <v>0.84852969299159264</v>
      </c>
      <c r="I620" s="168">
        <v>0</v>
      </c>
      <c r="J620" s="168">
        <v>0</v>
      </c>
      <c r="K620" s="168">
        <v>0</v>
      </c>
      <c r="L620" s="168">
        <v>0</v>
      </c>
      <c r="M620" s="168">
        <v>0</v>
      </c>
      <c r="N620" s="168">
        <v>1.2163136787425222</v>
      </c>
    </row>
    <row r="621" spans="1:14" ht="120" x14ac:dyDescent="0.25">
      <c r="A621" s="168">
        <v>2030</v>
      </c>
      <c r="B621" s="168">
        <v>10</v>
      </c>
      <c r="C621" s="169" t="s">
        <v>12</v>
      </c>
      <c r="D621" s="168">
        <v>0</v>
      </c>
      <c r="E621" s="168">
        <v>0</v>
      </c>
      <c r="F621" s="168">
        <v>0</v>
      </c>
      <c r="G621" s="168">
        <v>0</v>
      </c>
      <c r="H621" s="168">
        <v>0</v>
      </c>
      <c r="I621" s="168">
        <v>0</v>
      </c>
      <c r="J621" s="168">
        <v>0</v>
      </c>
      <c r="K621" s="168">
        <v>0</v>
      </c>
      <c r="L621" s="168">
        <v>0</v>
      </c>
      <c r="M621" s="168">
        <v>0.70992246137195103</v>
      </c>
      <c r="N621" s="168">
        <v>0.70992246137195103</v>
      </c>
    </row>
    <row r="622" spans="1:14" ht="90" x14ac:dyDescent="0.25">
      <c r="A622" s="168">
        <v>2030</v>
      </c>
      <c r="B622" s="168">
        <v>25</v>
      </c>
      <c r="C622" s="169" t="s">
        <v>27</v>
      </c>
      <c r="D622" s="168">
        <v>0</v>
      </c>
      <c r="E622" s="168">
        <v>-0.3526056088043269</v>
      </c>
      <c r="F622" s="168">
        <v>0.75513865049771955</v>
      </c>
      <c r="G622" s="168">
        <v>-1.1020775096951816</v>
      </c>
      <c r="H622" s="168">
        <v>4.8156592013071036</v>
      </c>
      <c r="I622" s="168">
        <v>0</v>
      </c>
      <c r="J622" s="168">
        <v>0</v>
      </c>
      <c r="K622" s="168">
        <v>0</v>
      </c>
      <c r="L622" s="168">
        <v>0</v>
      </c>
      <c r="M622" s="168">
        <v>0</v>
      </c>
      <c r="N622" s="168">
        <v>4.1161147333053139</v>
      </c>
    </row>
    <row r="623" spans="1:14" ht="105" x14ac:dyDescent="0.25">
      <c r="A623" s="168">
        <v>2030</v>
      </c>
      <c r="B623" s="168">
        <v>34</v>
      </c>
      <c r="C623" s="169" t="s">
        <v>36</v>
      </c>
      <c r="D623" s="168">
        <v>0</v>
      </c>
      <c r="E623" s="168">
        <v>0</v>
      </c>
      <c r="F623" s="168">
        <v>0</v>
      </c>
      <c r="G623" s="168">
        <v>0</v>
      </c>
      <c r="H623" s="168">
        <v>0</v>
      </c>
      <c r="I623" s="168">
        <v>0</v>
      </c>
      <c r="J623" s="168">
        <v>0</v>
      </c>
      <c r="K623" s="168">
        <v>0</v>
      </c>
      <c r="L623" s="168">
        <v>0</v>
      </c>
      <c r="M623" s="168">
        <v>0.72594720778719468</v>
      </c>
      <c r="N623" s="168">
        <v>0.72594720778719468</v>
      </c>
    </row>
    <row r="624" spans="1:14" ht="45" x14ac:dyDescent="0.25">
      <c r="A624" s="168">
        <v>2030</v>
      </c>
      <c r="B624" s="168">
        <v>17</v>
      </c>
      <c r="C624" s="169" t="s">
        <v>19</v>
      </c>
      <c r="D624" s="168">
        <v>0.79063784800000003</v>
      </c>
      <c r="E624" s="168">
        <v>0</v>
      </c>
      <c r="F624" s="168">
        <v>0.42068558901151543</v>
      </c>
      <c r="G624" s="168">
        <v>0.1458667393261551</v>
      </c>
      <c r="H624" s="168">
        <v>0.6349620669469912</v>
      </c>
      <c r="I624" s="168">
        <v>0</v>
      </c>
      <c r="J624" s="168">
        <v>0</v>
      </c>
      <c r="K624" s="168">
        <v>0</v>
      </c>
      <c r="L624" s="168">
        <v>0</v>
      </c>
      <c r="M624" s="168">
        <v>0</v>
      </c>
      <c r="N624" s="168">
        <v>1.2015143952846619</v>
      </c>
    </row>
    <row r="625" spans="1:14" ht="195" x14ac:dyDescent="0.25">
      <c r="A625" s="168">
        <v>2030</v>
      </c>
      <c r="B625" s="168">
        <v>52</v>
      </c>
      <c r="C625" s="169" t="s">
        <v>54</v>
      </c>
      <c r="D625" s="168">
        <v>0.79726269809999994</v>
      </c>
      <c r="E625" s="168">
        <v>0</v>
      </c>
      <c r="F625" s="168">
        <v>0</v>
      </c>
      <c r="G625" s="168">
        <v>1.3295710999999999</v>
      </c>
      <c r="H625" s="168">
        <v>0</v>
      </c>
      <c r="I625" s="168">
        <v>0</v>
      </c>
      <c r="J625" s="168">
        <v>0</v>
      </c>
      <c r="K625" s="168">
        <v>0</v>
      </c>
      <c r="L625" s="168">
        <v>0</v>
      </c>
      <c r="M625" s="168">
        <v>0</v>
      </c>
      <c r="N625" s="168">
        <v>1.3295710999999999</v>
      </c>
    </row>
    <row r="626" spans="1:14" ht="60" x14ac:dyDescent="0.25">
      <c r="A626" s="168">
        <v>2030</v>
      </c>
      <c r="B626" s="168">
        <v>30</v>
      </c>
      <c r="C626" s="169" t="s">
        <v>32</v>
      </c>
      <c r="D626" s="168">
        <v>0.8548228711000001</v>
      </c>
      <c r="E626" s="168">
        <v>0</v>
      </c>
      <c r="F626" s="168">
        <v>0</v>
      </c>
      <c r="G626" s="168">
        <v>0</v>
      </c>
      <c r="H626" s="168">
        <v>0</v>
      </c>
      <c r="I626" s="168">
        <v>0.66232344299999979</v>
      </c>
      <c r="J626" s="168">
        <v>0</v>
      </c>
      <c r="K626" s="168">
        <v>0</v>
      </c>
      <c r="L626" s="168">
        <v>0</v>
      </c>
      <c r="M626" s="168">
        <v>0</v>
      </c>
      <c r="N626" s="168">
        <v>0.66232344299999979</v>
      </c>
    </row>
    <row r="627" spans="1:14" ht="45" x14ac:dyDescent="0.25">
      <c r="A627" s="168">
        <v>2030</v>
      </c>
      <c r="B627" s="168">
        <v>13</v>
      </c>
      <c r="C627" s="169" t="s">
        <v>15</v>
      </c>
      <c r="D627" s="168">
        <v>3.1052084272</v>
      </c>
      <c r="E627" s="168">
        <v>0</v>
      </c>
      <c r="F627" s="168">
        <v>0.71092000000000011</v>
      </c>
      <c r="G627" s="168">
        <v>0</v>
      </c>
      <c r="H627" s="168">
        <v>0</v>
      </c>
      <c r="I627" s="168">
        <v>0</v>
      </c>
      <c r="J627" s="168">
        <v>0.43589140000000026</v>
      </c>
      <c r="K627" s="168">
        <v>0</v>
      </c>
      <c r="L627" s="168">
        <v>0</v>
      </c>
      <c r="M627" s="168">
        <v>0</v>
      </c>
      <c r="N627" s="168">
        <v>1.1468114000000003</v>
      </c>
    </row>
    <row r="628" spans="1:14" ht="210" x14ac:dyDescent="0.25">
      <c r="A628" s="168">
        <v>2030</v>
      </c>
      <c r="B628" s="168">
        <v>49</v>
      </c>
      <c r="C628" s="169" t="s">
        <v>51</v>
      </c>
      <c r="D628" s="168">
        <v>4.2465289140999998</v>
      </c>
      <c r="E628" s="168">
        <v>0</v>
      </c>
      <c r="F628" s="168">
        <v>0</v>
      </c>
      <c r="G628" s="168">
        <v>0</v>
      </c>
      <c r="H628" s="168">
        <v>0</v>
      </c>
      <c r="I628" s="168">
        <v>0</v>
      </c>
      <c r="J628" s="168">
        <v>0</v>
      </c>
      <c r="K628" s="168">
        <v>0</v>
      </c>
      <c r="L628" s="168">
        <v>0</v>
      </c>
      <c r="M628" s="168">
        <v>0</v>
      </c>
      <c r="N628" s="168">
        <v>0</v>
      </c>
    </row>
    <row r="629" spans="1:14" ht="195" x14ac:dyDescent="0.25">
      <c r="A629" s="168">
        <v>2030</v>
      </c>
      <c r="B629" s="168">
        <v>51</v>
      </c>
      <c r="C629" s="169" t="s">
        <v>53</v>
      </c>
      <c r="D629" s="168">
        <v>4.2465289140999998</v>
      </c>
      <c r="E629" s="168">
        <v>0</v>
      </c>
      <c r="F629" s="168">
        <v>0</v>
      </c>
      <c r="G629" s="168">
        <v>0</v>
      </c>
      <c r="H629" s="168">
        <v>0</v>
      </c>
      <c r="I629" s="168">
        <v>0</v>
      </c>
      <c r="J629" s="168">
        <v>0</v>
      </c>
      <c r="K629" s="168">
        <v>0</v>
      </c>
      <c r="L629" s="168">
        <v>2.3178298099999997</v>
      </c>
      <c r="M629" s="168">
        <v>0</v>
      </c>
      <c r="N629" s="168">
        <v>2.3178298099999997</v>
      </c>
    </row>
    <row r="630" spans="1:14" ht="225" x14ac:dyDescent="0.25">
      <c r="A630" s="168">
        <v>2030</v>
      </c>
      <c r="B630" s="168">
        <v>53</v>
      </c>
      <c r="C630" s="169" t="s">
        <v>55</v>
      </c>
      <c r="D630" s="168">
        <v>4.2465289140999998</v>
      </c>
      <c r="E630" s="168">
        <v>0</v>
      </c>
      <c r="F630" s="168">
        <v>0</v>
      </c>
      <c r="G630" s="168">
        <v>0</v>
      </c>
      <c r="H630" s="168">
        <v>0</v>
      </c>
      <c r="I630" s="168">
        <v>0</v>
      </c>
      <c r="J630" s="168">
        <v>0</v>
      </c>
      <c r="K630" s="168">
        <v>0</v>
      </c>
      <c r="L630" s="168">
        <v>0.92444510499999999</v>
      </c>
      <c r="M630" s="168">
        <v>0</v>
      </c>
      <c r="N630" s="168">
        <v>0.92444510499999999</v>
      </c>
    </row>
    <row r="631" spans="1:14" ht="180" x14ac:dyDescent="0.25">
      <c r="A631" s="168">
        <v>2030</v>
      </c>
      <c r="B631" s="168">
        <v>37</v>
      </c>
      <c r="C631" s="169" t="s">
        <v>39</v>
      </c>
      <c r="D631" s="168">
        <v>4.7469766068999997</v>
      </c>
      <c r="E631" s="168">
        <v>0</v>
      </c>
      <c r="F631" s="168">
        <v>0</v>
      </c>
      <c r="G631" s="168">
        <v>0</v>
      </c>
      <c r="H631" s="168">
        <v>0</v>
      </c>
      <c r="I631" s="168">
        <v>0</v>
      </c>
      <c r="J631" s="168">
        <v>0</v>
      </c>
      <c r="K631" s="168">
        <v>0</v>
      </c>
      <c r="L631" s="168">
        <v>19.640217164999999</v>
      </c>
      <c r="M631" s="168">
        <v>0</v>
      </c>
      <c r="N631" s="168">
        <v>19.640217164999999</v>
      </c>
    </row>
    <row r="632" spans="1:14" ht="45" x14ac:dyDescent="0.25">
      <c r="A632" s="168">
        <v>2030</v>
      </c>
      <c r="B632" s="168">
        <v>16</v>
      </c>
      <c r="C632" s="169" t="s">
        <v>18</v>
      </c>
      <c r="D632" s="168">
        <v>5.0374925743999999</v>
      </c>
      <c r="E632" s="168">
        <v>-0.11599615957910317</v>
      </c>
      <c r="F632" s="168">
        <v>0.79581146587004037</v>
      </c>
      <c r="G632" s="168">
        <v>0</v>
      </c>
      <c r="H632" s="168">
        <v>0</v>
      </c>
      <c r="I632" s="168">
        <v>0</v>
      </c>
      <c r="J632" s="168">
        <v>0</v>
      </c>
      <c r="K632" s="168">
        <v>0</v>
      </c>
      <c r="L632" s="168">
        <v>0</v>
      </c>
      <c r="M632" s="168">
        <v>0</v>
      </c>
      <c r="N632" s="168">
        <v>0.67981530629093734</v>
      </c>
    </row>
    <row r="633" spans="1:14" ht="150" x14ac:dyDescent="0.25">
      <c r="A633" s="168">
        <v>2030</v>
      </c>
      <c r="B633" s="168">
        <v>38</v>
      </c>
      <c r="C633" s="169" t="s">
        <v>40</v>
      </c>
      <c r="D633" s="168">
        <v>5.3422356789999998</v>
      </c>
      <c r="E633" s="168">
        <v>0</v>
      </c>
      <c r="F633" s="168">
        <v>0</v>
      </c>
      <c r="G633" s="168">
        <v>0</v>
      </c>
      <c r="H633" s="168">
        <v>0</v>
      </c>
      <c r="I633" s="168">
        <v>0</v>
      </c>
      <c r="J633" s="168">
        <v>0</v>
      </c>
      <c r="K633" s="168">
        <v>0</v>
      </c>
      <c r="L633" s="168">
        <v>8.4287197549999995</v>
      </c>
      <c r="M633" s="168">
        <v>0</v>
      </c>
      <c r="N633" s="168">
        <v>8.4287197549999995</v>
      </c>
    </row>
    <row r="634" spans="1:14" ht="135" x14ac:dyDescent="0.25">
      <c r="A634" s="168">
        <v>2030</v>
      </c>
      <c r="B634" s="168">
        <v>40</v>
      </c>
      <c r="C634" s="169" t="s">
        <v>42</v>
      </c>
      <c r="D634" s="168">
        <v>5.4769047630000003</v>
      </c>
      <c r="E634" s="168">
        <v>-7.3137602611105463E-3</v>
      </c>
      <c r="F634" s="168">
        <v>2.8121976351902857E-2</v>
      </c>
      <c r="G634" s="168">
        <v>-1.1859482252424388E-2</v>
      </c>
      <c r="H634" s="168">
        <v>7.3987192667730753E-2</v>
      </c>
      <c r="I634" s="168">
        <v>0</v>
      </c>
      <c r="J634" s="168">
        <v>0</v>
      </c>
      <c r="K634" s="168">
        <v>0</v>
      </c>
      <c r="L634" s="168">
        <v>0</v>
      </c>
      <c r="M634" s="168">
        <v>0</v>
      </c>
      <c r="N634" s="168">
        <v>8.2935926506098684E-2</v>
      </c>
    </row>
    <row r="635" spans="1:14" ht="90" x14ac:dyDescent="0.25">
      <c r="A635" s="168">
        <v>2030</v>
      </c>
      <c r="B635" s="168">
        <v>48</v>
      </c>
      <c r="C635" s="169" t="s">
        <v>50</v>
      </c>
      <c r="D635" s="168">
        <v>5.6305795644999996</v>
      </c>
      <c r="E635" s="168">
        <v>1.9663490407027389</v>
      </c>
      <c r="F635" s="168">
        <v>73.483759748148159</v>
      </c>
      <c r="G635" s="168">
        <v>0</v>
      </c>
      <c r="H635" s="168">
        <v>0</v>
      </c>
      <c r="I635" s="168">
        <v>0</v>
      </c>
      <c r="J635" s="168">
        <v>0</v>
      </c>
      <c r="K635" s="168">
        <v>0</v>
      </c>
      <c r="L635" s="168">
        <v>0</v>
      </c>
      <c r="M635" s="168">
        <v>0</v>
      </c>
      <c r="N635" s="168">
        <v>75.450108788850898</v>
      </c>
    </row>
    <row r="636" spans="1:14" ht="75" x14ac:dyDescent="0.25">
      <c r="A636" s="168">
        <v>2030</v>
      </c>
      <c r="B636" s="168">
        <v>28</v>
      </c>
      <c r="C636" s="169" t="s">
        <v>30</v>
      </c>
      <c r="D636" s="168">
        <v>5.8285648387999993</v>
      </c>
      <c r="E636" s="168">
        <v>0</v>
      </c>
      <c r="F636" s="168">
        <v>0</v>
      </c>
      <c r="G636" s="168">
        <v>1.168970144</v>
      </c>
      <c r="H636" s="168">
        <v>0</v>
      </c>
      <c r="I636" s="168">
        <v>0</v>
      </c>
      <c r="J636" s="168">
        <v>0</v>
      </c>
      <c r="K636" s="168">
        <v>0</v>
      </c>
      <c r="L636" s="168">
        <v>0</v>
      </c>
      <c r="M636" s="168">
        <v>0</v>
      </c>
      <c r="N636" s="168">
        <v>1.168970144</v>
      </c>
    </row>
    <row r="637" spans="1:14" ht="90" x14ac:dyDescent="0.25">
      <c r="A637" s="168">
        <v>2030</v>
      </c>
      <c r="B637" s="168">
        <v>45</v>
      </c>
      <c r="C637" s="169" t="s">
        <v>47</v>
      </c>
      <c r="D637" s="168">
        <v>5.8554986556000008</v>
      </c>
      <c r="E637" s="168">
        <v>1.1817120447729985</v>
      </c>
      <c r="F637" s="168">
        <v>6.3536998125204232</v>
      </c>
      <c r="G637" s="168">
        <v>0</v>
      </c>
      <c r="H637" s="168">
        <v>0</v>
      </c>
      <c r="I637" s="168">
        <v>0</v>
      </c>
      <c r="J637" s="168">
        <v>0</v>
      </c>
      <c r="K637" s="168">
        <v>0</v>
      </c>
      <c r="L637" s="168">
        <v>0</v>
      </c>
      <c r="M637" s="168">
        <v>0</v>
      </c>
      <c r="N637" s="168">
        <v>7.5354118572934219</v>
      </c>
    </row>
    <row r="638" spans="1:14" ht="75" x14ac:dyDescent="0.25">
      <c r="A638" s="168">
        <v>2030</v>
      </c>
      <c r="B638" s="168">
        <v>54</v>
      </c>
      <c r="C638" s="169" t="s">
        <v>56</v>
      </c>
      <c r="D638" s="168">
        <v>5.8554986556000008</v>
      </c>
      <c r="E638" s="168">
        <v>1.181816142905433</v>
      </c>
      <c r="F638" s="168">
        <v>6.3535957143879891</v>
      </c>
      <c r="G638" s="168">
        <v>0</v>
      </c>
      <c r="H638" s="168">
        <v>0</v>
      </c>
      <c r="I638" s="168">
        <v>0</v>
      </c>
      <c r="J638" s="168">
        <v>0</v>
      </c>
      <c r="K638" s="168">
        <v>0</v>
      </c>
      <c r="L638" s="168">
        <v>0</v>
      </c>
      <c r="M638" s="168">
        <v>0</v>
      </c>
      <c r="N638" s="168">
        <v>7.5354118572934219</v>
      </c>
    </row>
    <row r="639" spans="1:14" ht="120" x14ac:dyDescent="0.25">
      <c r="A639" s="168">
        <v>2030</v>
      </c>
      <c r="B639" s="168">
        <v>36</v>
      </c>
      <c r="C639" s="169" t="s">
        <v>38</v>
      </c>
      <c r="D639" s="168">
        <v>7.9723011687000005</v>
      </c>
      <c r="E639" s="168">
        <v>0</v>
      </c>
      <c r="F639" s="168">
        <v>0</v>
      </c>
      <c r="G639" s="168">
        <v>0.10917808000000001</v>
      </c>
      <c r="H639" s="168">
        <v>0</v>
      </c>
      <c r="I639" s="168">
        <v>0</v>
      </c>
      <c r="J639" s="168">
        <v>0</v>
      </c>
      <c r="K639" s="168">
        <v>0</v>
      </c>
      <c r="L639" s="168">
        <v>0</v>
      </c>
      <c r="M639" s="168">
        <v>0</v>
      </c>
      <c r="N639" s="168">
        <v>0.10917808000000001</v>
      </c>
    </row>
    <row r="640" spans="1:14" ht="90" x14ac:dyDescent="0.25">
      <c r="A640" s="168">
        <v>2030</v>
      </c>
      <c r="B640" s="168">
        <v>46</v>
      </c>
      <c r="C640" s="169" t="s">
        <v>48</v>
      </c>
      <c r="D640" s="168">
        <v>14.366258952100001</v>
      </c>
      <c r="E640" s="168">
        <v>3.0564293729549692</v>
      </c>
      <c r="F640" s="168">
        <v>17.756741338814461</v>
      </c>
      <c r="G640" s="168">
        <v>0.4690421104488981</v>
      </c>
      <c r="H640" s="168">
        <v>0.79404535431428602</v>
      </c>
      <c r="I640" s="168">
        <v>0</v>
      </c>
      <c r="J640" s="168">
        <v>0</v>
      </c>
      <c r="K640" s="168">
        <v>0</v>
      </c>
      <c r="L640" s="168">
        <v>0</v>
      </c>
      <c r="M640" s="168">
        <v>0</v>
      </c>
      <c r="N640" s="168">
        <v>22.076258176532633</v>
      </c>
    </row>
    <row r="641" spans="1:14" ht="75" x14ac:dyDescent="0.25">
      <c r="A641" s="168">
        <v>2030</v>
      </c>
      <c r="B641" s="168">
        <v>55</v>
      </c>
      <c r="C641" s="169" t="s">
        <v>57</v>
      </c>
      <c r="D641" s="168">
        <v>15.5614470726</v>
      </c>
      <c r="E641" s="168">
        <v>-2.4433341822445032</v>
      </c>
      <c r="F641" s="168">
        <v>9.9787460395379259</v>
      </c>
      <c r="G641" s="168">
        <v>0</v>
      </c>
      <c r="H641" s="168">
        <v>0</v>
      </c>
      <c r="I641" s="168">
        <v>0</v>
      </c>
      <c r="J641" s="168">
        <v>0</v>
      </c>
      <c r="K641" s="168">
        <v>0</v>
      </c>
      <c r="L641" s="168">
        <v>0</v>
      </c>
      <c r="M641" s="168">
        <v>0</v>
      </c>
      <c r="N641" s="168">
        <v>7.5354118572934228</v>
      </c>
    </row>
    <row r="642" spans="1:14" ht="45" x14ac:dyDescent="0.25">
      <c r="A642" s="168">
        <v>2030</v>
      </c>
      <c r="B642" s="168">
        <v>57</v>
      </c>
      <c r="C642" s="169" t="s">
        <v>59</v>
      </c>
      <c r="D642" s="168">
        <v>18.798500877200002</v>
      </c>
      <c r="E642" s="168">
        <v>0</v>
      </c>
      <c r="F642" s="168">
        <v>1.2695173254785143E-8</v>
      </c>
      <c r="G642" s="168">
        <v>-1.9975393403977966E-9</v>
      </c>
      <c r="H642" s="168">
        <v>1.9161467995728954E-8</v>
      </c>
      <c r="I642" s="168">
        <v>0</v>
      </c>
      <c r="J642" s="168">
        <v>0</v>
      </c>
      <c r="K642" s="168">
        <v>0</v>
      </c>
      <c r="L642" s="168">
        <v>0</v>
      </c>
      <c r="M642" s="168">
        <v>0</v>
      </c>
      <c r="N642" s="168">
        <v>2.98591019101163E-8</v>
      </c>
    </row>
    <row r="643" spans="1:14" ht="45" x14ac:dyDescent="0.25">
      <c r="A643" s="168">
        <v>2030</v>
      </c>
      <c r="B643" s="168">
        <v>56</v>
      </c>
      <c r="C643" s="169" t="s">
        <v>58</v>
      </c>
      <c r="D643" s="168">
        <v>22.199764080999998</v>
      </c>
      <c r="E643" s="168">
        <v>-7.8092058654558774E-2</v>
      </c>
      <c r="F643" s="168">
        <v>-0.86014226776454838</v>
      </c>
      <c r="G643" s="168">
        <v>0.21142090630054935</v>
      </c>
      <c r="H643" s="168">
        <v>2.1314735075678932</v>
      </c>
      <c r="I643" s="168">
        <v>0</v>
      </c>
      <c r="J643" s="168">
        <v>0</v>
      </c>
      <c r="K643" s="168">
        <v>0</v>
      </c>
      <c r="L643" s="168">
        <v>0</v>
      </c>
      <c r="M643" s="168">
        <v>0</v>
      </c>
      <c r="N643" s="168">
        <v>1.4046600874493353</v>
      </c>
    </row>
    <row r="644" spans="1:14" ht="135" x14ac:dyDescent="0.25">
      <c r="A644" s="168">
        <v>2030</v>
      </c>
      <c r="B644" s="168">
        <v>41</v>
      </c>
      <c r="C644" s="169" t="s">
        <v>43</v>
      </c>
      <c r="D644" s="168">
        <v>22.8555156368</v>
      </c>
      <c r="E644" s="168">
        <v>0</v>
      </c>
      <c r="F644" s="168">
        <v>0</v>
      </c>
      <c r="G644" s="168">
        <v>4.5128216488722617E-2</v>
      </c>
      <c r="H644" s="168">
        <v>0</v>
      </c>
      <c r="I644" s="168">
        <v>0</v>
      </c>
      <c r="J644" s="168">
        <v>0</v>
      </c>
      <c r="K644" s="168">
        <v>0</v>
      </c>
      <c r="L644" s="168">
        <v>0</v>
      </c>
      <c r="M644" s="168">
        <v>0</v>
      </c>
      <c r="N644" s="168">
        <v>4.5128216488722617E-2</v>
      </c>
    </row>
    <row r="645" spans="1:14" ht="135" x14ac:dyDescent="0.25">
      <c r="A645" s="168">
        <v>2030</v>
      </c>
      <c r="B645" s="168">
        <v>42</v>
      </c>
      <c r="C645" s="169" t="s">
        <v>44</v>
      </c>
      <c r="D645" s="168">
        <v>22.8555156368</v>
      </c>
      <c r="E645" s="168">
        <v>-1.3876181306987784E-2</v>
      </c>
      <c r="F645" s="168">
        <v>-7.252274126868366E-2</v>
      </c>
      <c r="G645" s="168">
        <v>8.9667979294628414E-2</v>
      </c>
      <c r="H645" s="168">
        <v>0</v>
      </c>
      <c r="I645" s="168">
        <v>0</v>
      </c>
      <c r="J645" s="168">
        <v>0</v>
      </c>
      <c r="K645" s="168">
        <v>0</v>
      </c>
      <c r="L645" s="168">
        <v>0</v>
      </c>
      <c r="M645" s="168">
        <v>0</v>
      </c>
      <c r="N645" s="168">
        <v>3.2690567189569697E-3</v>
      </c>
    </row>
    <row r="646" spans="1:14" ht="90" x14ac:dyDescent="0.25">
      <c r="A646" s="168">
        <v>2030</v>
      </c>
      <c r="B646" s="168">
        <v>47</v>
      </c>
      <c r="C646" s="169" t="s">
        <v>49</v>
      </c>
      <c r="D646" s="168">
        <v>23.278963022700001</v>
      </c>
      <c r="E646" s="168">
        <v>-3.784728372957995</v>
      </c>
      <c r="F646" s="168">
        <v>7.7530624269682988</v>
      </c>
      <c r="G646" s="168">
        <v>0</v>
      </c>
      <c r="H646" s="168">
        <v>0</v>
      </c>
      <c r="I646" s="168">
        <v>0</v>
      </c>
      <c r="J646" s="168">
        <v>0</v>
      </c>
      <c r="K646" s="168">
        <v>0</v>
      </c>
      <c r="L646" s="168">
        <v>0</v>
      </c>
      <c r="M646" s="168">
        <v>0</v>
      </c>
      <c r="N646" s="168">
        <v>3.9683340540103034</v>
      </c>
    </row>
    <row r="647" spans="1:14" ht="75" x14ac:dyDescent="0.25">
      <c r="A647" s="168">
        <v>2030</v>
      </c>
      <c r="B647" s="168">
        <v>3</v>
      </c>
      <c r="C647" s="169" t="s">
        <v>5</v>
      </c>
      <c r="D647" s="168">
        <v>28.807346129100001</v>
      </c>
      <c r="E647" s="168">
        <v>0</v>
      </c>
      <c r="F647" s="168">
        <v>0</v>
      </c>
      <c r="G647" s="168">
        <v>2.6068021477092511</v>
      </c>
      <c r="H647" s="168">
        <v>0</v>
      </c>
      <c r="I647" s="168">
        <v>0</v>
      </c>
      <c r="J647" s="168">
        <v>0</v>
      </c>
      <c r="K647" s="168">
        <v>0</v>
      </c>
      <c r="L647" s="168">
        <v>0</v>
      </c>
      <c r="M647" s="168">
        <v>0</v>
      </c>
      <c r="N647" s="168">
        <v>2.6068021477092511</v>
      </c>
    </row>
    <row r="648" spans="1:14" ht="105" x14ac:dyDescent="0.25">
      <c r="A648" s="168">
        <v>2030</v>
      </c>
      <c r="B648" s="168">
        <v>1</v>
      </c>
      <c r="C648" s="169" t="s">
        <v>3</v>
      </c>
      <c r="D648" s="168">
        <v>31.323485917900001</v>
      </c>
      <c r="E648" s="168">
        <v>0</v>
      </c>
      <c r="F648" s="168">
        <v>0</v>
      </c>
      <c r="G648" s="168">
        <v>1.435018736852131</v>
      </c>
      <c r="H648" s="168">
        <v>0</v>
      </c>
      <c r="I648" s="168">
        <v>0</v>
      </c>
      <c r="J648" s="168">
        <v>0</v>
      </c>
      <c r="K648" s="168">
        <v>0</v>
      </c>
      <c r="L648" s="168">
        <v>0</v>
      </c>
      <c r="M648" s="168">
        <v>0</v>
      </c>
      <c r="N648" s="168">
        <v>1.435018736852131</v>
      </c>
    </row>
    <row r="649" spans="1:14" ht="105" x14ac:dyDescent="0.25">
      <c r="A649" s="168">
        <v>2030</v>
      </c>
      <c r="B649" s="168">
        <v>4</v>
      </c>
      <c r="C649" s="169" t="s">
        <v>6</v>
      </c>
      <c r="D649" s="168">
        <v>32.252376785199999</v>
      </c>
      <c r="E649" s="168">
        <v>0</v>
      </c>
      <c r="F649" s="168">
        <v>0</v>
      </c>
      <c r="G649" s="168">
        <v>1.5928463951252663</v>
      </c>
      <c r="H649" s="168">
        <v>0</v>
      </c>
      <c r="I649" s="168">
        <v>0</v>
      </c>
      <c r="J649" s="168">
        <v>0</v>
      </c>
      <c r="K649" s="168">
        <v>0</v>
      </c>
      <c r="L649" s="168">
        <v>0</v>
      </c>
      <c r="M649" s="168">
        <v>0</v>
      </c>
      <c r="N649" s="168">
        <v>1.5928463951252663</v>
      </c>
    </row>
    <row r="650" spans="1:14" ht="75" x14ac:dyDescent="0.25">
      <c r="A650" s="168">
        <v>2030</v>
      </c>
      <c r="B650" s="168">
        <v>43</v>
      </c>
      <c r="C650" s="169" t="s">
        <v>45</v>
      </c>
      <c r="D650" s="168">
        <v>32.266278110000002</v>
      </c>
      <c r="E650" s="168">
        <v>0</v>
      </c>
      <c r="F650" s="168">
        <v>0</v>
      </c>
      <c r="G650" s="168">
        <v>1.5998860069862275</v>
      </c>
      <c r="H650" s="168">
        <v>0</v>
      </c>
      <c r="I650" s="168">
        <v>0</v>
      </c>
      <c r="J650" s="168">
        <v>0</v>
      </c>
      <c r="K650" s="168">
        <v>0</v>
      </c>
      <c r="L650" s="168">
        <v>0</v>
      </c>
      <c r="M650" s="168">
        <v>0</v>
      </c>
      <c r="N650" s="168">
        <v>1.5998860069862275</v>
      </c>
    </row>
    <row r="651" spans="1:14" ht="135" x14ac:dyDescent="0.25">
      <c r="A651" s="168">
        <v>2030</v>
      </c>
      <c r="B651" s="168">
        <v>11</v>
      </c>
      <c r="C651" s="169" t="s">
        <v>13</v>
      </c>
      <c r="D651" s="168">
        <v>36.199049779200003</v>
      </c>
      <c r="E651" s="168">
        <v>0</v>
      </c>
      <c r="F651" s="168">
        <v>0</v>
      </c>
      <c r="G651" s="168">
        <v>0</v>
      </c>
      <c r="H651" s="168">
        <v>0</v>
      </c>
      <c r="I651" s="168">
        <v>0</v>
      </c>
      <c r="J651" s="168">
        <v>0</v>
      </c>
      <c r="K651" s="168">
        <v>0</v>
      </c>
      <c r="L651" s="168">
        <v>0</v>
      </c>
      <c r="M651" s="168">
        <v>9.1315516599999993E-2</v>
      </c>
      <c r="N651" s="168">
        <v>9.1315516599999993E-2</v>
      </c>
    </row>
    <row r="652" spans="1:14" ht="150" x14ac:dyDescent="0.25">
      <c r="A652" s="168">
        <v>2030</v>
      </c>
      <c r="B652" s="168">
        <v>12</v>
      </c>
      <c r="C652" s="169" t="s">
        <v>14</v>
      </c>
      <c r="D652" s="168">
        <v>76.200654911700013</v>
      </c>
      <c r="E652" s="168">
        <v>0</v>
      </c>
      <c r="F652" s="168">
        <v>0</v>
      </c>
      <c r="G652" s="168">
        <v>0</v>
      </c>
      <c r="H652" s="168">
        <v>0</v>
      </c>
      <c r="I652" s="168">
        <v>0</v>
      </c>
      <c r="J652" s="168">
        <v>0</v>
      </c>
      <c r="K652" s="168">
        <v>0</v>
      </c>
      <c r="L652" s="168">
        <v>0</v>
      </c>
      <c r="M652" s="168">
        <v>9.1315516599999993E-2</v>
      </c>
      <c r="N652" s="168">
        <v>9.1315516599999993E-2</v>
      </c>
    </row>
    <row r="653" spans="1:14" ht="105" x14ac:dyDescent="0.25">
      <c r="A653" s="168">
        <v>2030</v>
      </c>
      <c r="B653" s="168">
        <v>5</v>
      </c>
      <c r="C653" s="169" t="s">
        <v>7</v>
      </c>
      <c r="D653" s="168">
        <v>89.612935449400013</v>
      </c>
      <c r="E653" s="168">
        <v>0</v>
      </c>
      <c r="F653" s="168">
        <v>0</v>
      </c>
      <c r="G653" s="168">
        <v>0</v>
      </c>
      <c r="H653" s="168">
        <v>0</v>
      </c>
      <c r="I653" s="168">
        <v>0</v>
      </c>
      <c r="J653" s="168">
        <v>0</v>
      </c>
      <c r="K653" s="168">
        <v>0</v>
      </c>
      <c r="L653" s="168">
        <v>0.5316517091770484</v>
      </c>
      <c r="M653" s="168">
        <v>0</v>
      </c>
      <c r="N653" s="168">
        <v>0.5316517091770484</v>
      </c>
    </row>
    <row r="654" spans="1:14" ht="75" x14ac:dyDescent="0.25">
      <c r="A654" s="168">
        <v>2030</v>
      </c>
      <c r="B654" s="168">
        <v>44</v>
      </c>
      <c r="C654" s="169" t="s">
        <v>46</v>
      </c>
      <c r="D654" s="168">
        <v>89.612935449400013</v>
      </c>
      <c r="E654" s="168">
        <v>0</v>
      </c>
      <c r="F654" s="168">
        <v>0</v>
      </c>
      <c r="G654" s="168">
        <v>0</v>
      </c>
      <c r="H654" s="168">
        <v>0</v>
      </c>
      <c r="I654" s="168">
        <v>0</v>
      </c>
      <c r="J654" s="168">
        <v>0</v>
      </c>
      <c r="K654" s="168">
        <v>0</v>
      </c>
      <c r="L654" s="168">
        <v>0.53104821834931581</v>
      </c>
      <c r="M654" s="168">
        <v>0</v>
      </c>
      <c r="N654" s="168">
        <v>0.53104821834931581</v>
      </c>
    </row>
    <row r="655" spans="1:14" ht="105" x14ac:dyDescent="0.25">
      <c r="A655" s="168">
        <v>2030</v>
      </c>
      <c r="B655" s="168">
        <v>2</v>
      </c>
      <c r="C655" s="169" t="s">
        <v>4</v>
      </c>
      <c r="D655" s="168">
        <v>90.810295651900006</v>
      </c>
      <c r="E655" s="168">
        <v>0</v>
      </c>
      <c r="F655" s="168">
        <v>0</v>
      </c>
      <c r="G655" s="168">
        <v>0</v>
      </c>
      <c r="H655" s="168">
        <v>0</v>
      </c>
      <c r="I655" s="168">
        <v>0</v>
      </c>
      <c r="J655" s="168">
        <v>0</v>
      </c>
      <c r="K655" s="168">
        <v>0</v>
      </c>
      <c r="L655" s="168">
        <v>0.88164262306788799</v>
      </c>
      <c r="M655" s="168">
        <v>0</v>
      </c>
      <c r="N655" s="168">
        <v>0.88164262306788799</v>
      </c>
    </row>
    <row r="656" spans="1:14" ht="45" x14ac:dyDescent="0.25">
      <c r="A656" s="168">
        <v>2030</v>
      </c>
      <c r="B656" s="168">
        <v>58</v>
      </c>
      <c r="C656" s="169" t="s">
        <v>60</v>
      </c>
      <c r="D656" s="168">
        <v>96.394392661599994</v>
      </c>
      <c r="E656" s="168">
        <v>0</v>
      </c>
      <c r="F656" s="168">
        <v>0</v>
      </c>
      <c r="G656" s="168">
        <v>9.9995532774145548E-9</v>
      </c>
      <c r="H656" s="168">
        <v>0</v>
      </c>
      <c r="I656" s="168">
        <v>0</v>
      </c>
      <c r="J656" s="168">
        <v>0</v>
      </c>
      <c r="K656" s="168">
        <v>0</v>
      </c>
      <c r="L656" s="168">
        <v>0</v>
      </c>
      <c r="M656" s="168">
        <v>0</v>
      </c>
      <c r="N656" s="168">
        <v>9.9995532774145548E-9</v>
      </c>
    </row>
    <row r="657" spans="1:14" ht="75" x14ac:dyDescent="0.25">
      <c r="A657" s="168">
        <v>2030</v>
      </c>
      <c r="B657" s="168">
        <v>31</v>
      </c>
      <c r="C657" s="169" t="s">
        <v>33</v>
      </c>
      <c r="D657" s="168">
        <v>111.75437912870001</v>
      </c>
      <c r="E657" s="168">
        <v>0</v>
      </c>
      <c r="F657" s="168">
        <v>0</v>
      </c>
      <c r="G657" s="168">
        <v>0</v>
      </c>
      <c r="H657" s="168">
        <v>0</v>
      </c>
      <c r="I657" s="168">
        <v>0.64844775999999982</v>
      </c>
      <c r="J657" s="168">
        <v>0</v>
      </c>
      <c r="K657" s="168">
        <v>0</v>
      </c>
      <c r="L657" s="168">
        <v>0</v>
      </c>
      <c r="M657" s="168">
        <v>0</v>
      </c>
      <c r="N657" s="168">
        <v>0.64844775999999982</v>
      </c>
    </row>
    <row r="658" spans="1:14" ht="30" x14ac:dyDescent="0.25">
      <c r="A658" s="168">
        <v>2031</v>
      </c>
      <c r="B658" s="168">
        <v>19</v>
      </c>
      <c r="C658" s="169" t="s">
        <v>21</v>
      </c>
      <c r="D658" s="168">
        <v>-44.629768854000005</v>
      </c>
      <c r="E658" s="168">
        <v>0.72576840505821982</v>
      </c>
      <c r="F658" s="168">
        <v>14.824478892629314</v>
      </c>
      <c r="G658" s="168">
        <v>5.5080158267672275</v>
      </c>
      <c r="H658" s="168">
        <v>16.03253542621632</v>
      </c>
      <c r="I658" s="168">
        <v>0</v>
      </c>
      <c r="J658" s="168">
        <v>0</v>
      </c>
      <c r="K658" s="168">
        <v>0</v>
      </c>
      <c r="L658" s="168">
        <v>0</v>
      </c>
      <c r="M658" s="168">
        <v>0</v>
      </c>
      <c r="N658" s="168">
        <v>37.090798550671082</v>
      </c>
    </row>
    <row r="659" spans="1:14" ht="60" x14ac:dyDescent="0.25">
      <c r="A659" s="168">
        <v>2031</v>
      </c>
      <c r="B659" s="168">
        <v>32</v>
      </c>
      <c r="C659" s="169" t="s">
        <v>34</v>
      </c>
      <c r="D659" s="168">
        <v>-22.307825160500002</v>
      </c>
      <c r="E659" s="168">
        <v>0</v>
      </c>
      <c r="F659" s="168">
        <v>0</v>
      </c>
      <c r="G659" s="168">
        <v>0</v>
      </c>
      <c r="H659" s="168">
        <v>0</v>
      </c>
      <c r="I659" s="168">
        <v>1.3737419359999996</v>
      </c>
      <c r="J659" s="168">
        <v>0</v>
      </c>
      <c r="K659" s="168">
        <v>0</v>
      </c>
      <c r="L659" s="168">
        <v>0</v>
      </c>
      <c r="M659" s="168">
        <v>0</v>
      </c>
      <c r="N659" s="168">
        <v>1.3737419359999996</v>
      </c>
    </row>
    <row r="660" spans="1:14" ht="90" x14ac:dyDescent="0.25">
      <c r="A660" s="168">
        <v>2031</v>
      </c>
      <c r="B660" s="168">
        <v>22</v>
      </c>
      <c r="C660" s="169" t="s">
        <v>24</v>
      </c>
      <c r="D660" s="168">
        <v>-16.187441105000001</v>
      </c>
      <c r="E660" s="168">
        <v>-6.7565550695897286E-2</v>
      </c>
      <c r="F660" s="168">
        <v>0.1260751389301675</v>
      </c>
      <c r="G660" s="168">
        <v>-0.20612172729664938</v>
      </c>
      <c r="H660" s="168">
        <v>0.93059163473902884</v>
      </c>
      <c r="I660" s="168">
        <v>0</v>
      </c>
      <c r="J660" s="168">
        <v>0</v>
      </c>
      <c r="K660" s="168">
        <v>0</v>
      </c>
      <c r="L660" s="168">
        <v>0</v>
      </c>
      <c r="M660" s="168">
        <v>0</v>
      </c>
      <c r="N660" s="168">
        <v>0.7829794956766496</v>
      </c>
    </row>
    <row r="661" spans="1:14" ht="90" x14ac:dyDescent="0.25">
      <c r="A661" s="168">
        <v>2031</v>
      </c>
      <c r="B661" s="168">
        <v>21</v>
      </c>
      <c r="C661" s="169" t="s">
        <v>23</v>
      </c>
      <c r="D661" s="168">
        <v>-10.979440093600001</v>
      </c>
      <c r="E661" s="168">
        <v>0</v>
      </c>
      <c r="F661" s="168">
        <v>0.56474567118473884</v>
      </c>
      <c r="G661" s="168">
        <v>2.0976267786862322E-2</v>
      </c>
      <c r="H661" s="168">
        <v>0.85239924552064594</v>
      </c>
      <c r="I661" s="168">
        <v>0</v>
      </c>
      <c r="J661" s="168">
        <v>0</v>
      </c>
      <c r="K661" s="168">
        <v>0</v>
      </c>
      <c r="L661" s="168">
        <v>0</v>
      </c>
      <c r="M661" s="168">
        <v>0</v>
      </c>
      <c r="N661" s="168">
        <v>1.438121184492247</v>
      </c>
    </row>
    <row r="662" spans="1:14" ht="180" x14ac:dyDescent="0.25">
      <c r="A662" s="168">
        <v>2031</v>
      </c>
      <c r="B662" s="168">
        <v>50</v>
      </c>
      <c r="C662" s="169" t="s">
        <v>52</v>
      </c>
      <c r="D662" s="168">
        <v>-7.3995231452999999</v>
      </c>
      <c r="E662" s="168">
        <v>0</v>
      </c>
      <c r="F662" s="168">
        <v>0</v>
      </c>
      <c r="G662" s="168">
        <v>0</v>
      </c>
      <c r="H662" s="168">
        <v>0</v>
      </c>
      <c r="I662" s="168">
        <v>0</v>
      </c>
      <c r="J662" s="168">
        <v>0</v>
      </c>
      <c r="K662" s="168">
        <v>0</v>
      </c>
      <c r="L662" s="168">
        <v>0</v>
      </c>
      <c r="M662" s="168">
        <v>0</v>
      </c>
      <c r="N662" s="168">
        <v>0</v>
      </c>
    </row>
    <row r="663" spans="1:14" ht="45" x14ac:dyDescent="0.25">
      <c r="A663" s="168">
        <v>2031</v>
      </c>
      <c r="B663" s="168">
        <v>14</v>
      </c>
      <c r="C663" s="169" t="s">
        <v>16</v>
      </c>
      <c r="D663" s="168">
        <v>-7.2981955200000002</v>
      </c>
      <c r="E663" s="168">
        <v>0</v>
      </c>
      <c r="F663" s="168">
        <v>0.37712500000000015</v>
      </c>
      <c r="G663" s="168">
        <v>0</v>
      </c>
      <c r="H663" s="168">
        <v>0</v>
      </c>
      <c r="I663" s="168">
        <v>0</v>
      </c>
      <c r="J663" s="168">
        <v>0.43164100000000011</v>
      </c>
      <c r="K663" s="168">
        <v>0</v>
      </c>
      <c r="L663" s="168">
        <v>0</v>
      </c>
      <c r="M663" s="168">
        <v>0</v>
      </c>
      <c r="N663" s="168">
        <v>0.80876600000000032</v>
      </c>
    </row>
    <row r="664" spans="1:14" ht="105" x14ac:dyDescent="0.25">
      <c r="A664" s="168">
        <v>2031</v>
      </c>
      <c r="B664" s="168">
        <v>35</v>
      </c>
      <c r="C664" s="169" t="s">
        <v>37</v>
      </c>
      <c r="D664" s="168">
        <v>-7.2572517743000002</v>
      </c>
      <c r="E664" s="168">
        <v>0</v>
      </c>
      <c r="F664" s="168">
        <v>0</v>
      </c>
      <c r="G664" s="168">
        <v>0</v>
      </c>
      <c r="H664" s="168">
        <v>0</v>
      </c>
      <c r="I664" s="168">
        <v>0</v>
      </c>
      <c r="J664" s="168">
        <v>0</v>
      </c>
      <c r="K664" s="168">
        <v>0</v>
      </c>
      <c r="L664" s="168">
        <v>2.6458681200000003</v>
      </c>
      <c r="M664" s="168">
        <v>0</v>
      </c>
      <c r="N664" s="168">
        <v>2.6458681200000003</v>
      </c>
    </row>
    <row r="665" spans="1:14" ht="120" x14ac:dyDescent="0.25">
      <c r="A665" s="168">
        <v>2031</v>
      </c>
      <c r="B665" s="168">
        <v>39</v>
      </c>
      <c r="C665" s="169" t="s">
        <v>41</v>
      </c>
      <c r="D665" s="168">
        <v>-7.1060748671000002</v>
      </c>
      <c r="E665" s="168">
        <v>0</v>
      </c>
      <c r="F665" s="168">
        <v>0</v>
      </c>
      <c r="G665" s="168">
        <v>2.0463026499379547E-2</v>
      </c>
      <c r="H665" s="168">
        <v>0</v>
      </c>
      <c r="I665" s="168">
        <v>0</v>
      </c>
      <c r="J665" s="168">
        <v>0</v>
      </c>
      <c r="K665" s="168">
        <v>0</v>
      </c>
      <c r="L665" s="168">
        <v>0</v>
      </c>
      <c r="M665" s="168">
        <v>0</v>
      </c>
      <c r="N665" s="168">
        <v>2.0463026499379547E-2</v>
      </c>
    </row>
    <row r="666" spans="1:14" ht="60" x14ac:dyDescent="0.25">
      <c r="A666" s="168">
        <v>2031</v>
      </c>
      <c r="B666" s="168">
        <v>15</v>
      </c>
      <c r="C666" s="169" t="s">
        <v>17</v>
      </c>
      <c r="D666" s="168">
        <v>-7.0625246230000007</v>
      </c>
      <c r="E666" s="168">
        <v>0</v>
      </c>
      <c r="F666" s="168">
        <v>4.9630000000000486E-2</v>
      </c>
      <c r="G666" s="168">
        <v>0</v>
      </c>
      <c r="H666" s="168">
        <v>0</v>
      </c>
      <c r="I666" s="168">
        <v>0</v>
      </c>
      <c r="J666" s="168">
        <v>5.6768600000000294E-2</v>
      </c>
      <c r="K666" s="168">
        <v>0</v>
      </c>
      <c r="L666" s="168">
        <v>0</v>
      </c>
      <c r="M666" s="168">
        <v>0</v>
      </c>
      <c r="N666" s="168">
        <v>0.10639860000000079</v>
      </c>
    </row>
    <row r="667" spans="1:14" ht="60" x14ac:dyDescent="0.25">
      <c r="A667" s="168">
        <v>2031</v>
      </c>
      <c r="B667" s="168">
        <v>29</v>
      </c>
      <c r="C667" s="169" t="s">
        <v>31</v>
      </c>
      <c r="D667" s="168">
        <v>-5.3520100480000004</v>
      </c>
      <c r="E667" s="168">
        <v>0</v>
      </c>
      <c r="F667" s="168">
        <v>0</v>
      </c>
      <c r="G667" s="168">
        <v>1.1832878200000001</v>
      </c>
      <c r="H667" s="168">
        <v>0</v>
      </c>
      <c r="I667" s="168">
        <v>0</v>
      </c>
      <c r="J667" s="168">
        <v>0</v>
      </c>
      <c r="K667" s="168">
        <v>0</v>
      </c>
      <c r="L667" s="168">
        <v>0</v>
      </c>
      <c r="M667" s="168">
        <v>0</v>
      </c>
      <c r="N667" s="168">
        <v>1.1832878200000001</v>
      </c>
    </row>
    <row r="668" spans="1:14" ht="90" x14ac:dyDescent="0.25">
      <c r="A668" s="168">
        <v>2031</v>
      </c>
      <c r="B668" s="168">
        <v>9</v>
      </c>
      <c r="C668" s="169" t="s">
        <v>11</v>
      </c>
      <c r="D668" s="168">
        <v>-5.1295888512000003</v>
      </c>
      <c r="E668" s="168">
        <v>-8.9577997289919303E-2</v>
      </c>
      <c r="F668" s="168">
        <v>1.8578961306040642</v>
      </c>
      <c r="G668" s="168">
        <v>0</v>
      </c>
      <c r="H668" s="168">
        <v>0</v>
      </c>
      <c r="I668" s="168">
        <v>0</v>
      </c>
      <c r="J668" s="168">
        <v>0</v>
      </c>
      <c r="K668" s="168">
        <v>0</v>
      </c>
      <c r="L668" s="168">
        <v>0</v>
      </c>
      <c r="M668" s="168">
        <v>0</v>
      </c>
      <c r="N668" s="168">
        <v>1.7683181333141449</v>
      </c>
    </row>
    <row r="669" spans="1:14" ht="75" x14ac:dyDescent="0.25">
      <c r="A669" s="168">
        <v>2031</v>
      </c>
      <c r="B669" s="168">
        <v>7</v>
      </c>
      <c r="C669" s="169" t="s">
        <v>9</v>
      </c>
      <c r="D669" s="168">
        <v>-3.8338333340999999</v>
      </c>
      <c r="E669" s="168">
        <v>9.8337716046738993E-2</v>
      </c>
      <c r="F669" s="168">
        <v>0.50994792174021741</v>
      </c>
      <c r="G669" s="168">
        <v>5.1683758358432434E-4</v>
      </c>
      <c r="H669" s="168">
        <v>0</v>
      </c>
      <c r="I669" s="168">
        <v>0</v>
      </c>
      <c r="J669" s="168">
        <v>0</v>
      </c>
      <c r="K669" s="168">
        <v>0</v>
      </c>
      <c r="L669" s="168">
        <v>0</v>
      </c>
      <c r="M669" s="168">
        <v>0</v>
      </c>
      <c r="N669" s="168">
        <v>0.60880247537054066</v>
      </c>
    </row>
    <row r="670" spans="1:14" ht="90" x14ac:dyDescent="0.25">
      <c r="A670" s="168">
        <v>2031</v>
      </c>
      <c r="B670" s="168">
        <v>6</v>
      </c>
      <c r="C670" s="169" t="s">
        <v>8</v>
      </c>
      <c r="D670" s="168">
        <v>-3.7222969234000001</v>
      </c>
      <c r="E670" s="168">
        <v>0</v>
      </c>
      <c r="F670" s="168">
        <v>0</v>
      </c>
      <c r="G670" s="168">
        <v>1.3391004541193947</v>
      </c>
      <c r="H670" s="168">
        <v>0</v>
      </c>
      <c r="I670" s="168">
        <v>0</v>
      </c>
      <c r="J670" s="168">
        <v>0</v>
      </c>
      <c r="K670" s="168">
        <v>0</v>
      </c>
      <c r="L670" s="168">
        <v>0</v>
      </c>
      <c r="M670" s="168">
        <v>0</v>
      </c>
      <c r="N670" s="168">
        <v>1.3391004541193947</v>
      </c>
    </row>
    <row r="671" spans="1:14" ht="75" x14ac:dyDescent="0.25">
      <c r="A671" s="168">
        <v>2031</v>
      </c>
      <c r="B671" s="168">
        <v>27</v>
      </c>
      <c r="C671" s="169" t="s">
        <v>29</v>
      </c>
      <c r="D671" s="168">
        <v>-3.6237930047</v>
      </c>
      <c r="E671" s="168">
        <v>0</v>
      </c>
      <c r="F671" s="168">
        <v>0</v>
      </c>
      <c r="G671" s="168">
        <v>0.59164390999999961</v>
      </c>
      <c r="H671" s="168">
        <v>0</v>
      </c>
      <c r="I671" s="168">
        <v>-5.1303387999999499E-2</v>
      </c>
      <c r="J671" s="168">
        <v>0</v>
      </c>
      <c r="K671" s="168">
        <v>0</v>
      </c>
      <c r="L671" s="168">
        <v>0</v>
      </c>
      <c r="M671" s="168">
        <v>0</v>
      </c>
      <c r="N671" s="168">
        <v>0.54034052200000016</v>
      </c>
    </row>
    <row r="672" spans="1:14" ht="210" x14ac:dyDescent="0.25">
      <c r="A672" s="168">
        <v>2031</v>
      </c>
      <c r="B672" s="168">
        <v>33</v>
      </c>
      <c r="C672" s="169" t="s">
        <v>35</v>
      </c>
      <c r="D672" s="168">
        <v>-3.4692493704</v>
      </c>
      <c r="E672" s="168">
        <v>0</v>
      </c>
      <c r="F672" s="168">
        <v>0</v>
      </c>
      <c r="G672" s="168">
        <v>13.884574849</v>
      </c>
      <c r="H672" s="168">
        <v>0</v>
      </c>
      <c r="I672" s="168">
        <v>0</v>
      </c>
      <c r="J672" s="168">
        <v>0</v>
      </c>
      <c r="K672" s="168">
        <v>0</v>
      </c>
      <c r="L672" s="168">
        <v>0</v>
      </c>
      <c r="M672" s="168">
        <v>0</v>
      </c>
      <c r="N672" s="168">
        <v>13.884574849</v>
      </c>
    </row>
    <row r="673" spans="1:14" ht="60" x14ac:dyDescent="0.25">
      <c r="A673" s="168">
        <v>2031</v>
      </c>
      <c r="B673" s="168">
        <v>24</v>
      </c>
      <c r="C673" s="169" t="s">
        <v>26</v>
      </c>
      <c r="D673" s="168">
        <v>-3.4301518943999998</v>
      </c>
      <c r="E673" s="168">
        <v>0</v>
      </c>
      <c r="F673" s="168">
        <v>1.7107972333308856</v>
      </c>
      <c r="G673" s="168">
        <v>4.8048419841556861E-2</v>
      </c>
      <c r="H673" s="168">
        <v>2.4853190913120229</v>
      </c>
      <c r="I673" s="168">
        <v>0</v>
      </c>
      <c r="J673" s="168">
        <v>0</v>
      </c>
      <c r="K673" s="168">
        <v>0</v>
      </c>
      <c r="L673" s="168">
        <v>0</v>
      </c>
      <c r="M673" s="168">
        <v>0</v>
      </c>
      <c r="N673" s="168">
        <v>4.2441647444844657</v>
      </c>
    </row>
    <row r="674" spans="1:14" ht="60" x14ac:dyDescent="0.25">
      <c r="A674" s="168">
        <v>2031</v>
      </c>
      <c r="B674" s="168">
        <v>26</v>
      </c>
      <c r="C674" s="169" t="s">
        <v>28</v>
      </c>
      <c r="D674" s="168">
        <v>-3.3627087482999998</v>
      </c>
      <c r="E674" s="168">
        <v>0</v>
      </c>
      <c r="F674" s="168">
        <v>0</v>
      </c>
      <c r="G674" s="168">
        <v>1.1804123478499999</v>
      </c>
      <c r="H674" s="168">
        <v>0</v>
      </c>
      <c r="I674" s="168">
        <v>0</v>
      </c>
      <c r="J674" s="168">
        <v>0</v>
      </c>
      <c r="K674" s="168">
        <v>0</v>
      </c>
      <c r="L674" s="168">
        <v>0</v>
      </c>
      <c r="M674" s="168">
        <v>0</v>
      </c>
      <c r="N674" s="168">
        <v>1.1804123478499999</v>
      </c>
    </row>
    <row r="675" spans="1:14" ht="75" x14ac:dyDescent="0.25">
      <c r="A675" s="168">
        <v>2031</v>
      </c>
      <c r="B675" s="168">
        <v>8</v>
      </c>
      <c r="C675" s="169" t="s">
        <v>10</v>
      </c>
      <c r="D675" s="168">
        <v>-3.3477213825000001</v>
      </c>
      <c r="E675" s="168">
        <v>-0.46257185021768282</v>
      </c>
      <c r="F675" s="168">
        <v>2.3984849303105746</v>
      </c>
      <c r="G675" s="168">
        <v>0</v>
      </c>
      <c r="H675" s="168">
        <v>0</v>
      </c>
      <c r="I675" s="168">
        <v>0</v>
      </c>
      <c r="J675" s="168">
        <v>0</v>
      </c>
      <c r="K675" s="168">
        <v>0</v>
      </c>
      <c r="L675" s="168">
        <v>0</v>
      </c>
      <c r="M675" s="168">
        <v>0</v>
      </c>
      <c r="N675" s="168">
        <v>1.9359130800928919</v>
      </c>
    </row>
    <row r="676" spans="1:14" ht="180" x14ac:dyDescent="0.25">
      <c r="A676" s="168">
        <v>2031</v>
      </c>
      <c r="B676" s="168">
        <v>18</v>
      </c>
      <c r="C676" s="169" t="s">
        <v>20</v>
      </c>
      <c r="D676" s="168">
        <v>-2.3159824324999998</v>
      </c>
      <c r="E676" s="168">
        <v>0</v>
      </c>
      <c r="F676" s="168">
        <v>0</v>
      </c>
      <c r="G676" s="168">
        <v>0.31766019999999995</v>
      </c>
      <c r="H676" s="168">
        <v>0</v>
      </c>
      <c r="I676" s="168">
        <v>0</v>
      </c>
      <c r="J676" s="168">
        <v>0</v>
      </c>
      <c r="K676" s="168">
        <v>0</v>
      </c>
      <c r="L676" s="168">
        <v>0</v>
      </c>
      <c r="M676" s="168">
        <v>0</v>
      </c>
      <c r="N676" s="168">
        <v>0.31766019999999995</v>
      </c>
    </row>
    <row r="677" spans="1:14" ht="75" x14ac:dyDescent="0.25">
      <c r="A677" s="168">
        <v>2031</v>
      </c>
      <c r="B677" s="168">
        <v>23</v>
      </c>
      <c r="C677" s="169" t="s">
        <v>25</v>
      </c>
      <c r="D677" s="168">
        <v>-1.4928719586000001</v>
      </c>
      <c r="E677" s="168">
        <v>0.14990648072869284</v>
      </c>
      <c r="F677" s="168">
        <v>2.1606721526087727</v>
      </c>
      <c r="G677" s="168">
        <v>0.70214712822991732</v>
      </c>
      <c r="H677" s="168">
        <v>1.1169692720228697</v>
      </c>
      <c r="I677" s="168">
        <v>0</v>
      </c>
      <c r="J677" s="168">
        <v>0</v>
      </c>
      <c r="K677" s="168">
        <v>0</v>
      </c>
      <c r="L677" s="168">
        <v>1.3489959246948762E-3</v>
      </c>
      <c r="M677" s="168">
        <v>0</v>
      </c>
      <c r="N677" s="168">
        <v>4.131044029514948</v>
      </c>
    </row>
    <row r="678" spans="1:14" ht="45" x14ac:dyDescent="0.25">
      <c r="A678" s="168">
        <v>2031</v>
      </c>
      <c r="B678" s="168">
        <v>59</v>
      </c>
      <c r="C678" s="169" t="s">
        <v>61</v>
      </c>
      <c r="D678" s="168">
        <v>-0.9008710095000001</v>
      </c>
      <c r="E678" s="168">
        <v>-1.2037886402857891</v>
      </c>
      <c r="F678" s="168">
        <v>5.6977007718123716</v>
      </c>
      <c r="G678" s="168">
        <v>0.22234539936325803</v>
      </c>
      <c r="H678" s="168">
        <v>0</v>
      </c>
      <c r="I678" s="168">
        <v>0</v>
      </c>
      <c r="J678" s="168">
        <v>0</v>
      </c>
      <c r="K678" s="168">
        <v>0</v>
      </c>
      <c r="L678" s="168">
        <v>0</v>
      </c>
      <c r="M678" s="168">
        <v>0</v>
      </c>
      <c r="N678" s="168">
        <v>4.7162575308898402</v>
      </c>
    </row>
    <row r="679" spans="1:14" ht="75" x14ac:dyDescent="0.25">
      <c r="A679" s="168">
        <v>2031</v>
      </c>
      <c r="B679" s="168">
        <v>20</v>
      </c>
      <c r="C679" s="169" t="s">
        <v>22</v>
      </c>
      <c r="D679" s="168">
        <v>-0.32602950820000004</v>
      </c>
      <c r="E679" s="168">
        <v>-1.967528430481191E-2</v>
      </c>
      <c r="F679" s="168">
        <v>0.45560534981128198</v>
      </c>
      <c r="G679" s="168">
        <v>-4.4464402609450809E-2</v>
      </c>
      <c r="H679" s="168">
        <v>0.90324574968746396</v>
      </c>
      <c r="I679" s="168">
        <v>0</v>
      </c>
      <c r="J679" s="168">
        <v>0</v>
      </c>
      <c r="K679" s="168">
        <v>0</v>
      </c>
      <c r="L679" s="168">
        <v>0</v>
      </c>
      <c r="M679" s="168">
        <v>0</v>
      </c>
      <c r="N679" s="168">
        <v>1.294711412584483</v>
      </c>
    </row>
    <row r="680" spans="1:14" ht="120" x14ac:dyDescent="0.25">
      <c r="A680" s="168">
        <v>2031</v>
      </c>
      <c r="B680" s="168">
        <v>10</v>
      </c>
      <c r="C680" s="169" t="s">
        <v>12</v>
      </c>
      <c r="D680" s="168">
        <v>0</v>
      </c>
      <c r="E680" s="168">
        <v>0</v>
      </c>
      <c r="F680" s="168">
        <v>0</v>
      </c>
      <c r="G680" s="168">
        <v>0</v>
      </c>
      <c r="H680" s="168">
        <v>0</v>
      </c>
      <c r="I680" s="168">
        <v>0</v>
      </c>
      <c r="J680" s="168">
        <v>0</v>
      </c>
      <c r="K680" s="168">
        <v>0</v>
      </c>
      <c r="L680" s="168">
        <v>0</v>
      </c>
      <c r="M680" s="168">
        <v>0.74423336618292657</v>
      </c>
      <c r="N680" s="168">
        <v>0.74423336618292657</v>
      </c>
    </row>
    <row r="681" spans="1:14" ht="90" x14ac:dyDescent="0.25">
      <c r="A681" s="168">
        <v>2031</v>
      </c>
      <c r="B681" s="168">
        <v>25</v>
      </c>
      <c r="C681" s="169" t="s">
        <v>27</v>
      </c>
      <c r="D681" s="168">
        <v>0</v>
      </c>
      <c r="E681" s="168">
        <v>-0.3732318812642289</v>
      </c>
      <c r="F681" s="168">
        <v>0.79940172451656433</v>
      </c>
      <c r="G681" s="168">
        <v>-1.166580185650526</v>
      </c>
      <c r="H681" s="168">
        <v>5.0972570737781853</v>
      </c>
      <c r="I681" s="168">
        <v>0</v>
      </c>
      <c r="J681" s="168">
        <v>0</v>
      </c>
      <c r="K681" s="168">
        <v>0</v>
      </c>
      <c r="L681" s="168">
        <v>0</v>
      </c>
      <c r="M681" s="168">
        <v>0</v>
      </c>
      <c r="N681" s="168">
        <v>4.3568467313799948</v>
      </c>
    </row>
    <row r="682" spans="1:14" ht="105" x14ac:dyDescent="0.25">
      <c r="A682" s="168">
        <v>2031</v>
      </c>
      <c r="B682" s="168">
        <v>34</v>
      </c>
      <c r="C682" s="169" t="s">
        <v>36</v>
      </c>
      <c r="D682" s="168">
        <v>0</v>
      </c>
      <c r="E682" s="168">
        <v>0</v>
      </c>
      <c r="F682" s="168">
        <v>0</v>
      </c>
      <c r="G682" s="168">
        <v>0</v>
      </c>
      <c r="H682" s="168">
        <v>0</v>
      </c>
      <c r="I682" s="168">
        <v>0</v>
      </c>
      <c r="J682" s="168">
        <v>0</v>
      </c>
      <c r="K682" s="168">
        <v>0</v>
      </c>
      <c r="L682" s="168">
        <v>0</v>
      </c>
      <c r="M682" s="168">
        <v>0.75426822996585319</v>
      </c>
      <c r="N682" s="168">
        <v>0.75426822996585319</v>
      </c>
    </row>
    <row r="683" spans="1:14" ht="45" x14ac:dyDescent="0.25">
      <c r="A683" s="168">
        <v>2031</v>
      </c>
      <c r="B683" s="168">
        <v>17</v>
      </c>
      <c r="C683" s="169" t="s">
        <v>19</v>
      </c>
      <c r="D683" s="168">
        <v>0.79063784800000003</v>
      </c>
      <c r="E683" s="168">
        <v>0</v>
      </c>
      <c r="F683" s="168">
        <v>0.41538369714778905</v>
      </c>
      <c r="G683" s="168">
        <v>0.14398019308123414</v>
      </c>
      <c r="H683" s="168">
        <v>0.62695965301968926</v>
      </c>
      <c r="I683" s="168">
        <v>0</v>
      </c>
      <c r="J683" s="168">
        <v>0</v>
      </c>
      <c r="K683" s="168">
        <v>0</v>
      </c>
      <c r="L683" s="168">
        <v>0</v>
      </c>
      <c r="M683" s="168">
        <v>0</v>
      </c>
      <c r="N683" s="168">
        <v>1.1863235432487125</v>
      </c>
    </row>
    <row r="684" spans="1:14" ht="195" x14ac:dyDescent="0.25">
      <c r="A684" s="168">
        <v>2031</v>
      </c>
      <c r="B684" s="168">
        <v>52</v>
      </c>
      <c r="C684" s="169" t="s">
        <v>54</v>
      </c>
      <c r="D684" s="168">
        <v>0.79726269809999994</v>
      </c>
      <c r="E684" s="168">
        <v>0</v>
      </c>
      <c r="F684" s="168">
        <v>0</v>
      </c>
      <c r="G684" s="168">
        <v>1.3402102999999996</v>
      </c>
      <c r="H684" s="168">
        <v>0</v>
      </c>
      <c r="I684" s="168">
        <v>0</v>
      </c>
      <c r="J684" s="168">
        <v>0</v>
      </c>
      <c r="K684" s="168">
        <v>0</v>
      </c>
      <c r="L684" s="168">
        <v>0</v>
      </c>
      <c r="M684" s="168">
        <v>0</v>
      </c>
      <c r="N684" s="168">
        <v>1.3402102999999996</v>
      </c>
    </row>
    <row r="685" spans="1:14" ht="60" x14ac:dyDescent="0.25">
      <c r="A685" s="168">
        <v>2031</v>
      </c>
      <c r="B685" s="168">
        <v>30</v>
      </c>
      <c r="C685" s="169" t="s">
        <v>32</v>
      </c>
      <c r="D685" s="168">
        <v>0.8548228711000001</v>
      </c>
      <c r="E685" s="168">
        <v>0</v>
      </c>
      <c r="F685" s="168">
        <v>0</v>
      </c>
      <c r="G685" s="168">
        <v>0</v>
      </c>
      <c r="H685" s="168">
        <v>0</v>
      </c>
      <c r="I685" s="168">
        <v>0.66762196304999977</v>
      </c>
      <c r="J685" s="168">
        <v>0</v>
      </c>
      <c r="K685" s="168">
        <v>0</v>
      </c>
      <c r="L685" s="168">
        <v>0</v>
      </c>
      <c r="M685" s="168">
        <v>0</v>
      </c>
      <c r="N685" s="168">
        <v>0.66762196304999977</v>
      </c>
    </row>
    <row r="686" spans="1:14" ht="45" x14ac:dyDescent="0.25">
      <c r="A686" s="168">
        <v>2031</v>
      </c>
      <c r="B686" s="168">
        <v>13</v>
      </c>
      <c r="C686" s="169" t="s">
        <v>15</v>
      </c>
      <c r="D686" s="168">
        <v>3.1052084272</v>
      </c>
      <c r="E686" s="168">
        <v>0</v>
      </c>
      <c r="F686" s="168">
        <v>0.7291200000000001</v>
      </c>
      <c r="G686" s="168">
        <v>0</v>
      </c>
      <c r="H686" s="168">
        <v>0</v>
      </c>
      <c r="I686" s="168">
        <v>0</v>
      </c>
      <c r="J686" s="168">
        <v>0.4470326</v>
      </c>
      <c r="K686" s="168">
        <v>0</v>
      </c>
      <c r="L686" s="168">
        <v>0</v>
      </c>
      <c r="M686" s="168">
        <v>0</v>
      </c>
      <c r="N686" s="168">
        <v>1.1761526</v>
      </c>
    </row>
    <row r="687" spans="1:14" ht="210" x14ac:dyDescent="0.25">
      <c r="A687" s="168">
        <v>2031</v>
      </c>
      <c r="B687" s="168">
        <v>49</v>
      </c>
      <c r="C687" s="169" t="s">
        <v>51</v>
      </c>
      <c r="D687" s="168">
        <v>4.2465289140999998</v>
      </c>
      <c r="E687" s="168">
        <v>0</v>
      </c>
      <c r="F687" s="168">
        <v>0</v>
      </c>
      <c r="G687" s="168">
        <v>0</v>
      </c>
      <c r="H687" s="168">
        <v>0</v>
      </c>
      <c r="I687" s="168">
        <v>0</v>
      </c>
      <c r="J687" s="168">
        <v>0</v>
      </c>
      <c r="K687" s="168">
        <v>0</v>
      </c>
      <c r="L687" s="168">
        <v>0</v>
      </c>
      <c r="M687" s="168">
        <v>0</v>
      </c>
      <c r="N687" s="168">
        <v>0</v>
      </c>
    </row>
    <row r="688" spans="1:14" ht="195" x14ac:dyDescent="0.25">
      <c r="A688" s="168">
        <v>2031</v>
      </c>
      <c r="B688" s="168">
        <v>51</v>
      </c>
      <c r="C688" s="169" t="s">
        <v>53</v>
      </c>
      <c r="D688" s="168">
        <v>4.2465289140999998</v>
      </c>
      <c r="E688" s="168">
        <v>0</v>
      </c>
      <c r="F688" s="168">
        <v>0</v>
      </c>
      <c r="G688" s="168">
        <v>0</v>
      </c>
      <c r="H688" s="168">
        <v>0</v>
      </c>
      <c r="I688" s="168">
        <v>0</v>
      </c>
      <c r="J688" s="168">
        <v>0</v>
      </c>
      <c r="K688" s="168">
        <v>0</v>
      </c>
      <c r="L688" s="168">
        <v>2.33637337</v>
      </c>
      <c r="M688" s="168">
        <v>0</v>
      </c>
      <c r="N688" s="168">
        <v>2.33637337</v>
      </c>
    </row>
    <row r="689" spans="1:14" ht="225" x14ac:dyDescent="0.25">
      <c r="A689" s="168">
        <v>2031</v>
      </c>
      <c r="B689" s="168">
        <v>53</v>
      </c>
      <c r="C689" s="169" t="s">
        <v>55</v>
      </c>
      <c r="D689" s="168">
        <v>4.2465289140999998</v>
      </c>
      <c r="E689" s="168">
        <v>0</v>
      </c>
      <c r="F689" s="168">
        <v>0</v>
      </c>
      <c r="G689" s="168">
        <v>0</v>
      </c>
      <c r="H689" s="168">
        <v>0</v>
      </c>
      <c r="I689" s="168">
        <v>0</v>
      </c>
      <c r="J689" s="168">
        <v>0</v>
      </c>
      <c r="K689" s="168">
        <v>0</v>
      </c>
      <c r="L689" s="168">
        <v>0.93183877999999953</v>
      </c>
      <c r="M689" s="168">
        <v>0</v>
      </c>
      <c r="N689" s="168">
        <v>0.93183877999999953</v>
      </c>
    </row>
    <row r="690" spans="1:14" ht="180" x14ac:dyDescent="0.25">
      <c r="A690" s="168">
        <v>2031</v>
      </c>
      <c r="B690" s="168">
        <v>37</v>
      </c>
      <c r="C690" s="169" t="s">
        <v>39</v>
      </c>
      <c r="D690" s="168">
        <v>4.7469766068999997</v>
      </c>
      <c r="E690" s="168">
        <v>0</v>
      </c>
      <c r="F690" s="168">
        <v>0</v>
      </c>
      <c r="G690" s="168">
        <v>0</v>
      </c>
      <c r="H690" s="168">
        <v>0</v>
      </c>
      <c r="I690" s="168">
        <v>0</v>
      </c>
      <c r="J690" s="168">
        <v>0</v>
      </c>
      <c r="K690" s="168">
        <v>0</v>
      </c>
      <c r="L690" s="168">
        <v>19.797330589999998</v>
      </c>
      <c r="M690" s="168">
        <v>0</v>
      </c>
      <c r="N690" s="168">
        <v>19.797330589999998</v>
      </c>
    </row>
    <row r="691" spans="1:14" ht="45" x14ac:dyDescent="0.25">
      <c r="A691" s="168">
        <v>2031</v>
      </c>
      <c r="B691" s="168">
        <v>16</v>
      </c>
      <c r="C691" s="169" t="s">
        <v>18</v>
      </c>
      <c r="D691" s="168">
        <v>5.0374925743999999</v>
      </c>
      <c r="E691" s="168">
        <v>-0.12508162327676303</v>
      </c>
      <c r="F691" s="168">
        <v>0.83780166580941706</v>
      </c>
      <c r="G691" s="168">
        <v>0</v>
      </c>
      <c r="H691" s="168">
        <v>0</v>
      </c>
      <c r="I691" s="168">
        <v>0</v>
      </c>
      <c r="J691" s="168">
        <v>0</v>
      </c>
      <c r="K691" s="168">
        <v>0</v>
      </c>
      <c r="L691" s="168">
        <v>0</v>
      </c>
      <c r="M691" s="168">
        <v>0</v>
      </c>
      <c r="N691" s="168">
        <v>0.71272004253265397</v>
      </c>
    </row>
    <row r="692" spans="1:14" ht="150" x14ac:dyDescent="0.25">
      <c r="A692" s="168">
        <v>2031</v>
      </c>
      <c r="B692" s="168">
        <v>38</v>
      </c>
      <c r="C692" s="169" t="s">
        <v>40</v>
      </c>
      <c r="D692" s="168">
        <v>5.3422356789999998</v>
      </c>
      <c r="E692" s="168">
        <v>0</v>
      </c>
      <c r="F692" s="168">
        <v>0</v>
      </c>
      <c r="G692" s="168">
        <v>0</v>
      </c>
      <c r="H692" s="168">
        <v>0</v>
      </c>
      <c r="I692" s="168">
        <v>0</v>
      </c>
      <c r="J692" s="168">
        <v>0</v>
      </c>
      <c r="K692" s="168">
        <v>0</v>
      </c>
      <c r="L692" s="168">
        <v>8.4961385200000041</v>
      </c>
      <c r="M692" s="168">
        <v>0</v>
      </c>
      <c r="N692" s="168">
        <v>8.4961385200000041</v>
      </c>
    </row>
    <row r="693" spans="1:14" ht="135" x14ac:dyDescent="0.25">
      <c r="A693" s="168">
        <v>2031</v>
      </c>
      <c r="B693" s="168">
        <v>40</v>
      </c>
      <c r="C693" s="169" t="s">
        <v>42</v>
      </c>
      <c r="D693" s="168">
        <v>5.4769047630000003</v>
      </c>
      <c r="E693" s="168">
        <v>-6.2853680586823415E-3</v>
      </c>
      <c r="F693" s="168">
        <v>2.416772844594595E-2</v>
      </c>
      <c r="G693" s="168">
        <v>-1.0191913363397531E-2</v>
      </c>
      <c r="H693" s="168">
        <v>6.9247094079194688E-2</v>
      </c>
      <c r="I693" s="168">
        <v>0</v>
      </c>
      <c r="J693" s="168">
        <v>0</v>
      </c>
      <c r="K693" s="168">
        <v>0</v>
      </c>
      <c r="L693" s="168">
        <v>0</v>
      </c>
      <c r="M693" s="168">
        <v>0</v>
      </c>
      <c r="N693" s="168">
        <v>7.6937541103060766E-2</v>
      </c>
    </row>
    <row r="694" spans="1:14" ht="90" x14ac:dyDescent="0.25">
      <c r="A694" s="168">
        <v>2031</v>
      </c>
      <c r="B694" s="168">
        <v>48</v>
      </c>
      <c r="C694" s="169" t="s">
        <v>50</v>
      </c>
      <c r="D694" s="168">
        <v>5.6305795644999996</v>
      </c>
      <c r="E694" s="168">
        <v>2.1106361457361</v>
      </c>
      <c r="F694" s="168">
        <v>78.87602532201538</v>
      </c>
      <c r="G694" s="168">
        <v>0</v>
      </c>
      <c r="H694" s="168">
        <v>0</v>
      </c>
      <c r="I694" s="168">
        <v>0</v>
      </c>
      <c r="J694" s="168">
        <v>0</v>
      </c>
      <c r="K694" s="168">
        <v>0</v>
      </c>
      <c r="L694" s="168">
        <v>0</v>
      </c>
      <c r="M694" s="168">
        <v>0</v>
      </c>
      <c r="N694" s="168">
        <v>80.986661467751475</v>
      </c>
    </row>
    <row r="695" spans="1:14" ht="75" x14ac:dyDescent="0.25">
      <c r="A695" s="168">
        <v>2031</v>
      </c>
      <c r="B695" s="168">
        <v>28</v>
      </c>
      <c r="C695" s="169" t="s">
        <v>30</v>
      </c>
      <c r="D695" s="168">
        <v>5.8285648387999993</v>
      </c>
      <c r="E695" s="168">
        <v>0</v>
      </c>
      <c r="F695" s="168">
        <v>0</v>
      </c>
      <c r="G695" s="168">
        <v>1.1783229760000002</v>
      </c>
      <c r="H695" s="168">
        <v>0</v>
      </c>
      <c r="I695" s="168">
        <v>0</v>
      </c>
      <c r="J695" s="168">
        <v>0</v>
      </c>
      <c r="K695" s="168">
        <v>0</v>
      </c>
      <c r="L695" s="168">
        <v>0</v>
      </c>
      <c r="M695" s="168">
        <v>0</v>
      </c>
      <c r="N695" s="168">
        <v>1.1783229760000002</v>
      </c>
    </row>
    <row r="696" spans="1:14" ht="90" x14ac:dyDescent="0.25">
      <c r="A696" s="168">
        <v>2031</v>
      </c>
      <c r="B696" s="168">
        <v>45</v>
      </c>
      <c r="C696" s="169" t="s">
        <v>47</v>
      </c>
      <c r="D696" s="168">
        <v>5.8554986556000008</v>
      </c>
      <c r="E696" s="168">
        <v>1.1662731327926641</v>
      </c>
      <c r="F696" s="168">
        <v>6.2712496065943393</v>
      </c>
      <c r="G696" s="168">
        <v>0</v>
      </c>
      <c r="H696" s="168">
        <v>0</v>
      </c>
      <c r="I696" s="168">
        <v>0</v>
      </c>
      <c r="J696" s="168">
        <v>0</v>
      </c>
      <c r="K696" s="168">
        <v>0</v>
      </c>
      <c r="L696" s="168">
        <v>0</v>
      </c>
      <c r="M696" s="168">
        <v>0</v>
      </c>
      <c r="N696" s="168">
        <v>7.4375227393870036</v>
      </c>
    </row>
    <row r="697" spans="1:14" ht="75" x14ac:dyDescent="0.25">
      <c r="A697" s="168">
        <v>2031</v>
      </c>
      <c r="B697" s="168">
        <v>54</v>
      </c>
      <c r="C697" s="169" t="s">
        <v>56</v>
      </c>
      <c r="D697" s="168">
        <v>5.8554986556000008</v>
      </c>
      <c r="E697" s="168">
        <v>1.1663772533917902</v>
      </c>
      <c r="F697" s="168">
        <v>6.2711454859952127</v>
      </c>
      <c r="G697" s="168">
        <v>0</v>
      </c>
      <c r="H697" s="168">
        <v>0</v>
      </c>
      <c r="I697" s="168">
        <v>0</v>
      </c>
      <c r="J697" s="168">
        <v>0</v>
      </c>
      <c r="K697" s="168">
        <v>0</v>
      </c>
      <c r="L697" s="168">
        <v>0</v>
      </c>
      <c r="M697" s="168">
        <v>0</v>
      </c>
      <c r="N697" s="168">
        <v>7.4375227393870027</v>
      </c>
    </row>
    <row r="698" spans="1:14" ht="120" x14ac:dyDescent="0.25">
      <c r="A698" s="168">
        <v>2031</v>
      </c>
      <c r="B698" s="168">
        <v>36</v>
      </c>
      <c r="C698" s="169" t="s">
        <v>38</v>
      </c>
      <c r="D698" s="168">
        <v>7.9723011687000005</v>
      </c>
      <c r="E698" s="168">
        <v>0</v>
      </c>
      <c r="F698" s="168">
        <v>0</v>
      </c>
      <c r="G698" s="168">
        <v>0.11004672000000001</v>
      </c>
      <c r="H698" s="168">
        <v>0</v>
      </c>
      <c r="I698" s="168">
        <v>0</v>
      </c>
      <c r="J698" s="168">
        <v>0</v>
      </c>
      <c r="K698" s="168">
        <v>0</v>
      </c>
      <c r="L698" s="168">
        <v>0</v>
      </c>
      <c r="M698" s="168">
        <v>0</v>
      </c>
      <c r="N698" s="168">
        <v>0.11004672000000001</v>
      </c>
    </row>
    <row r="699" spans="1:14" ht="90" x14ac:dyDescent="0.25">
      <c r="A699" s="168">
        <v>2031</v>
      </c>
      <c r="B699" s="168">
        <v>46</v>
      </c>
      <c r="C699" s="169" t="s">
        <v>48</v>
      </c>
      <c r="D699" s="168">
        <v>14.366258952100001</v>
      </c>
      <c r="E699" s="168">
        <v>4.575999212849303</v>
      </c>
      <c r="F699" s="168">
        <v>16.76378687660841</v>
      </c>
      <c r="G699" s="168">
        <v>0.49267984087620786</v>
      </c>
      <c r="H699" s="168">
        <v>0.79981671315088387</v>
      </c>
      <c r="I699" s="168">
        <v>0</v>
      </c>
      <c r="J699" s="168">
        <v>0</v>
      </c>
      <c r="K699" s="168">
        <v>0</v>
      </c>
      <c r="L699" s="168">
        <v>0</v>
      </c>
      <c r="M699" s="168">
        <v>0</v>
      </c>
      <c r="N699" s="168">
        <v>22.632282643484807</v>
      </c>
    </row>
    <row r="700" spans="1:14" ht="75" x14ac:dyDescent="0.25">
      <c r="A700" s="168">
        <v>2031</v>
      </c>
      <c r="B700" s="168">
        <v>55</v>
      </c>
      <c r="C700" s="169" t="s">
        <v>57</v>
      </c>
      <c r="D700" s="168">
        <v>15.5614470726</v>
      </c>
      <c r="E700" s="168">
        <v>-2.4117085574236308</v>
      </c>
      <c r="F700" s="168">
        <v>9.8492312968106344</v>
      </c>
      <c r="G700" s="168">
        <v>0</v>
      </c>
      <c r="H700" s="168">
        <v>0</v>
      </c>
      <c r="I700" s="168">
        <v>0</v>
      </c>
      <c r="J700" s="168">
        <v>0</v>
      </c>
      <c r="K700" s="168">
        <v>0</v>
      </c>
      <c r="L700" s="168">
        <v>0</v>
      </c>
      <c r="M700" s="168">
        <v>0</v>
      </c>
      <c r="N700" s="168">
        <v>7.4375227393870036</v>
      </c>
    </row>
    <row r="701" spans="1:14" ht="45" x14ac:dyDescent="0.25">
      <c r="A701" s="168">
        <v>2031</v>
      </c>
      <c r="B701" s="168">
        <v>57</v>
      </c>
      <c r="C701" s="169" t="s">
        <v>59</v>
      </c>
      <c r="D701" s="168">
        <v>18.798500877200002</v>
      </c>
      <c r="E701" s="168">
        <v>0</v>
      </c>
      <c r="F701" s="168">
        <v>1.2590748153419599E-8</v>
      </c>
      <c r="G701" s="168">
        <v>-1.9358684076407117E-9</v>
      </c>
      <c r="H701" s="168">
        <v>1.9003853901174366E-8</v>
      </c>
      <c r="I701" s="168">
        <v>0</v>
      </c>
      <c r="J701" s="168">
        <v>0</v>
      </c>
      <c r="K701" s="168">
        <v>0</v>
      </c>
      <c r="L701" s="168">
        <v>0</v>
      </c>
      <c r="M701" s="168">
        <v>0</v>
      </c>
      <c r="N701" s="168">
        <v>2.9658733646953255E-8</v>
      </c>
    </row>
    <row r="702" spans="1:14" ht="45" x14ac:dyDescent="0.25">
      <c r="A702" s="168">
        <v>2031</v>
      </c>
      <c r="B702" s="168">
        <v>56</v>
      </c>
      <c r="C702" s="169" t="s">
        <v>58</v>
      </c>
      <c r="D702" s="168">
        <v>22.199764080999998</v>
      </c>
      <c r="E702" s="168">
        <v>-9.3974017544720873E-2</v>
      </c>
      <c r="F702" s="168">
        <v>-1.0198697096021201</v>
      </c>
      <c r="G702" s="168">
        <v>0.2555023959727617</v>
      </c>
      <c r="H702" s="168">
        <v>2.5948366781417938</v>
      </c>
      <c r="I702" s="168">
        <v>0</v>
      </c>
      <c r="J702" s="168">
        <v>0</v>
      </c>
      <c r="K702" s="168">
        <v>0</v>
      </c>
      <c r="L702" s="168">
        <v>0</v>
      </c>
      <c r="M702" s="168">
        <v>0</v>
      </c>
      <c r="N702" s="168">
        <v>1.7364953469677147</v>
      </c>
    </row>
    <row r="703" spans="1:14" ht="135" x14ac:dyDescent="0.25">
      <c r="A703" s="168">
        <v>2031</v>
      </c>
      <c r="B703" s="168">
        <v>41</v>
      </c>
      <c r="C703" s="169" t="s">
        <v>43</v>
      </c>
      <c r="D703" s="168">
        <v>22.8555156368</v>
      </c>
      <c r="E703" s="168">
        <v>0</v>
      </c>
      <c r="F703" s="168">
        <v>0</v>
      </c>
      <c r="G703" s="168">
        <v>4.1437979455983501E-2</v>
      </c>
      <c r="H703" s="168">
        <v>0</v>
      </c>
      <c r="I703" s="168">
        <v>0</v>
      </c>
      <c r="J703" s="168">
        <v>0</v>
      </c>
      <c r="K703" s="168">
        <v>0</v>
      </c>
      <c r="L703" s="168">
        <v>0</v>
      </c>
      <c r="M703" s="168">
        <v>0</v>
      </c>
      <c r="N703" s="168">
        <v>4.1437979455983501E-2</v>
      </c>
    </row>
    <row r="704" spans="1:14" ht="135" x14ac:dyDescent="0.25">
      <c r="A704" s="168">
        <v>2031</v>
      </c>
      <c r="B704" s="168">
        <v>42</v>
      </c>
      <c r="C704" s="169" t="s">
        <v>44</v>
      </c>
      <c r="D704" s="168">
        <v>22.8555156368</v>
      </c>
      <c r="E704" s="168">
        <v>-1.1786428976027526E-2</v>
      </c>
      <c r="F704" s="168">
        <v>-6.1600819432916121E-2</v>
      </c>
      <c r="G704" s="168">
        <v>7.621420382667507E-2</v>
      </c>
      <c r="H704" s="168">
        <v>0</v>
      </c>
      <c r="I704" s="168">
        <v>0</v>
      </c>
      <c r="J704" s="168">
        <v>0</v>
      </c>
      <c r="K704" s="168">
        <v>0</v>
      </c>
      <c r="L704" s="168">
        <v>0</v>
      </c>
      <c r="M704" s="168">
        <v>0</v>
      </c>
      <c r="N704" s="168">
        <v>2.8269554177314249E-3</v>
      </c>
    </row>
    <row r="705" spans="1:14" ht="90" x14ac:dyDescent="0.25">
      <c r="A705" s="168">
        <v>2031</v>
      </c>
      <c r="B705" s="168">
        <v>47</v>
      </c>
      <c r="C705" s="169" t="s">
        <v>49</v>
      </c>
      <c r="D705" s="168">
        <v>23.278963022700001</v>
      </c>
      <c r="E705" s="168">
        <v>-8.3758973265475909</v>
      </c>
      <c r="F705" s="168">
        <v>11.937234566999516</v>
      </c>
      <c r="G705" s="168">
        <v>0</v>
      </c>
      <c r="H705" s="168">
        <v>0</v>
      </c>
      <c r="I705" s="168">
        <v>0</v>
      </c>
      <c r="J705" s="168">
        <v>0</v>
      </c>
      <c r="K705" s="168">
        <v>0</v>
      </c>
      <c r="L705" s="168">
        <v>0</v>
      </c>
      <c r="M705" s="168">
        <v>0</v>
      </c>
      <c r="N705" s="168">
        <v>3.5613372404519259</v>
      </c>
    </row>
    <row r="706" spans="1:14" ht="75" x14ac:dyDescent="0.25">
      <c r="A706" s="168">
        <v>2031</v>
      </c>
      <c r="B706" s="168">
        <v>3</v>
      </c>
      <c r="C706" s="169" t="s">
        <v>5</v>
      </c>
      <c r="D706" s="168">
        <v>28.807346129100001</v>
      </c>
      <c r="E706" s="168">
        <v>0</v>
      </c>
      <c r="F706" s="168">
        <v>0</v>
      </c>
      <c r="G706" s="168">
        <v>2.5874181528190436</v>
      </c>
      <c r="H706" s="168">
        <v>0</v>
      </c>
      <c r="I706" s="168">
        <v>0</v>
      </c>
      <c r="J706" s="168">
        <v>0</v>
      </c>
      <c r="K706" s="168">
        <v>0</v>
      </c>
      <c r="L706" s="168">
        <v>0</v>
      </c>
      <c r="M706" s="168">
        <v>0</v>
      </c>
      <c r="N706" s="168">
        <v>2.5874181528190436</v>
      </c>
    </row>
    <row r="707" spans="1:14" ht="105" x14ac:dyDescent="0.25">
      <c r="A707" s="168">
        <v>2031</v>
      </c>
      <c r="B707" s="168">
        <v>1</v>
      </c>
      <c r="C707" s="169" t="s">
        <v>3</v>
      </c>
      <c r="D707" s="168">
        <v>31.323485917900001</v>
      </c>
      <c r="E707" s="168">
        <v>0</v>
      </c>
      <c r="F707" s="168">
        <v>0</v>
      </c>
      <c r="G707" s="168">
        <v>1.4660162754454511</v>
      </c>
      <c r="H707" s="168">
        <v>0</v>
      </c>
      <c r="I707" s="168">
        <v>0</v>
      </c>
      <c r="J707" s="168">
        <v>0</v>
      </c>
      <c r="K707" s="168">
        <v>0</v>
      </c>
      <c r="L707" s="168">
        <v>0</v>
      </c>
      <c r="M707" s="168">
        <v>0</v>
      </c>
      <c r="N707" s="168">
        <v>1.4660162754454511</v>
      </c>
    </row>
    <row r="708" spans="1:14" ht="105" x14ac:dyDescent="0.25">
      <c r="A708" s="168">
        <v>2031</v>
      </c>
      <c r="B708" s="168">
        <v>4</v>
      </c>
      <c r="C708" s="169" t="s">
        <v>6</v>
      </c>
      <c r="D708" s="168">
        <v>32.252376785199999</v>
      </c>
      <c r="E708" s="168">
        <v>0</v>
      </c>
      <c r="F708" s="168">
        <v>0</v>
      </c>
      <c r="G708" s="168">
        <v>1.6254868794692334</v>
      </c>
      <c r="H708" s="168">
        <v>0</v>
      </c>
      <c r="I708" s="168">
        <v>0</v>
      </c>
      <c r="J708" s="168">
        <v>0</v>
      </c>
      <c r="K708" s="168">
        <v>0</v>
      </c>
      <c r="L708" s="168">
        <v>0</v>
      </c>
      <c r="M708" s="168">
        <v>0</v>
      </c>
      <c r="N708" s="168">
        <v>1.6254868794692334</v>
      </c>
    </row>
    <row r="709" spans="1:14" ht="75" x14ac:dyDescent="0.25">
      <c r="A709" s="168">
        <v>2031</v>
      </c>
      <c r="B709" s="168">
        <v>43</v>
      </c>
      <c r="C709" s="169" t="s">
        <v>45</v>
      </c>
      <c r="D709" s="168">
        <v>32.266278110000002</v>
      </c>
      <c r="E709" s="168">
        <v>0</v>
      </c>
      <c r="F709" s="168">
        <v>0</v>
      </c>
      <c r="G709" s="168">
        <v>1.63286387549912</v>
      </c>
      <c r="H709" s="168">
        <v>0</v>
      </c>
      <c r="I709" s="168">
        <v>0</v>
      </c>
      <c r="J709" s="168">
        <v>0</v>
      </c>
      <c r="K709" s="168">
        <v>0</v>
      </c>
      <c r="L709" s="168">
        <v>0</v>
      </c>
      <c r="M709" s="168">
        <v>0</v>
      </c>
      <c r="N709" s="168">
        <v>1.63286387549912</v>
      </c>
    </row>
    <row r="710" spans="1:14" ht="135" x14ac:dyDescent="0.25">
      <c r="A710" s="168">
        <v>2031</v>
      </c>
      <c r="B710" s="168">
        <v>11</v>
      </c>
      <c r="C710" s="169" t="s">
        <v>13</v>
      </c>
      <c r="D710" s="168">
        <v>36.199049779200003</v>
      </c>
      <c r="E710" s="168">
        <v>0</v>
      </c>
      <c r="F710" s="168">
        <v>0</v>
      </c>
      <c r="G710" s="168">
        <v>0</v>
      </c>
      <c r="H710" s="168">
        <v>0</v>
      </c>
      <c r="I710" s="168">
        <v>0</v>
      </c>
      <c r="J710" s="168">
        <v>0</v>
      </c>
      <c r="K710" s="168">
        <v>0</v>
      </c>
      <c r="L710" s="168">
        <v>0</v>
      </c>
      <c r="M710" s="168">
        <v>9.874128686666668E-2</v>
      </c>
      <c r="N710" s="168">
        <v>9.874128686666668E-2</v>
      </c>
    </row>
    <row r="711" spans="1:14" ht="150" x14ac:dyDescent="0.25">
      <c r="A711" s="168">
        <v>2031</v>
      </c>
      <c r="B711" s="168">
        <v>12</v>
      </c>
      <c r="C711" s="169" t="s">
        <v>14</v>
      </c>
      <c r="D711" s="168">
        <v>76.200654911700013</v>
      </c>
      <c r="E711" s="168">
        <v>0</v>
      </c>
      <c r="F711" s="168">
        <v>0</v>
      </c>
      <c r="G711" s="168">
        <v>0</v>
      </c>
      <c r="H711" s="168">
        <v>0</v>
      </c>
      <c r="I711" s="168">
        <v>0</v>
      </c>
      <c r="J711" s="168">
        <v>0</v>
      </c>
      <c r="K711" s="168">
        <v>0</v>
      </c>
      <c r="L711" s="168">
        <v>0</v>
      </c>
      <c r="M711" s="168">
        <v>9.874128686666668E-2</v>
      </c>
      <c r="N711" s="168">
        <v>9.874128686666668E-2</v>
      </c>
    </row>
    <row r="712" spans="1:14" ht="105" x14ac:dyDescent="0.25">
      <c r="A712" s="168">
        <v>2031</v>
      </c>
      <c r="B712" s="168">
        <v>5</v>
      </c>
      <c r="C712" s="169" t="s">
        <v>7</v>
      </c>
      <c r="D712" s="168">
        <v>89.612935449400013</v>
      </c>
      <c r="E712" s="168">
        <v>0</v>
      </c>
      <c r="F712" s="168">
        <v>0</v>
      </c>
      <c r="G712" s="168">
        <v>0</v>
      </c>
      <c r="H712" s="168">
        <v>0</v>
      </c>
      <c r="I712" s="168">
        <v>0</v>
      </c>
      <c r="J712" s="168">
        <v>0</v>
      </c>
      <c r="K712" s="168">
        <v>0</v>
      </c>
      <c r="L712" s="168">
        <v>0.53856345327197819</v>
      </c>
      <c r="M712" s="168">
        <v>0</v>
      </c>
      <c r="N712" s="168">
        <v>0.53856345327197819</v>
      </c>
    </row>
    <row r="713" spans="1:14" ht="75" x14ac:dyDescent="0.25">
      <c r="A713" s="168">
        <v>2031</v>
      </c>
      <c r="B713" s="168">
        <v>44</v>
      </c>
      <c r="C713" s="169" t="s">
        <v>46</v>
      </c>
      <c r="D713" s="168">
        <v>89.612935449400013</v>
      </c>
      <c r="E713" s="168">
        <v>0</v>
      </c>
      <c r="F713" s="168">
        <v>0</v>
      </c>
      <c r="G713" s="168">
        <v>0</v>
      </c>
      <c r="H713" s="168">
        <v>0</v>
      </c>
      <c r="I713" s="168">
        <v>0</v>
      </c>
      <c r="J713" s="168">
        <v>0</v>
      </c>
      <c r="K713" s="168">
        <v>0</v>
      </c>
      <c r="L713" s="168">
        <v>0.53760877486446002</v>
      </c>
      <c r="M713" s="168">
        <v>0</v>
      </c>
      <c r="N713" s="168">
        <v>0.53760877486446002</v>
      </c>
    </row>
    <row r="714" spans="1:14" ht="105" x14ac:dyDescent="0.25">
      <c r="A714" s="168">
        <v>2031</v>
      </c>
      <c r="B714" s="168">
        <v>2</v>
      </c>
      <c r="C714" s="169" t="s">
        <v>4</v>
      </c>
      <c r="D714" s="168">
        <v>90.810295651900006</v>
      </c>
      <c r="E714" s="168">
        <v>0</v>
      </c>
      <c r="F714" s="168">
        <v>0</v>
      </c>
      <c r="G714" s="168">
        <v>0</v>
      </c>
      <c r="H714" s="168">
        <v>0</v>
      </c>
      <c r="I714" s="168">
        <v>0</v>
      </c>
      <c r="J714" s="168">
        <v>0</v>
      </c>
      <c r="K714" s="168">
        <v>0</v>
      </c>
      <c r="L714" s="168">
        <v>0.89377019131963087</v>
      </c>
      <c r="M714" s="168">
        <v>0</v>
      </c>
      <c r="N714" s="168">
        <v>0.89377019131963087</v>
      </c>
    </row>
    <row r="715" spans="1:14" ht="45" x14ac:dyDescent="0.25">
      <c r="A715" s="168">
        <v>2031</v>
      </c>
      <c r="B715" s="168">
        <v>58</v>
      </c>
      <c r="C715" s="169" t="s">
        <v>60</v>
      </c>
      <c r="D715" s="168">
        <v>96.394392661599994</v>
      </c>
      <c r="E715" s="168">
        <v>0</v>
      </c>
      <c r="F715" s="168">
        <v>0</v>
      </c>
      <c r="G715" s="168">
        <v>9.9245678521990596E-9</v>
      </c>
      <c r="H715" s="168">
        <v>0</v>
      </c>
      <c r="I715" s="168">
        <v>0</v>
      </c>
      <c r="J715" s="168">
        <v>0</v>
      </c>
      <c r="K715" s="168">
        <v>0</v>
      </c>
      <c r="L715" s="168">
        <v>0</v>
      </c>
      <c r="M715" s="168">
        <v>0</v>
      </c>
      <c r="N715" s="168">
        <v>9.9245678521990596E-9</v>
      </c>
    </row>
    <row r="716" spans="1:14" ht="75" x14ac:dyDescent="0.25">
      <c r="A716" s="168">
        <v>2031</v>
      </c>
      <c r="B716" s="168">
        <v>31</v>
      </c>
      <c r="C716" s="169" t="s">
        <v>33</v>
      </c>
      <c r="D716" s="168">
        <v>111.75437912870001</v>
      </c>
      <c r="E716" s="168">
        <v>0</v>
      </c>
      <c r="F716" s="168">
        <v>0</v>
      </c>
      <c r="G716" s="168">
        <v>0</v>
      </c>
      <c r="H716" s="168">
        <v>0</v>
      </c>
      <c r="I716" s="168">
        <v>0.65363527599999982</v>
      </c>
      <c r="J716" s="168">
        <v>0</v>
      </c>
      <c r="K716" s="168">
        <v>0</v>
      </c>
      <c r="L716" s="168">
        <v>0</v>
      </c>
      <c r="M716" s="168">
        <v>0</v>
      </c>
      <c r="N716" s="168">
        <v>0.65363527599999982</v>
      </c>
    </row>
    <row r="717" spans="1:14" ht="30" x14ac:dyDescent="0.25">
      <c r="A717" s="168">
        <v>2032</v>
      </c>
      <c r="B717" s="168">
        <v>19</v>
      </c>
      <c r="C717" s="169" t="s">
        <v>21</v>
      </c>
      <c r="D717" s="168">
        <v>-44.629768854000005</v>
      </c>
      <c r="E717" s="168">
        <v>0.76264605121086404</v>
      </c>
      <c r="F717" s="168">
        <v>15.58985856707152</v>
      </c>
      <c r="G717" s="168">
        <v>5.6655332382362147</v>
      </c>
      <c r="H717" s="168">
        <v>16.864671355920947</v>
      </c>
      <c r="I717" s="168">
        <v>0</v>
      </c>
      <c r="J717" s="168">
        <v>0</v>
      </c>
      <c r="K717" s="168">
        <v>0</v>
      </c>
      <c r="L717" s="168">
        <v>0</v>
      </c>
      <c r="M717" s="168">
        <v>0</v>
      </c>
      <c r="N717" s="168">
        <v>38.882709212439543</v>
      </c>
    </row>
    <row r="718" spans="1:14" ht="60" x14ac:dyDescent="0.25">
      <c r="A718" s="168">
        <v>2032</v>
      </c>
      <c r="B718" s="168">
        <v>32</v>
      </c>
      <c r="C718" s="169" t="s">
        <v>34</v>
      </c>
      <c r="D718" s="168">
        <v>-22.307825160500002</v>
      </c>
      <c r="E718" s="168">
        <v>0</v>
      </c>
      <c r="F718" s="168">
        <v>0</v>
      </c>
      <c r="G718" s="168">
        <v>0</v>
      </c>
      <c r="H718" s="168">
        <v>0</v>
      </c>
      <c r="I718" s="168">
        <v>1.3847323040000004</v>
      </c>
      <c r="J718" s="168">
        <v>0</v>
      </c>
      <c r="K718" s="168">
        <v>0</v>
      </c>
      <c r="L718" s="168">
        <v>0</v>
      </c>
      <c r="M718" s="168">
        <v>0</v>
      </c>
      <c r="N718" s="168">
        <v>1.3847323040000004</v>
      </c>
    </row>
    <row r="719" spans="1:14" ht="90" x14ac:dyDescent="0.25">
      <c r="A719" s="168">
        <v>2032</v>
      </c>
      <c r="B719" s="168">
        <v>22</v>
      </c>
      <c r="C719" s="169" t="s">
        <v>24</v>
      </c>
      <c r="D719" s="168">
        <v>-16.187441105000001</v>
      </c>
      <c r="E719" s="168">
        <v>-6.8090015678717558E-2</v>
      </c>
      <c r="F719" s="168">
        <v>0.12706993987261539</v>
      </c>
      <c r="G719" s="168">
        <v>-0.20772110829375906</v>
      </c>
      <c r="H719" s="168">
        <v>0.93783957915885807</v>
      </c>
      <c r="I719" s="168">
        <v>0</v>
      </c>
      <c r="J719" s="168">
        <v>0</v>
      </c>
      <c r="K719" s="168">
        <v>0</v>
      </c>
      <c r="L719" s="168">
        <v>0</v>
      </c>
      <c r="M719" s="168">
        <v>0</v>
      </c>
      <c r="N719" s="168">
        <v>0.78909839505899682</v>
      </c>
    </row>
    <row r="720" spans="1:14" ht="90" x14ac:dyDescent="0.25">
      <c r="A720" s="168">
        <v>2032</v>
      </c>
      <c r="B720" s="168">
        <v>21</v>
      </c>
      <c r="C720" s="169" t="s">
        <v>23</v>
      </c>
      <c r="D720" s="168">
        <v>-10.979440093600001</v>
      </c>
      <c r="E720" s="168">
        <v>0</v>
      </c>
      <c r="F720" s="168">
        <v>0.59692670161489425</v>
      </c>
      <c r="G720" s="168">
        <v>2.2171563202839674E-2</v>
      </c>
      <c r="H720" s="168">
        <v>0.90097170469717958</v>
      </c>
      <c r="I720" s="168">
        <v>0</v>
      </c>
      <c r="J720" s="168">
        <v>0</v>
      </c>
      <c r="K720" s="168">
        <v>0</v>
      </c>
      <c r="L720" s="168">
        <v>0</v>
      </c>
      <c r="M720" s="168">
        <v>0</v>
      </c>
      <c r="N720" s="168">
        <v>1.5200699695149136</v>
      </c>
    </row>
    <row r="721" spans="1:14" ht="180" x14ac:dyDescent="0.25">
      <c r="A721" s="168">
        <v>2032</v>
      </c>
      <c r="B721" s="168">
        <v>50</v>
      </c>
      <c r="C721" s="169" t="s">
        <v>52</v>
      </c>
      <c r="D721" s="168">
        <v>-7.3995231452999999</v>
      </c>
      <c r="E721" s="168">
        <v>0</v>
      </c>
      <c r="F721" s="168">
        <v>0</v>
      </c>
      <c r="G721" s="168">
        <v>0</v>
      </c>
      <c r="H721" s="168">
        <v>0</v>
      </c>
      <c r="I721" s="168">
        <v>0</v>
      </c>
      <c r="J721" s="168">
        <v>0</v>
      </c>
      <c r="K721" s="168">
        <v>0</v>
      </c>
      <c r="L721" s="168">
        <v>0</v>
      </c>
      <c r="M721" s="168">
        <v>0</v>
      </c>
      <c r="N721" s="168">
        <v>0</v>
      </c>
    </row>
    <row r="722" spans="1:14" ht="45" x14ac:dyDescent="0.25">
      <c r="A722" s="168">
        <v>2032</v>
      </c>
      <c r="B722" s="168">
        <v>14</v>
      </c>
      <c r="C722" s="169" t="s">
        <v>16</v>
      </c>
      <c r="D722" s="168">
        <v>-7.2981955200000002</v>
      </c>
      <c r="E722" s="168">
        <v>0</v>
      </c>
      <c r="F722" s="168">
        <v>0.41912500000000003</v>
      </c>
      <c r="G722" s="168">
        <v>0</v>
      </c>
      <c r="H722" s="168">
        <v>0</v>
      </c>
      <c r="I722" s="168">
        <v>0</v>
      </c>
      <c r="J722" s="168">
        <v>0.47971560000000013</v>
      </c>
      <c r="K722" s="168">
        <v>0</v>
      </c>
      <c r="L722" s="168">
        <v>0</v>
      </c>
      <c r="M722" s="168">
        <v>0</v>
      </c>
      <c r="N722" s="168">
        <v>0.89884060000000021</v>
      </c>
    </row>
    <row r="723" spans="1:14" ht="105" x14ac:dyDescent="0.25">
      <c r="A723" s="168">
        <v>2032</v>
      </c>
      <c r="B723" s="168">
        <v>35</v>
      </c>
      <c r="C723" s="169" t="s">
        <v>37</v>
      </c>
      <c r="D723" s="168">
        <v>-7.2572517743000002</v>
      </c>
      <c r="E723" s="168">
        <v>0</v>
      </c>
      <c r="F723" s="168">
        <v>0</v>
      </c>
      <c r="G723" s="168">
        <v>0</v>
      </c>
      <c r="H723" s="168">
        <v>0</v>
      </c>
      <c r="I723" s="168">
        <v>0</v>
      </c>
      <c r="J723" s="168">
        <v>0</v>
      </c>
      <c r="K723" s="168">
        <v>0</v>
      </c>
      <c r="L723" s="168">
        <v>2.6670346199999995</v>
      </c>
      <c r="M723" s="168">
        <v>0</v>
      </c>
      <c r="N723" s="168">
        <v>2.6670346199999995</v>
      </c>
    </row>
    <row r="724" spans="1:14" ht="120" x14ac:dyDescent="0.25">
      <c r="A724" s="168">
        <v>2032</v>
      </c>
      <c r="B724" s="168">
        <v>39</v>
      </c>
      <c r="C724" s="169" t="s">
        <v>41</v>
      </c>
      <c r="D724" s="168">
        <v>-7.1060748671000002</v>
      </c>
      <c r="E724" s="168">
        <v>0</v>
      </c>
      <c r="F724" s="168">
        <v>0</v>
      </c>
      <c r="G724" s="168">
        <v>2.0351827358028235E-2</v>
      </c>
      <c r="H724" s="168">
        <v>0</v>
      </c>
      <c r="I724" s="168">
        <v>0</v>
      </c>
      <c r="J724" s="168">
        <v>0</v>
      </c>
      <c r="K724" s="168">
        <v>0</v>
      </c>
      <c r="L724" s="168">
        <v>0</v>
      </c>
      <c r="M724" s="168">
        <v>0</v>
      </c>
      <c r="N724" s="168">
        <v>2.0351827358028235E-2</v>
      </c>
    </row>
    <row r="725" spans="1:14" ht="60" x14ac:dyDescent="0.25">
      <c r="A725" s="168">
        <v>2032</v>
      </c>
      <c r="B725" s="168">
        <v>15</v>
      </c>
      <c r="C725" s="169" t="s">
        <v>17</v>
      </c>
      <c r="D725" s="168">
        <v>-7.0625246230000007</v>
      </c>
      <c r="E725" s="168">
        <v>0</v>
      </c>
      <c r="F725" s="168">
        <v>5.5159999999999987E-2</v>
      </c>
      <c r="G725" s="168">
        <v>0</v>
      </c>
      <c r="H725" s="168">
        <v>0</v>
      </c>
      <c r="I725" s="168">
        <v>0</v>
      </c>
      <c r="J725" s="168">
        <v>6.311199999999971E-2</v>
      </c>
      <c r="K725" s="168">
        <v>0</v>
      </c>
      <c r="L725" s="168">
        <v>0</v>
      </c>
      <c r="M725" s="168">
        <v>0</v>
      </c>
      <c r="N725" s="168">
        <v>0.1182719999999997</v>
      </c>
    </row>
    <row r="726" spans="1:14" ht="60" x14ac:dyDescent="0.25">
      <c r="A726" s="168">
        <v>2032</v>
      </c>
      <c r="B726" s="168">
        <v>29</v>
      </c>
      <c r="C726" s="169" t="s">
        <v>31</v>
      </c>
      <c r="D726" s="168">
        <v>-5.3520100480000004</v>
      </c>
      <c r="E726" s="168">
        <v>0</v>
      </c>
      <c r="F726" s="168">
        <v>0</v>
      </c>
      <c r="G726" s="168">
        <v>1.1927515600000003</v>
      </c>
      <c r="H726" s="168">
        <v>0</v>
      </c>
      <c r="I726" s="168">
        <v>0</v>
      </c>
      <c r="J726" s="168">
        <v>0</v>
      </c>
      <c r="K726" s="168">
        <v>0</v>
      </c>
      <c r="L726" s="168">
        <v>0</v>
      </c>
      <c r="M726" s="168">
        <v>0</v>
      </c>
      <c r="N726" s="168">
        <v>1.1927515600000003</v>
      </c>
    </row>
    <row r="727" spans="1:14" ht="90" x14ac:dyDescent="0.25">
      <c r="A727" s="168">
        <v>2032</v>
      </c>
      <c r="B727" s="168">
        <v>9</v>
      </c>
      <c r="C727" s="169" t="s">
        <v>11</v>
      </c>
      <c r="D727" s="168">
        <v>-5.1295888512000003</v>
      </c>
      <c r="E727" s="168">
        <v>-9.6565587343091425E-2</v>
      </c>
      <c r="F727" s="168">
        <v>2.0030024959631976</v>
      </c>
      <c r="G727" s="168">
        <v>0</v>
      </c>
      <c r="H727" s="168">
        <v>0</v>
      </c>
      <c r="I727" s="168">
        <v>0</v>
      </c>
      <c r="J727" s="168">
        <v>0</v>
      </c>
      <c r="K727" s="168">
        <v>0</v>
      </c>
      <c r="L727" s="168">
        <v>0</v>
      </c>
      <c r="M727" s="168">
        <v>0</v>
      </c>
      <c r="N727" s="168">
        <v>1.9064369086201061</v>
      </c>
    </row>
    <row r="728" spans="1:14" ht="75" x14ac:dyDescent="0.25">
      <c r="A728" s="168">
        <v>2032</v>
      </c>
      <c r="B728" s="168">
        <v>7</v>
      </c>
      <c r="C728" s="169" t="s">
        <v>9</v>
      </c>
      <c r="D728" s="168">
        <v>-3.8338333340999999</v>
      </c>
      <c r="E728" s="168">
        <v>8.0034674398807987E-2</v>
      </c>
      <c r="F728" s="168">
        <v>0.41502103165116566</v>
      </c>
      <c r="G728" s="168">
        <v>2.8069473718169238E-4</v>
      </c>
      <c r="H728" s="168">
        <v>0</v>
      </c>
      <c r="I728" s="168">
        <v>0</v>
      </c>
      <c r="J728" s="168">
        <v>0</v>
      </c>
      <c r="K728" s="168">
        <v>0</v>
      </c>
      <c r="L728" s="168">
        <v>0</v>
      </c>
      <c r="M728" s="168">
        <v>0</v>
      </c>
      <c r="N728" s="168">
        <v>0.49533640078715535</v>
      </c>
    </row>
    <row r="729" spans="1:14" ht="90" x14ac:dyDescent="0.25">
      <c r="A729" s="168">
        <v>2032</v>
      </c>
      <c r="B729" s="168">
        <v>6</v>
      </c>
      <c r="C729" s="169" t="s">
        <v>8</v>
      </c>
      <c r="D729" s="168">
        <v>-3.7222969234000001</v>
      </c>
      <c r="E729" s="168">
        <v>0</v>
      </c>
      <c r="F729" s="168">
        <v>0</v>
      </c>
      <c r="G729" s="168">
        <v>1.3507777716309028</v>
      </c>
      <c r="H729" s="168">
        <v>0</v>
      </c>
      <c r="I729" s="168">
        <v>0</v>
      </c>
      <c r="J729" s="168">
        <v>0</v>
      </c>
      <c r="K729" s="168">
        <v>0</v>
      </c>
      <c r="L729" s="168">
        <v>0</v>
      </c>
      <c r="M729" s="168">
        <v>0</v>
      </c>
      <c r="N729" s="168">
        <v>1.3507777716309028</v>
      </c>
    </row>
    <row r="730" spans="1:14" ht="75" x14ac:dyDescent="0.25">
      <c r="A730" s="168">
        <v>2032</v>
      </c>
      <c r="B730" s="168">
        <v>27</v>
      </c>
      <c r="C730" s="169" t="s">
        <v>29</v>
      </c>
      <c r="D730" s="168">
        <v>-3.6237930047</v>
      </c>
      <c r="E730" s="168">
        <v>0</v>
      </c>
      <c r="F730" s="168">
        <v>0</v>
      </c>
      <c r="G730" s="168">
        <v>0.5963757799999998</v>
      </c>
      <c r="H730" s="168">
        <v>0</v>
      </c>
      <c r="I730" s="168">
        <v>-5.1713703999999715E-2</v>
      </c>
      <c r="J730" s="168">
        <v>0</v>
      </c>
      <c r="K730" s="168">
        <v>0</v>
      </c>
      <c r="L730" s="168">
        <v>0</v>
      </c>
      <c r="M730" s="168">
        <v>0</v>
      </c>
      <c r="N730" s="168">
        <v>0.54466207600000005</v>
      </c>
    </row>
    <row r="731" spans="1:14" ht="210" x14ac:dyDescent="0.25">
      <c r="A731" s="168">
        <v>2032</v>
      </c>
      <c r="B731" s="168">
        <v>33</v>
      </c>
      <c r="C731" s="169" t="s">
        <v>35</v>
      </c>
      <c r="D731" s="168">
        <v>-3.4692493704</v>
      </c>
      <c r="E731" s="168">
        <v>0</v>
      </c>
      <c r="F731" s="168">
        <v>0</v>
      </c>
      <c r="G731" s="168">
        <v>13.995647447</v>
      </c>
      <c r="H731" s="168">
        <v>0</v>
      </c>
      <c r="I731" s="168">
        <v>0</v>
      </c>
      <c r="J731" s="168">
        <v>0</v>
      </c>
      <c r="K731" s="168">
        <v>0</v>
      </c>
      <c r="L731" s="168">
        <v>0</v>
      </c>
      <c r="M731" s="168">
        <v>0</v>
      </c>
      <c r="N731" s="168">
        <v>13.995647447</v>
      </c>
    </row>
    <row r="732" spans="1:14" ht="60" x14ac:dyDescent="0.25">
      <c r="A732" s="168">
        <v>2032</v>
      </c>
      <c r="B732" s="168">
        <v>24</v>
      </c>
      <c r="C732" s="169" t="s">
        <v>26</v>
      </c>
      <c r="D732" s="168">
        <v>-3.4301518943999998</v>
      </c>
      <c r="E732" s="168">
        <v>0</v>
      </c>
      <c r="F732" s="168">
        <v>1.7944180072178346</v>
      </c>
      <c r="G732" s="168">
        <v>5.0379777546531397E-2</v>
      </c>
      <c r="H732" s="168">
        <v>2.60668982684677</v>
      </c>
      <c r="I732" s="168">
        <v>0</v>
      </c>
      <c r="J732" s="168">
        <v>0</v>
      </c>
      <c r="K732" s="168">
        <v>0</v>
      </c>
      <c r="L732" s="168">
        <v>0</v>
      </c>
      <c r="M732" s="168">
        <v>0</v>
      </c>
      <c r="N732" s="168">
        <v>4.4514876116111362</v>
      </c>
    </row>
    <row r="733" spans="1:14" ht="60" x14ac:dyDescent="0.25">
      <c r="A733" s="168">
        <v>2032</v>
      </c>
      <c r="B733" s="168">
        <v>26</v>
      </c>
      <c r="C733" s="169" t="s">
        <v>28</v>
      </c>
      <c r="D733" s="168">
        <v>-3.3627087482999998</v>
      </c>
      <c r="E733" s="168">
        <v>0</v>
      </c>
      <c r="F733" s="168">
        <v>0</v>
      </c>
      <c r="G733" s="168">
        <v>1.1898530903000002</v>
      </c>
      <c r="H733" s="168">
        <v>0</v>
      </c>
      <c r="I733" s="168">
        <v>0</v>
      </c>
      <c r="J733" s="168">
        <v>0</v>
      </c>
      <c r="K733" s="168">
        <v>0</v>
      </c>
      <c r="L733" s="168">
        <v>0</v>
      </c>
      <c r="M733" s="168">
        <v>0</v>
      </c>
      <c r="N733" s="168">
        <v>1.1898530903000002</v>
      </c>
    </row>
    <row r="734" spans="1:14" ht="75" x14ac:dyDescent="0.25">
      <c r="A734" s="168">
        <v>2032</v>
      </c>
      <c r="B734" s="168">
        <v>8</v>
      </c>
      <c r="C734" s="169" t="s">
        <v>10</v>
      </c>
      <c r="D734" s="168">
        <v>-3.3477213825000001</v>
      </c>
      <c r="E734" s="168">
        <v>-0.49034796676563774</v>
      </c>
      <c r="F734" s="168">
        <v>2.5425807205039264</v>
      </c>
      <c r="G734" s="168">
        <v>0</v>
      </c>
      <c r="H734" s="168">
        <v>0</v>
      </c>
      <c r="I734" s="168">
        <v>0</v>
      </c>
      <c r="J734" s="168">
        <v>0</v>
      </c>
      <c r="K734" s="168">
        <v>0</v>
      </c>
      <c r="L734" s="168">
        <v>0</v>
      </c>
      <c r="M734" s="168">
        <v>0</v>
      </c>
      <c r="N734" s="168">
        <v>2.0522327537382887</v>
      </c>
    </row>
    <row r="735" spans="1:14" ht="180" x14ac:dyDescent="0.25">
      <c r="A735" s="168">
        <v>2032</v>
      </c>
      <c r="B735" s="168">
        <v>18</v>
      </c>
      <c r="C735" s="169" t="s">
        <v>20</v>
      </c>
      <c r="D735" s="168">
        <v>-2.3159824324999998</v>
      </c>
      <c r="E735" s="168">
        <v>0</v>
      </c>
      <c r="F735" s="168">
        <v>0</v>
      </c>
      <c r="G735" s="168">
        <v>0.32019130000000001</v>
      </c>
      <c r="H735" s="168">
        <v>0</v>
      </c>
      <c r="I735" s="168">
        <v>0</v>
      </c>
      <c r="J735" s="168">
        <v>0</v>
      </c>
      <c r="K735" s="168">
        <v>0</v>
      </c>
      <c r="L735" s="168">
        <v>0</v>
      </c>
      <c r="M735" s="168">
        <v>0</v>
      </c>
      <c r="N735" s="168">
        <v>0.32019130000000001</v>
      </c>
    </row>
    <row r="736" spans="1:14" ht="75" x14ac:dyDescent="0.25">
      <c r="A736" s="168">
        <v>2032</v>
      </c>
      <c r="B736" s="168">
        <v>23</v>
      </c>
      <c r="C736" s="169" t="s">
        <v>25</v>
      </c>
      <c r="D736" s="168">
        <v>-1.4928719586000001</v>
      </c>
      <c r="E736" s="168">
        <v>0.15448014645547797</v>
      </c>
      <c r="F736" s="168">
        <v>2.1944018217843793</v>
      </c>
      <c r="G736" s="168">
        <v>0.71921397054528657</v>
      </c>
      <c r="H736" s="168">
        <v>1.1001026682004336</v>
      </c>
      <c r="I736" s="168">
        <v>0</v>
      </c>
      <c r="J736" s="168">
        <v>0</v>
      </c>
      <c r="K736" s="168">
        <v>0</v>
      </c>
      <c r="L736" s="168">
        <v>1.506831858448653E-3</v>
      </c>
      <c r="M736" s="168">
        <v>0</v>
      </c>
      <c r="N736" s="168">
        <v>4.1697054388440256</v>
      </c>
    </row>
    <row r="737" spans="1:14" ht="45" x14ac:dyDescent="0.25">
      <c r="A737" s="168">
        <v>2032</v>
      </c>
      <c r="B737" s="168">
        <v>59</v>
      </c>
      <c r="C737" s="169" t="s">
        <v>61</v>
      </c>
      <c r="D737" s="168">
        <v>-0.9008710095000001</v>
      </c>
      <c r="E737" s="168">
        <v>-1.1728388991403509</v>
      </c>
      <c r="F737" s="168">
        <v>5.5557703491101931</v>
      </c>
      <c r="G737" s="168">
        <v>0.21475189871697067</v>
      </c>
      <c r="H737" s="168">
        <v>0</v>
      </c>
      <c r="I737" s="168">
        <v>0</v>
      </c>
      <c r="J737" s="168">
        <v>0</v>
      </c>
      <c r="K737" s="168">
        <v>0</v>
      </c>
      <c r="L737" s="168">
        <v>0</v>
      </c>
      <c r="M737" s="168">
        <v>0</v>
      </c>
      <c r="N737" s="168">
        <v>4.5976833486868127</v>
      </c>
    </row>
    <row r="738" spans="1:14" ht="75" x14ac:dyDescent="0.25">
      <c r="A738" s="168">
        <v>2032</v>
      </c>
      <c r="B738" s="168">
        <v>20</v>
      </c>
      <c r="C738" s="169" t="s">
        <v>22</v>
      </c>
      <c r="D738" s="168">
        <v>-0.32602950820000004</v>
      </c>
      <c r="E738" s="168">
        <v>-1.9824438193184017E-2</v>
      </c>
      <c r="F738" s="168">
        <v>0.45918567537037458</v>
      </c>
      <c r="G738" s="168">
        <v>-4.4796779220406341E-2</v>
      </c>
      <c r="H738" s="168">
        <v>0.9102839608979465</v>
      </c>
      <c r="I738" s="168">
        <v>0</v>
      </c>
      <c r="J738" s="168">
        <v>0</v>
      </c>
      <c r="K738" s="168">
        <v>0</v>
      </c>
      <c r="L738" s="168">
        <v>0</v>
      </c>
      <c r="M738" s="168">
        <v>0</v>
      </c>
      <c r="N738" s="168">
        <v>1.3048484188547307</v>
      </c>
    </row>
    <row r="739" spans="1:14" ht="120" x14ac:dyDescent="0.25">
      <c r="A739" s="168">
        <v>2032</v>
      </c>
      <c r="B739" s="168">
        <v>10</v>
      </c>
      <c r="C739" s="169" t="s">
        <v>12</v>
      </c>
      <c r="D739" s="168">
        <v>0</v>
      </c>
      <c r="E739" s="168">
        <v>0</v>
      </c>
      <c r="F739" s="168">
        <v>0</v>
      </c>
      <c r="G739" s="168">
        <v>0</v>
      </c>
      <c r="H739" s="168">
        <v>0</v>
      </c>
      <c r="I739" s="168">
        <v>0</v>
      </c>
      <c r="J739" s="168">
        <v>0</v>
      </c>
      <c r="K739" s="168">
        <v>0</v>
      </c>
      <c r="L739" s="168">
        <v>0</v>
      </c>
      <c r="M739" s="168">
        <v>0.77904507272926804</v>
      </c>
      <c r="N739" s="168">
        <v>0.77904507272926804</v>
      </c>
    </row>
    <row r="740" spans="1:14" ht="90" x14ac:dyDescent="0.25">
      <c r="A740" s="168">
        <v>2032</v>
      </c>
      <c r="B740" s="168">
        <v>25</v>
      </c>
      <c r="C740" s="169" t="s">
        <v>27</v>
      </c>
      <c r="D740" s="168">
        <v>0</v>
      </c>
      <c r="E740" s="168">
        <v>-0.39127398112055151</v>
      </c>
      <c r="F740" s="168">
        <v>0.83819447574656913</v>
      </c>
      <c r="G740" s="168">
        <v>-1.2230038932839582</v>
      </c>
      <c r="H740" s="168">
        <v>5.3436565985448627</v>
      </c>
      <c r="I740" s="168">
        <v>0</v>
      </c>
      <c r="J740" s="168">
        <v>0</v>
      </c>
      <c r="K740" s="168">
        <v>0</v>
      </c>
      <c r="L740" s="168">
        <v>0</v>
      </c>
      <c r="M740" s="168">
        <v>0</v>
      </c>
      <c r="N740" s="168">
        <v>4.5675731998869225</v>
      </c>
    </row>
    <row r="741" spans="1:14" ht="105" x14ac:dyDescent="0.25">
      <c r="A741" s="168">
        <v>2032</v>
      </c>
      <c r="B741" s="168">
        <v>34</v>
      </c>
      <c r="C741" s="169" t="s">
        <v>36</v>
      </c>
      <c r="D741" s="168">
        <v>0</v>
      </c>
      <c r="E741" s="168">
        <v>0</v>
      </c>
      <c r="F741" s="168">
        <v>0</v>
      </c>
      <c r="G741" s="168">
        <v>0</v>
      </c>
      <c r="H741" s="168">
        <v>0</v>
      </c>
      <c r="I741" s="168">
        <v>0</v>
      </c>
      <c r="J741" s="168">
        <v>0</v>
      </c>
      <c r="K741" s="168">
        <v>0</v>
      </c>
      <c r="L741" s="168">
        <v>0</v>
      </c>
      <c r="M741" s="168">
        <v>0.78299223602707269</v>
      </c>
      <c r="N741" s="168">
        <v>0.78299223602707269</v>
      </c>
    </row>
    <row r="742" spans="1:14" ht="45" x14ac:dyDescent="0.25">
      <c r="A742" s="168">
        <v>2032</v>
      </c>
      <c r="B742" s="168">
        <v>17</v>
      </c>
      <c r="C742" s="169" t="s">
        <v>19</v>
      </c>
      <c r="D742" s="168">
        <v>0.79063784800000003</v>
      </c>
      <c r="E742" s="168">
        <v>0</v>
      </c>
      <c r="F742" s="168">
        <v>0.40478757765267825</v>
      </c>
      <c r="G742" s="168">
        <v>0.14032636025292847</v>
      </c>
      <c r="H742" s="168">
        <v>0.61096639317914581</v>
      </c>
      <c r="I742" s="168">
        <v>0</v>
      </c>
      <c r="J742" s="168">
        <v>0</v>
      </c>
      <c r="K742" s="168">
        <v>0</v>
      </c>
      <c r="L742" s="168">
        <v>0</v>
      </c>
      <c r="M742" s="168">
        <v>0</v>
      </c>
      <c r="N742" s="168">
        <v>1.1560803310847525</v>
      </c>
    </row>
    <row r="743" spans="1:14" ht="195" x14ac:dyDescent="0.25">
      <c r="A743" s="168">
        <v>2032</v>
      </c>
      <c r="B743" s="168">
        <v>52</v>
      </c>
      <c r="C743" s="169" t="s">
        <v>54</v>
      </c>
      <c r="D743" s="168">
        <v>0.79726269809999994</v>
      </c>
      <c r="E743" s="168">
        <v>0</v>
      </c>
      <c r="F743" s="168">
        <v>0</v>
      </c>
      <c r="G743" s="168">
        <v>1.3509353000000004</v>
      </c>
      <c r="H743" s="168">
        <v>0</v>
      </c>
      <c r="I743" s="168">
        <v>0</v>
      </c>
      <c r="J743" s="168">
        <v>0</v>
      </c>
      <c r="K743" s="168">
        <v>0</v>
      </c>
      <c r="L743" s="168">
        <v>0</v>
      </c>
      <c r="M743" s="168">
        <v>0</v>
      </c>
      <c r="N743" s="168">
        <v>1.3509353000000004</v>
      </c>
    </row>
    <row r="744" spans="1:14" ht="60" x14ac:dyDescent="0.25">
      <c r="A744" s="168">
        <v>2032</v>
      </c>
      <c r="B744" s="168">
        <v>30</v>
      </c>
      <c r="C744" s="169" t="s">
        <v>32</v>
      </c>
      <c r="D744" s="168">
        <v>0.8548228711000001</v>
      </c>
      <c r="E744" s="168">
        <v>0</v>
      </c>
      <c r="F744" s="168">
        <v>0</v>
      </c>
      <c r="G744" s="168">
        <v>0</v>
      </c>
      <c r="H744" s="168">
        <v>0</v>
      </c>
      <c r="I744" s="168">
        <v>0.6729631489500002</v>
      </c>
      <c r="J744" s="168">
        <v>0</v>
      </c>
      <c r="K744" s="168">
        <v>0</v>
      </c>
      <c r="L744" s="168">
        <v>0</v>
      </c>
      <c r="M744" s="168">
        <v>0</v>
      </c>
      <c r="N744" s="168">
        <v>0.6729631489500002</v>
      </c>
    </row>
    <row r="745" spans="1:14" ht="45" x14ac:dyDescent="0.25">
      <c r="A745" s="168">
        <v>2032</v>
      </c>
      <c r="B745" s="168">
        <v>13</v>
      </c>
      <c r="C745" s="169" t="s">
        <v>15</v>
      </c>
      <c r="D745" s="168">
        <v>3.1052084272</v>
      </c>
      <c r="E745" s="168">
        <v>0</v>
      </c>
      <c r="F745" s="168">
        <v>0.74749500000000013</v>
      </c>
      <c r="G745" s="168">
        <v>0</v>
      </c>
      <c r="H745" s="168">
        <v>0</v>
      </c>
      <c r="I745" s="168">
        <v>0</v>
      </c>
      <c r="J745" s="168">
        <v>0.45833480000000021</v>
      </c>
      <c r="K745" s="168">
        <v>0</v>
      </c>
      <c r="L745" s="168">
        <v>0</v>
      </c>
      <c r="M745" s="168">
        <v>0</v>
      </c>
      <c r="N745" s="168">
        <v>1.2058298000000003</v>
      </c>
    </row>
    <row r="746" spans="1:14" ht="210" x14ac:dyDescent="0.25">
      <c r="A746" s="168">
        <v>2032</v>
      </c>
      <c r="B746" s="168">
        <v>49</v>
      </c>
      <c r="C746" s="169" t="s">
        <v>51</v>
      </c>
      <c r="D746" s="168">
        <v>4.2465289140999998</v>
      </c>
      <c r="E746" s="168">
        <v>0</v>
      </c>
      <c r="F746" s="168">
        <v>0</v>
      </c>
      <c r="G746" s="168">
        <v>0</v>
      </c>
      <c r="H746" s="168">
        <v>0</v>
      </c>
      <c r="I746" s="168">
        <v>0</v>
      </c>
      <c r="J746" s="168">
        <v>0</v>
      </c>
      <c r="K746" s="168">
        <v>0</v>
      </c>
      <c r="L746" s="168">
        <v>0</v>
      </c>
      <c r="M746" s="168">
        <v>0</v>
      </c>
      <c r="N746" s="168">
        <v>0</v>
      </c>
    </row>
    <row r="747" spans="1:14" ht="195" x14ac:dyDescent="0.25">
      <c r="A747" s="168">
        <v>2032</v>
      </c>
      <c r="B747" s="168">
        <v>51</v>
      </c>
      <c r="C747" s="169" t="s">
        <v>53</v>
      </c>
      <c r="D747" s="168">
        <v>4.2465289140999998</v>
      </c>
      <c r="E747" s="168">
        <v>0</v>
      </c>
      <c r="F747" s="168">
        <v>0</v>
      </c>
      <c r="G747" s="168">
        <v>0</v>
      </c>
      <c r="H747" s="168">
        <v>0</v>
      </c>
      <c r="I747" s="168">
        <v>0</v>
      </c>
      <c r="J747" s="168">
        <v>0</v>
      </c>
      <c r="K747" s="168">
        <v>0</v>
      </c>
      <c r="L747" s="168">
        <v>2.3550703099999994</v>
      </c>
      <c r="M747" s="168">
        <v>0</v>
      </c>
      <c r="N747" s="168">
        <v>2.3550703099999994</v>
      </c>
    </row>
    <row r="748" spans="1:14" ht="225" x14ac:dyDescent="0.25">
      <c r="A748" s="168">
        <v>2032</v>
      </c>
      <c r="B748" s="168">
        <v>53</v>
      </c>
      <c r="C748" s="169" t="s">
        <v>55</v>
      </c>
      <c r="D748" s="168">
        <v>4.2465289140999998</v>
      </c>
      <c r="E748" s="168">
        <v>0</v>
      </c>
      <c r="F748" s="168">
        <v>0</v>
      </c>
      <c r="G748" s="168">
        <v>0</v>
      </c>
      <c r="H748" s="168">
        <v>0</v>
      </c>
      <c r="I748" s="168">
        <v>0</v>
      </c>
      <c r="J748" s="168">
        <v>0</v>
      </c>
      <c r="K748" s="168">
        <v>0</v>
      </c>
      <c r="L748" s="168">
        <v>0.93929333500000034</v>
      </c>
      <c r="M748" s="168">
        <v>0</v>
      </c>
      <c r="N748" s="168">
        <v>0.93929333500000034</v>
      </c>
    </row>
    <row r="749" spans="1:14" ht="180" x14ac:dyDescent="0.25">
      <c r="A749" s="168">
        <v>2032</v>
      </c>
      <c r="B749" s="168">
        <v>37</v>
      </c>
      <c r="C749" s="169" t="s">
        <v>39</v>
      </c>
      <c r="D749" s="168">
        <v>4.7469766068999997</v>
      </c>
      <c r="E749" s="168">
        <v>0</v>
      </c>
      <c r="F749" s="168">
        <v>0</v>
      </c>
      <c r="G749" s="168">
        <v>0</v>
      </c>
      <c r="H749" s="168">
        <v>0</v>
      </c>
      <c r="I749" s="168">
        <v>0</v>
      </c>
      <c r="J749" s="168">
        <v>0</v>
      </c>
      <c r="K749" s="168">
        <v>0</v>
      </c>
      <c r="L749" s="168">
        <v>19.955719964999997</v>
      </c>
      <c r="M749" s="168">
        <v>0</v>
      </c>
      <c r="N749" s="168">
        <v>19.955719964999997</v>
      </c>
    </row>
    <row r="750" spans="1:14" ht="45" x14ac:dyDescent="0.25">
      <c r="A750" s="168">
        <v>2032</v>
      </c>
      <c r="B750" s="168">
        <v>16</v>
      </c>
      <c r="C750" s="169" t="s">
        <v>18</v>
      </c>
      <c r="D750" s="168">
        <v>5.0374925743999999</v>
      </c>
      <c r="E750" s="168">
        <v>-0.13368637181376697</v>
      </c>
      <c r="F750" s="168">
        <v>0.87425787410722577</v>
      </c>
      <c r="G750" s="168">
        <v>0</v>
      </c>
      <c r="H750" s="168">
        <v>0</v>
      </c>
      <c r="I750" s="168">
        <v>0</v>
      </c>
      <c r="J750" s="168">
        <v>0</v>
      </c>
      <c r="K750" s="168">
        <v>0</v>
      </c>
      <c r="L750" s="168">
        <v>0</v>
      </c>
      <c r="M750" s="168">
        <v>0</v>
      </c>
      <c r="N750" s="168">
        <v>0.74057150229345892</v>
      </c>
    </row>
    <row r="751" spans="1:14" ht="150" x14ac:dyDescent="0.25">
      <c r="A751" s="168">
        <v>2032</v>
      </c>
      <c r="B751" s="168">
        <v>38</v>
      </c>
      <c r="C751" s="169" t="s">
        <v>40</v>
      </c>
      <c r="D751" s="168">
        <v>5.3422356789999998</v>
      </c>
      <c r="E751" s="168">
        <v>0</v>
      </c>
      <c r="F751" s="168">
        <v>0</v>
      </c>
      <c r="G751" s="168">
        <v>0</v>
      </c>
      <c r="H751" s="168">
        <v>0</v>
      </c>
      <c r="I751" s="168">
        <v>0</v>
      </c>
      <c r="J751" s="168">
        <v>0</v>
      </c>
      <c r="K751" s="168">
        <v>0</v>
      </c>
      <c r="L751" s="168">
        <v>8.5641093150000014</v>
      </c>
      <c r="M751" s="168">
        <v>0</v>
      </c>
      <c r="N751" s="168">
        <v>8.5641093150000014</v>
      </c>
    </row>
    <row r="752" spans="1:14" ht="135" x14ac:dyDescent="0.25">
      <c r="A752" s="168">
        <v>2032</v>
      </c>
      <c r="B752" s="168">
        <v>40</v>
      </c>
      <c r="C752" s="169" t="s">
        <v>42</v>
      </c>
      <c r="D752" s="168">
        <v>5.4769047630000003</v>
      </c>
      <c r="E752" s="168">
        <v>-5.2136461894372738E-3</v>
      </c>
      <c r="F752" s="168">
        <v>2.0046874605140593E-2</v>
      </c>
      <c r="G752" s="168">
        <v>-8.454084116323396E-3</v>
      </c>
      <c r="H752" s="168">
        <v>6.3468534629285075E-2</v>
      </c>
      <c r="I752" s="168">
        <v>0</v>
      </c>
      <c r="J752" s="168">
        <v>0</v>
      </c>
      <c r="K752" s="168">
        <v>0</v>
      </c>
      <c r="L752" s="168">
        <v>0</v>
      </c>
      <c r="M752" s="168">
        <v>0</v>
      </c>
      <c r="N752" s="168">
        <v>6.9847678928665002E-2</v>
      </c>
    </row>
    <row r="753" spans="1:14" ht="90" x14ac:dyDescent="0.25">
      <c r="A753" s="168">
        <v>2032</v>
      </c>
      <c r="B753" s="168">
        <v>48</v>
      </c>
      <c r="C753" s="169" t="s">
        <v>50</v>
      </c>
      <c r="D753" s="168">
        <v>5.6305795644999996</v>
      </c>
      <c r="E753" s="168">
        <v>2.2406783979496474</v>
      </c>
      <c r="F753" s="168">
        <v>83.735618478283726</v>
      </c>
      <c r="G753" s="168">
        <v>0</v>
      </c>
      <c r="H753" s="168">
        <v>0</v>
      </c>
      <c r="I753" s="168">
        <v>0</v>
      </c>
      <c r="J753" s="168">
        <v>0</v>
      </c>
      <c r="K753" s="168">
        <v>0</v>
      </c>
      <c r="L753" s="168">
        <v>0</v>
      </c>
      <c r="M753" s="168">
        <v>0</v>
      </c>
      <c r="N753" s="168">
        <v>85.976296876233377</v>
      </c>
    </row>
    <row r="754" spans="1:14" ht="75" x14ac:dyDescent="0.25">
      <c r="A754" s="168">
        <v>2032</v>
      </c>
      <c r="B754" s="168">
        <v>28</v>
      </c>
      <c r="C754" s="169" t="s">
        <v>30</v>
      </c>
      <c r="D754" s="168">
        <v>5.8285648387999993</v>
      </c>
      <c r="E754" s="168">
        <v>0</v>
      </c>
      <c r="F754" s="168">
        <v>0</v>
      </c>
      <c r="G754" s="168">
        <v>1.1877470080000001</v>
      </c>
      <c r="H754" s="168">
        <v>0</v>
      </c>
      <c r="I754" s="168">
        <v>0</v>
      </c>
      <c r="J754" s="168">
        <v>0</v>
      </c>
      <c r="K754" s="168">
        <v>0</v>
      </c>
      <c r="L754" s="168">
        <v>0</v>
      </c>
      <c r="M754" s="168">
        <v>0</v>
      </c>
      <c r="N754" s="168">
        <v>1.1877470080000001</v>
      </c>
    </row>
    <row r="755" spans="1:14" ht="90" x14ac:dyDescent="0.25">
      <c r="A755" s="168">
        <v>2032</v>
      </c>
      <c r="B755" s="168">
        <v>45</v>
      </c>
      <c r="C755" s="169" t="s">
        <v>47</v>
      </c>
      <c r="D755" s="168">
        <v>5.8554986556000008</v>
      </c>
      <c r="E755" s="168">
        <v>1.1414291561952479</v>
      </c>
      <c r="F755" s="168">
        <v>6.1383035240929855</v>
      </c>
      <c r="G755" s="168">
        <v>0</v>
      </c>
      <c r="H755" s="168">
        <v>0</v>
      </c>
      <c r="I755" s="168">
        <v>0</v>
      </c>
      <c r="J755" s="168">
        <v>0</v>
      </c>
      <c r="K755" s="168">
        <v>0</v>
      </c>
      <c r="L755" s="168">
        <v>0</v>
      </c>
      <c r="M755" s="168">
        <v>0</v>
      </c>
      <c r="N755" s="168">
        <v>7.2797326802882338</v>
      </c>
    </row>
    <row r="756" spans="1:14" ht="75" x14ac:dyDescent="0.25">
      <c r="A756" s="168">
        <v>2032</v>
      </c>
      <c r="B756" s="168">
        <v>54</v>
      </c>
      <c r="C756" s="169" t="s">
        <v>56</v>
      </c>
      <c r="D756" s="168">
        <v>5.8554986556000008</v>
      </c>
      <c r="E756" s="168">
        <v>1.1415353668342609</v>
      </c>
      <c r="F756" s="168">
        <v>6.1381973134539729</v>
      </c>
      <c r="G756" s="168">
        <v>0</v>
      </c>
      <c r="H756" s="168">
        <v>0</v>
      </c>
      <c r="I756" s="168">
        <v>0</v>
      </c>
      <c r="J756" s="168">
        <v>0</v>
      </c>
      <c r="K756" s="168">
        <v>0</v>
      </c>
      <c r="L756" s="168">
        <v>0</v>
      </c>
      <c r="M756" s="168">
        <v>0</v>
      </c>
      <c r="N756" s="168">
        <v>7.2797326802882338</v>
      </c>
    </row>
    <row r="757" spans="1:14" ht="120" x14ac:dyDescent="0.25">
      <c r="A757" s="168">
        <v>2032</v>
      </c>
      <c r="B757" s="168">
        <v>36</v>
      </c>
      <c r="C757" s="169" t="s">
        <v>38</v>
      </c>
      <c r="D757" s="168">
        <v>7.9723011687000005</v>
      </c>
      <c r="E757" s="168">
        <v>0</v>
      </c>
      <c r="F757" s="168">
        <v>0</v>
      </c>
      <c r="G757" s="168">
        <v>0.11092960000000004</v>
      </c>
      <c r="H757" s="168">
        <v>0</v>
      </c>
      <c r="I757" s="168">
        <v>0</v>
      </c>
      <c r="J757" s="168">
        <v>0</v>
      </c>
      <c r="K757" s="168">
        <v>0</v>
      </c>
      <c r="L757" s="168">
        <v>0</v>
      </c>
      <c r="M757" s="168">
        <v>0</v>
      </c>
      <c r="N757" s="168">
        <v>0.11092960000000004</v>
      </c>
    </row>
    <row r="758" spans="1:14" ht="90" x14ac:dyDescent="0.25">
      <c r="A758" s="168">
        <v>2032</v>
      </c>
      <c r="B758" s="168">
        <v>46</v>
      </c>
      <c r="C758" s="169" t="s">
        <v>48</v>
      </c>
      <c r="D758" s="168">
        <v>14.366258952100001</v>
      </c>
      <c r="E758" s="168">
        <v>7.4604794863073813</v>
      </c>
      <c r="F758" s="168">
        <v>13.059861192556335</v>
      </c>
      <c r="G758" s="168">
        <v>0.49435288777657593</v>
      </c>
      <c r="H758" s="168">
        <v>0.75116303886493885</v>
      </c>
      <c r="I758" s="168">
        <v>0</v>
      </c>
      <c r="J758" s="168">
        <v>0</v>
      </c>
      <c r="K758" s="168">
        <v>0</v>
      </c>
      <c r="L758" s="168">
        <v>0</v>
      </c>
      <c r="M758" s="168">
        <v>0</v>
      </c>
      <c r="N758" s="168">
        <v>21.765856605505235</v>
      </c>
    </row>
    <row r="759" spans="1:14" ht="75" x14ac:dyDescent="0.25">
      <c r="A759" s="168">
        <v>2032</v>
      </c>
      <c r="B759" s="168">
        <v>55</v>
      </c>
      <c r="C759" s="169" t="s">
        <v>57</v>
      </c>
      <c r="D759" s="168">
        <v>15.5614470726</v>
      </c>
      <c r="E759" s="168">
        <v>-2.4021457092370806</v>
      </c>
      <c r="F759" s="168">
        <v>9.6818783895253144</v>
      </c>
      <c r="G759" s="168">
        <v>0</v>
      </c>
      <c r="H759" s="168">
        <v>0</v>
      </c>
      <c r="I759" s="168">
        <v>0</v>
      </c>
      <c r="J759" s="168">
        <v>0</v>
      </c>
      <c r="K759" s="168">
        <v>0</v>
      </c>
      <c r="L759" s="168">
        <v>0</v>
      </c>
      <c r="M759" s="168">
        <v>0</v>
      </c>
      <c r="N759" s="168">
        <v>7.2797326802882338</v>
      </c>
    </row>
    <row r="760" spans="1:14" ht="45" x14ac:dyDescent="0.25">
      <c r="A760" s="168">
        <v>2032</v>
      </c>
      <c r="B760" s="168">
        <v>57</v>
      </c>
      <c r="C760" s="169" t="s">
        <v>59</v>
      </c>
      <c r="D760" s="168">
        <v>18.798500877200002</v>
      </c>
      <c r="E760" s="168">
        <v>0</v>
      </c>
      <c r="F760" s="168">
        <v>1.2327120939621171E-8</v>
      </c>
      <c r="G760" s="168">
        <v>-1.8457861337786419E-9</v>
      </c>
      <c r="H760" s="168">
        <v>1.8605947994841203E-8</v>
      </c>
      <c r="I760" s="168">
        <v>0</v>
      </c>
      <c r="J760" s="168">
        <v>0</v>
      </c>
      <c r="K760" s="168">
        <v>0</v>
      </c>
      <c r="L760" s="168">
        <v>0</v>
      </c>
      <c r="M760" s="168">
        <v>0</v>
      </c>
      <c r="N760" s="168">
        <v>2.9087282800683733E-8</v>
      </c>
    </row>
    <row r="761" spans="1:14" ht="45" x14ac:dyDescent="0.25">
      <c r="A761" s="168">
        <v>2032</v>
      </c>
      <c r="B761" s="168">
        <v>56</v>
      </c>
      <c r="C761" s="169" t="s">
        <v>58</v>
      </c>
      <c r="D761" s="168">
        <v>22.199764080999998</v>
      </c>
      <c r="E761" s="168">
        <v>-0.10534819355606465</v>
      </c>
      <c r="F761" s="168">
        <v>-1.1291733270741715</v>
      </c>
      <c r="G761" s="168">
        <v>0.28750018753431067</v>
      </c>
      <c r="H761" s="168">
        <v>2.9363685015953633</v>
      </c>
      <c r="I761" s="168">
        <v>0</v>
      </c>
      <c r="J761" s="168">
        <v>0</v>
      </c>
      <c r="K761" s="168">
        <v>0</v>
      </c>
      <c r="L761" s="168">
        <v>0</v>
      </c>
      <c r="M761" s="168">
        <v>0</v>
      </c>
      <c r="N761" s="168">
        <v>1.9893471684994377</v>
      </c>
    </row>
    <row r="762" spans="1:14" ht="135" x14ac:dyDescent="0.25">
      <c r="A762" s="168">
        <v>2032</v>
      </c>
      <c r="B762" s="168">
        <v>41</v>
      </c>
      <c r="C762" s="169" t="s">
        <v>43</v>
      </c>
      <c r="D762" s="168">
        <v>22.8555156368</v>
      </c>
      <c r="E762" s="168">
        <v>0</v>
      </c>
      <c r="F762" s="168">
        <v>0</v>
      </c>
      <c r="G762" s="168">
        <v>3.7148927227348368E-2</v>
      </c>
      <c r="H762" s="168">
        <v>0</v>
      </c>
      <c r="I762" s="168">
        <v>0</v>
      </c>
      <c r="J762" s="168">
        <v>0</v>
      </c>
      <c r="K762" s="168">
        <v>0</v>
      </c>
      <c r="L762" s="168">
        <v>0</v>
      </c>
      <c r="M762" s="168">
        <v>0</v>
      </c>
      <c r="N762" s="168">
        <v>3.7148927227348368E-2</v>
      </c>
    </row>
    <row r="763" spans="1:14" ht="135" x14ac:dyDescent="0.25">
      <c r="A763" s="168">
        <v>2032</v>
      </c>
      <c r="B763" s="168">
        <v>42</v>
      </c>
      <c r="C763" s="169" t="s">
        <v>44</v>
      </c>
      <c r="D763" s="168">
        <v>22.8555156368</v>
      </c>
      <c r="E763" s="168">
        <v>-9.4654189100164977E-3</v>
      </c>
      <c r="F763" s="168">
        <v>-4.9470247716145416E-2</v>
      </c>
      <c r="G763" s="168">
        <v>6.119451521517328E-2</v>
      </c>
      <c r="H763" s="168">
        <v>0</v>
      </c>
      <c r="I763" s="168">
        <v>0</v>
      </c>
      <c r="J763" s="168">
        <v>0</v>
      </c>
      <c r="K763" s="168">
        <v>0</v>
      </c>
      <c r="L763" s="168">
        <v>0</v>
      </c>
      <c r="M763" s="168">
        <v>0</v>
      </c>
      <c r="N763" s="168">
        <v>2.2588485890113683E-3</v>
      </c>
    </row>
    <row r="764" spans="1:14" ht="90" x14ac:dyDescent="0.25">
      <c r="A764" s="168">
        <v>2032</v>
      </c>
      <c r="B764" s="168">
        <v>47</v>
      </c>
      <c r="C764" s="169" t="s">
        <v>49</v>
      </c>
      <c r="D764" s="168">
        <v>23.278963022700001</v>
      </c>
      <c r="E764" s="168">
        <v>36.098363265230638</v>
      </c>
      <c r="F764" s="168">
        <v>-32.911152026516781</v>
      </c>
      <c r="G764" s="168">
        <v>0</v>
      </c>
      <c r="H764" s="168">
        <v>0</v>
      </c>
      <c r="I764" s="168">
        <v>0</v>
      </c>
      <c r="J764" s="168">
        <v>0</v>
      </c>
      <c r="K764" s="168">
        <v>0</v>
      </c>
      <c r="L764" s="168">
        <v>0</v>
      </c>
      <c r="M764" s="168">
        <v>0</v>
      </c>
      <c r="N764" s="168">
        <v>3.1872112387138589</v>
      </c>
    </row>
    <row r="765" spans="1:14" ht="75" x14ac:dyDescent="0.25">
      <c r="A765" s="168">
        <v>2032</v>
      </c>
      <c r="B765" s="168">
        <v>3</v>
      </c>
      <c r="C765" s="169" t="s">
        <v>5</v>
      </c>
      <c r="D765" s="168">
        <v>28.807346129100001</v>
      </c>
      <c r="E765" s="168">
        <v>0</v>
      </c>
      <c r="F765" s="168">
        <v>0</v>
      </c>
      <c r="G765" s="168">
        <v>2.5468816553407922</v>
      </c>
      <c r="H765" s="168">
        <v>0</v>
      </c>
      <c r="I765" s="168">
        <v>0</v>
      </c>
      <c r="J765" s="168">
        <v>0</v>
      </c>
      <c r="K765" s="168">
        <v>0</v>
      </c>
      <c r="L765" s="168">
        <v>0</v>
      </c>
      <c r="M765" s="168">
        <v>0</v>
      </c>
      <c r="N765" s="168">
        <v>2.5468816553407922</v>
      </c>
    </row>
    <row r="766" spans="1:14" ht="105" x14ac:dyDescent="0.25">
      <c r="A766" s="168">
        <v>2032</v>
      </c>
      <c r="B766" s="168">
        <v>1</v>
      </c>
      <c r="C766" s="169" t="s">
        <v>3</v>
      </c>
      <c r="D766" s="168">
        <v>31.323485917900001</v>
      </c>
      <c r="E766" s="168">
        <v>0</v>
      </c>
      <c r="F766" s="168">
        <v>0</v>
      </c>
      <c r="G766" s="168">
        <v>1.4853845094720401</v>
      </c>
      <c r="H766" s="168">
        <v>0</v>
      </c>
      <c r="I766" s="168">
        <v>0</v>
      </c>
      <c r="J766" s="168">
        <v>0</v>
      </c>
      <c r="K766" s="168">
        <v>0</v>
      </c>
      <c r="L766" s="168">
        <v>0</v>
      </c>
      <c r="M766" s="168">
        <v>0</v>
      </c>
      <c r="N766" s="168">
        <v>1.4853845094720401</v>
      </c>
    </row>
    <row r="767" spans="1:14" ht="105" x14ac:dyDescent="0.25">
      <c r="A767" s="168">
        <v>2032</v>
      </c>
      <c r="B767" s="168">
        <v>4</v>
      </c>
      <c r="C767" s="169" t="s">
        <v>6</v>
      </c>
      <c r="D767" s="168">
        <v>32.252376785199999</v>
      </c>
      <c r="E767" s="168">
        <v>0</v>
      </c>
      <c r="F767" s="168">
        <v>0</v>
      </c>
      <c r="G767" s="168">
        <v>1.6449446835058705</v>
      </c>
      <c r="H767" s="168">
        <v>0</v>
      </c>
      <c r="I767" s="168">
        <v>0</v>
      </c>
      <c r="J767" s="168">
        <v>0</v>
      </c>
      <c r="K767" s="168">
        <v>0</v>
      </c>
      <c r="L767" s="168">
        <v>0</v>
      </c>
      <c r="M767" s="168">
        <v>0</v>
      </c>
      <c r="N767" s="168">
        <v>1.6449446835058705</v>
      </c>
    </row>
    <row r="768" spans="1:14" ht="75" x14ac:dyDescent="0.25">
      <c r="A768" s="168">
        <v>2032</v>
      </c>
      <c r="B768" s="168">
        <v>43</v>
      </c>
      <c r="C768" s="169" t="s">
        <v>45</v>
      </c>
      <c r="D768" s="168">
        <v>32.266278110000002</v>
      </c>
      <c r="E768" s="168">
        <v>0</v>
      </c>
      <c r="F768" s="168">
        <v>0</v>
      </c>
      <c r="G768" s="168">
        <v>1.6525885081282849</v>
      </c>
      <c r="H768" s="168">
        <v>0</v>
      </c>
      <c r="I768" s="168">
        <v>0</v>
      </c>
      <c r="J768" s="168">
        <v>0</v>
      </c>
      <c r="K768" s="168">
        <v>0</v>
      </c>
      <c r="L768" s="168">
        <v>0</v>
      </c>
      <c r="M768" s="168">
        <v>0</v>
      </c>
      <c r="N768" s="168">
        <v>1.6525885081282849</v>
      </c>
    </row>
    <row r="769" spans="1:14" ht="135" x14ac:dyDescent="0.25">
      <c r="A769" s="168">
        <v>2032</v>
      </c>
      <c r="B769" s="168">
        <v>11</v>
      </c>
      <c r="C769" s="169" t="s">
        <v>13</v>
      </c>
      <c r="D769" s="168">
        <v>36.199049779200003</v>
      </c>
      <c r="E769" s="168">
        <v>0</v>
      </c>
      <c r="F769" s="168">
        <v>0</v>
      </c>
      <c r="G769" s="168">
        <v>0</v>
      </c>
      <c r="H769" s="168">
        <v>0</v>
      </c>
      <c r="I769" s="168">
        <v>0</v>
      </c>
      <c r="J769" s="168">
        <v>0</v>
      </c>
      <c r="K769" s="168">
        <v>0</v>
      </c>
      <c r="L769" s="168">
        <v>0</v>
      </c>
      <c r="M769" s="168">
        <v>0.10627970808000002</v>
      </c>
      <c r="N769" s="168">
        <v>0.10627970808000002</v>
      </c>
    </row>
    <row r="770" spans="1:14" ht="150" x14ac:dyDescent="0.25">
      <c r="A770" s="168">
        <v>2032</v>
      </c>
      <c r="B770" s="168">
        <v>12</v>
      </c>
      <c r="C770" s="169" t="s">
        <v>14</v>
      </c>
      <c r="D770" s="168">
        <v>76.200654911700013</v>
      </c>
      <c r="E770" s="168">
        <v>0</v>
      </c>
      <c r="F770" s="168">
        <v>0</v>
      </c>
      <c r="G770" s="168">
        <v>0</v>
      </c>
      <c r="H770" s="168">
        <v>0</v>
      </c>
      <c r="I770" s="168">
        <v>0</v>
      </c>
      <c r="J770" s="168">
        <v>0</v>
      </c>
      <c r="K770" s="168">
        <v>0</v>
      </c>
      <c r="L770" s="168">
        <v>0</v>
      </c>
      <c r="M770" s="168">
        <v>0.10627970808000002</v>
      </c>
      <c r="N770" s="168">
        <v>0.10627970808000002</v>
      </c>
    </row>
    <row r="771" spans="1:14" ht="105" x14ac:dyDescent="0.25">
      <c r="A771" s="168">
        <v>2032</v>
      </c>
      <c r="B771" s="168">
        <v>5</v>
      </c>
      <c r="C771" s="169" t="s">
        <v>7</v>
      </c>
      <c r="D771" s="168">
        <v>89.612935449400013</v>
      </c>
      <c r="E771" s="168">
        <v>0</v>
      </c>
      <c r="F771" s="168">
        <v>0</v>
      </c>
      <c r="G771" s="168">
        <v>0</v>
      </c>
      <c r="H771" s="168">
        <v>0</v>
      </c>
      <c r="I771" s="168">
        <v>0</v>
      </c>
      <c r="J771" s="168">
        <v>0</v>
      </c>
      <c r="K771" s="168">
        <v>0</v>
      </c>
      <c r="L771" s="168">
        <v>0.54103285365228238</v>
      </c>
      <c r="M771" s="168">
        <v>0</v>
      </c>
      <c r="N771" s="168">
        <v>0.54103285365228238</v>
      </c>
    </row>
    <row r="772" spans="1:14" ht="75" x14ac:dyDescent="0.25">
      <c r="A772" s="168">
        <v>2032</v>
      </c>
      <c r="B772" s="168">
        <v>44</v>
      </c>
      <c r="C772" s="169" t="s">
        <v>46</v>
      </c>
      <c r="D772" s="168">
        <v>89.612935449400013</v>
      </c>
      <c r="E772" s="168">
        <v>0</v>
      </c>
      <c r="F772" s="168">
        <v>0</v>
      </c>
      <c r="G772" s="168">
        <v>0</v>
      </c>
      <c r="H772" s="168">
        <v>0</v>
      </c>
      <c r="I772" s="168">
        <v>0</v>
      </c>
      <c r="J772" s="168">
        <v>0</v>
      </c>
      <c r="K772" s="168">
        <v>0</v>
      </c>
      <c r="L772" s="168">
        <v>0.5397854234462599</v>
      </c>
      <c r="M772" s="168">
        <v>0</v>
      </c>
      <c r="N772" s="168">
        <v>0.5397854234462599</v>
      </c>
    </row>
    <row r="773" spans="1:14" ht="105" x14ac:dyDescent="0.25">
      <c r="A773" s="168">
        <v>2032</v>
      </c>
      <c r="B773" s="168">
        <v>2</v>
      </c>
      <c r="C773" s="169" t="s">
        <v>4</v>
      </c>
      <c r="D773" s="168">
        <v>90.810295651900006</v>
      </c>
      <c r="E773" s="168">
        <v>0</v>
      </c>
      <c r="F773" s="168">
        <v>0</v>
      </c>
      <c r="G773" s="168">
        <v>0</v>
      </c>
      <c r="H773" s="168">
        <v>0</v>
      </c>
      <c r="I773" s="168">
        <v>0</v>
      </c>
      <c r="J773" s="168">
        <v>0</v>
      </c>
      <c r="K773" s="168">
        <v>0</v>
      </c>
      <c r="L773" s="168">
        <v>0.89884401217453702</v>
      </c>
      <c r="M773" s="168">
        <v>0</v>
      </c>
      <c r="N773" s="168">
        <v>0.89884401217453702</v>
      </c>
    </row>
    <row r="774" spans="1:14" ht="45" x14ac:dyDescent="0.25">
      <c r="A774" s="168">
        <v>2032</v>
      </c>
      <c r="B774" s="168">
        <v>58</v>
      </c>
      <c r="C774" s="169" t="s">
        <v>60</v>
      </c>
      <c r="D774" s="168">
        <v>96.394392661599994</v>
      </c>
      <c r="E774" s="168">
        <v>0</v>
      </c>
      <c r="F774" s="168">
        <v>0</v>
      </c>
      <c r="G774" s="168">
        <v>9.7455345341668761E-9</v>
      </c>
      <c r="H774" s="168">
        <v>0</v>
      </c>
      <c r="I774" s="168">
        <v>0</v>
      </c>
      <c r="J774" s="168">
        <v>0</v>
      </c>
      <c r="K774" s="168">
        <v>0</v>
      </c>
      <c r="L774" s="168">
        <v>0</v>
      </c>
      <c r="M774" s="168">
        <v>0</v>
      </c>
      <c r="N774" s="168">
        <v>9.7455345341668761E-9</v>
      </c>
    </row>
    <row r="775" spans="1:14" ht="75" x14ac:dyDescent="0.25">
      <c r="A775" s="168">
        <v>2032</v>
      </c>
      <c r="B775" s="168">
        <v>31</v>
      </c>
      <c r="C775" s="169" t="s">
        <v>33</v>
      </c>
      <c r="D775" s="168">
        <v>111.75437912870001</v>
      </c>
      <c r="E775" s="168">
        <v>0</v>
      </c>
      <c r="F775" s="168">
        <v>0</v>
      </c>
      <c r="G775" s="168">
        <v>0</v>
      </c>
      <c r="H775" s="168">
        <v>0</v>
      </c>
      <c r="I775" s="168">
        <v>0.65886456400000015</v>
      </c>
      <c r="J775" s="168">
        <v>0</v>
      </c>
      <c r="K775" s="168">
        <v>0</v>
      </c>
      <c r="L775" s="168">
        <v>0</v>
      </c>
      <c r="M775" s="168">
        <v>0</v>
      </c>
      <c r="N775" s="168">
        <v>0.65886456400000015</v>
      </c>
    </row>
    <row r="776" spans="1:14" ht="30" x14ac:dyDescent="0.25">
      <c r="A776" s="168">
        <v>2033</v>
      </c>
      <c r="B776" s="168">
        <v>19</v>
      </c>
      <c r="C776" s="169" t="s">
        <v>21</v>
      </c>
      <c r="D776" s="168">
        <v>-44.629768854000005</v>
      </c>
      <c r="E776" s="168">
        <v>0.79838302802048966</v>
      </c>
      <c r="F776" s="168">
        <v>16.342078109458328</v>
      </c>
      <c r="G776" s="168">
        <v>5.8294388957543291</v>
      </c>
      <c r="H776" s="168">
        <v>17.686304503112172</v>
      </c>
      <c r="I776" s="168">
        <v>0</v>
      </c>
      <c r="J776" s="168">
        <v>0</v>
      </c>
      <c r="K776" s="168">
        <v>0</v>
      </c>
      <c r="L776" s="168">
        <v>0</v>
      </c>
      <c r="M776" s="168">
        <v>0</v>
      </c>
      <c r="N776" s="168">
        <v>40.656204536345321</v>
      </c>
    </row>
    <row r="777" spans="1:14" ht="60" x14ac:dyDescent="0.25">
      <c r="A777" s="168">
        <v>2033</v>
      </c>
      <c r="B777" s="168">
        <v>32</v>
      </c>
      <c r="C777" s="169" t="s">
        <v>34</v>
      </c>
      <c r="D777" s="168">
        <v>-22.307825160500002</v>
      </c>
      <c r="E777" s="168">
        <v>0</v>
      </c>
      <c r="F777" s="168">
        <v>0</v>
      </c>
      <c r="G777" s="168">
        <v>0</v>
      </c>
      <c r="H777" s="168">
        <v>0</v>
      </c>
      <c r="I777" s="168">
        <v>1.395809968</v>
      </c>
      <c r="J777" s="168">
        <v>0</v>
      </c>
      <c r="K777" s="168">
        <v>0</v>
      </c>
      <c r="L777" s="168">
        <v>0</v>
      </c>
      <c r="M777" s="168">
        <v>0</v>
      </c>
      <c r="N777" s="168">
        <v>1.395809968</v>
      </c>
    </row>
    <row r="778" spans="1:14" ht="90" x14ac:dyDescent="0.25">
      <c r="A778" s="168">
        <v>2033</v>
      </c>
      <c r="B778" s="168">
        <v>22</v>
      </c>
      <c r="C778" s="169" t="s">
        <v>24</v>
      </c>
      <c r="D778" s="168">
        <v>-16.187441105000001</v>
      </c>
      <c r="E778" s="168">
        <v>-6.7795987678077846E-2</v>
      </c>
      <c r="F778" s="168">
        <v>0.1265368366950439</v>
      </c>
      <c r="G778" s="168">
        <v>-0.20682354190692936</v>
      </c>
      <c r="H778" s="168">
        <v>0.93381334303813901</v>
      </c>
      <c r="I778" s="168">
        <v>0</v>
      </c>
      <c r="J778" s="168">
        <v>0</v>
      </c>
      <c r="K778" s="168">
        <v>0</v>
      </c>
      <c r="L778" s="168">
        <v>0</v>
      </c>
      <c r="M778" s="168">
        <v>0</v>
      </c>
      <c r="N778" s="168">
        <v>0.78573065014817567</v>
      </c>
    </row>
    <row r="779" spans="1:14" ht="90" x14ac:dyDescent="0.25">
      <c r="A779" s="168">
        <v>2033</v>
      </c>
      <c r="B779" s="168">
        <v>21</v>
      </c>
      <c r="C779" s="169" t="s">
        <v>23</v>
      </c>
      <c r="D779" s="168">
        <v>-10.979440093600001</v>
      </c>
      <c r="E779" s="168">
        <v>0</v>
      </c>
      <c r="F779" s="168">
        <v>0.62053344244736841</v>
      </c>
      <c r="G779" s="168">
        <v>2.3048385005188299E-2</v>
      </c>
      <c r="H779" s="168">
        <v>0.93660255430172801</v>
      </c>
      <c r="I779" s="168">
        <v>0</v>
      </c>
      <c r="J779" s="168">
        <v>0</v>
      </c>
      <c r="K779" s="168">
        <v>0</v>
      </c>
      <c r="L779" s="168">
        <v>0</v>
      </c>
      <c r="M779" s="168">
        <v>0</v>
      </c>
      <c r="N779" s="168">
        <v>1.5801843817542847</v>
      </c>
    </row>
    <row r="780" spans="1:14" ht="180" x14ac:dyDescent="0.25">
      <c r="A780" s="168">
        <v>2033</v>
      </c>
      <c r="B780" s="168">
        <v>50</v>
      </c>
      <c r="C780" s="169" t="s">
        <v>52</v>
      </c>
      <c r="D780" s="168">
        <v>-7.3995231452999999</v>
      </c>
      <c r="E780" s="168">
        <v>0</v>
      </c>
      <c r="F780" s="168">
        <v>0</v>
      </c>
      <c r="G780" s="168">
        <v>0</v>
      </c>
      <c r="H780" s="168">
        <v>0</v>
      </c>
      <c r="I780" s="168">
        <v>0</v>
      </c>
      <c r="J780" s="168">
        <v>0</v>
      </c>
      <c r="K780" s="168">
        <v>0</v>
      </c>
      <c r="L780" s="168">
        <v>0</v>
      </c>
      <c r="M780" s="168">
        <v>0</v>
      </c>
      <c r="N780" s="168">
        <v>0</v>
      </c>
    </row>
    <row r="781" spans="1:14" ht="45" x14ac:dyDescent="0.25">
      <c r="A781" s="168">
        <v>2033</v>
      </c>
      <c r="B781" s="168">
        <v>14</v>
      </c>
      <c r="C781" s="169" t="s">
        <v>16</v>
      </c>
      <c r="D781" s="168">
        <v>-7.2981955200000002</v>
      </c>
      <c r="E781" s="168">
        <v>0</v>
      </c>
      <c r="F781" s="168">
        <v>0.46245499999999973</v>
      </c>
      <c r="G781" s="168">
        <v>0</v>
      </c>
      <c r="H781" s="168">
        <v>0</v>
      </c>
      <c r="I781" s="168">
        <v>0</v>
      </c>
      <c r="J781" s="168">
        <v>0.52933579999999991</v>
      </c>
      <c r="K781" s="168">
        <v>0</v>
      </c>
      <c r="L781" s="168">
        <v>0</v>
      </c>
      <c r="M781" s="168">
        <v>0</v>
      </c>
      <c r="N781" s="168">
        <v>0.99179079999999964</v>
      </c>
    </row>
    <row r="782" spans="1:14" ht="105" x14ac:dyDescent="0.25">
      <c r="A782" s="168">
        <v>2033</v>
      </c>
      <c r="B782" s="168">
        <v>35</v>
      </c>
      <c r="C782" s="169" t="s">
        <v>37</v>
      </c>
      <c r="D782" s="168">
        <v>-7.2572517743000002</v>
      </c>
      <c r="E782" s="168">
        <v>0</v>
      </c>
      <c r="F782" s="168">
        <v>0</v>
      </c>
      <c r="G782" s="168">
        <v>0</v>
      </c>
      <c r="H782" s="168">
        <v>0</v>
      </c>
      <c r="I782" s="168">
        <v>0</v>
      </c>
      <c r="J782" s="168">
        <v>0</v>
      </c>
      <c r="K782" s="168">
        <v>0</v>
      </c>
      <c r="L782" s="168">
        <v>2.6883710699999996</v>
      </c>
      <c r="M782" s="168">
        <v>0</v>
      </c>
      <c r="N782" s="168">
        <v>2.6883710699999996</v>
      </c>
    </row>
    <row r="783" spans="1:14" ht="120" x14ac:dyDescent="0.25">
      <c r="A783" s="168">
        <v>2033</v>
      </c>
      <c r="B783" s="168">
        <v>39</v>
      </c>
      <c r="C783" s="169" t="s">
        <v>41</v>
      </c>
      <c r="D783" s="168">
        <v>-7.1060748671000002</v>
      </c>
      <c r="E783" s="168">
        <v>0</v>
      </c>
      <c r="F783" s="168">
        <v>0</v>
      </c>
      <c r="G783" s="168">
        <v>2.0259295848928459E-2</v>
      </c>
      <c r="H783" s="168">
        <v>0</v>
      </c>
      <c r="I783" s="168">
        <v>0</v>
      </c>
      <c r="J783" s="168">
        <v>0</v>
      </c>
      <c r="K783" s="168">
        <v>0</v>
      </c>
      <c r="L783" s="168">
        <v>0</v>
      </c>
      <c r="M783" s="168">
        <v>0</v>
      </c>
      <c r="N783" s="168">
        <v>2.0259295848928459E-2</v>
      </c>
    </row>
    <row r="784" spans="1:14" ht="60" x14ac:dyDescent="0.25">
      <c r="A784" s="168">
        <v>2033</v>
      </c>
      <c r="B784" s="168">
        <v>15</v>
      </c>
      <c r="C784" s="169" t="s">
        <v>17</v>
      </c>
      <c r="D784" s="168">
        <v>-7.0625246230000007</v>
      </c>
      <c r="E784" s="168">
        <v>0</v>
      </c>
      <c r="F784" s="168">
        <v>6.0829999999999412E-2</v>
      </c>
      <c r="G784" s="168">
        <v>0</v>
      </c>
      <c r="H784" s="168">
        <v>0</v>
      </c>
      <c r="I784" s="168">
        <v>0</v>
      </c>
      <c r="J784" s="168">
        <v>6.9648600000000185E-2</v>
      </c>
      <c r="K784" s="168">
        <v>0</v>
      </c>
      <c r="L784" s="168">
        <v>0</v>
      </c>
      <c r="M784" s="168">
        <v>0</v>
      </c>
      <c r="N784" s="168">
        <v>0.13047859999999961</v>
      </c>
    </row>
    <row r="785" spans="1:14" ht="60" x14ac:dyDescent="0.25">
      <c r="A785" s="168">
        <v>2033</v>
      </c>
      <c r="B785" s="168">
        <v>29</v>
      </c>
      <c r="C785" s="169" t="s">
        <v>31</v>
      </c>
      <c r="D785" s="168">
        <v>-5.3520100480000004</v>
      </c>
      <c r="E785" s="168">
        <v>0</v>
      </c>
      <c r="F785" s="168">
        <v>0</v>
      </c>
      <c r="G785" s="168">
        <v>1.20229538</v>
      </c>
      <c r="H785" s="168">
        <v>0</v>
      </c>
      <c r="I785" s="168">
        <v>0</v>
      </c>
      <c r="J785" s="168">
        <v>0</v>
      </c>
      <c r="K785" s="168">
        <v>0</v>
      </c>
      <c r="L785" s="168">
        <v>0</v>
      </c>
      <c r="M785" s="168">
        <v>0</v>
      </c>
      <c r="N785" s="168">
        <v>1.20229538</v>
      </c>
    </row>
    <row r="786" spans="1:14" ht="90" x14ac:dyDescent="0.25">
      <c r="A786" s="168">
        <v>2033</v>
      </c>
      <c r="B786" s="168">
        <v>9</v>
      </c>
      <c r="C786" s="169" t="s">
        <v>11</v>
      </c>
      <c r="D786" s="168">
        <v>-5.1295888512000003</v>
      </c>
      <c r="E786" s="168">
        <v>-0.10354371244707866</v>
      </c>
      <c r="F786" s="168">
        <v>2.1475376732955525</v>
      </c>
      <c r="G786" s="168">
        <v>0</v>
      </c>
      <c r="H786" s="168">
        <v>0</v>
      </c>
      <c r="I786" s="168">
        <v>0</v>
      </c>
      <c r="J786" s="168">
        <v>0</v>
      </c>
      <c r="K786" s="168">
        <v>0</v>
      </c>
      <c r="L786" s="168">
        <v>0</v>
      </c>
      <c r="M786" s="168">
        <v>0</v>
      </c>
      <c r="N786" s="168">
        <v>2.0439939608484741</v>
      </c>
    </row>
    <row r="787" spans="1:14" ht="75" x14ac:dyDescent="0.25">
      <c r="A787" s="168">
        <v>2033</v>
      </c>
      <c r="B787" s="168">
        <v>7</v>
      </c>
      <c r="C787" s="169" t="s">
        <v>9</v>
      </c>
      <c r="D787" s="168">
        <v>-3.8338333340999999</v>
      </c>
      <c r="E787" s="168">
        <v>5.9831324526172819E-2</v>
      </c>
      <c r="F787" s="168">
        <v>0.31024005973342988</v>
      </c>
      <c r="G787" s="168">
        <v>3.7840638798283059E-5</v>
      </c>
      <c r="H787" s="168">
        <v>0</v>
      </c>
      <c r="I787" s="168">
        <v>0</v>
      </c>
      <c r="J787" s="168">
        <v>0</v>
      </c>
      <c r="K787" s="168">
        <v>0</v>
      </c>
      <c r="L787" s="168">
        <v>0</v>
      </c>
      <c r="M787" s="168">
        <v>0</v>
      </c>
      <c r="N787" s="168">
        <v>0.37010922489840103</v>
      </c>
    </row>
    <row r="788" spans="1:14" ht="90" x14ac:dyDescent="0.25">
      <c r="A788" s="168">
        <v>2033</v>
      </c>
      <c r="B788" s="168">
        <v>6</v>
      </c>
      <c r="C788" s="169" t="s">
        <v>8</v>
      </c>
      <c r="D788" s="168">
        <v>-3.7222969234000001</v>
      </c>
      <c r="E788" s="168">
        <v>0</v>
      </c>
      <c r="F788" s="168">
        <v>0</v>
      </c>
      <c r="G788" s="168">
        <v>1.3618409280747643</v>
      </c>
      <c r="H788" s="168">
        <v>0</v>
      </c>
      <c r="I788" s="168">
        <v>0</v>
      </c>
      <c r="J788" s="168">
        <v>0</v>
      </c>
      <c r="K788" s="168">
        <v>0</v>
      </c>
      <c r="L788" s="168">
        <v>0</v>
      </c>
      <c r="M788" s="168">
        <v>0</v>
      </c>
      <c r="N788" s="168">
        <v>1.3618409280747643</v>
      </c>
    </row>
    <row r="789" spans="1:14" ht="75" x14ac:dyDescent="0.25">
      <c r="A789" s="168">
        <v>2033</v>
      </c>
      <c r="B789" s="168">
        <v>27</v>
      </c>
      <c r="C789" s="169" t="s">
        <v>29</v>
      </c>
      <c r="D789" s="168">
        <v>-3.6237930047</v>
      </c>
      <c r="E789" s="168">
        <v>0</v>
      </c>
      <c r="F789" s="168">
        <v>0</v>
      </c>
      <c r="G789" s="168">
        <v>0.60114769000000001</v>
      </c>
      <c r="H789" s="168">
        <v>0</v>
      </c>
      <c r="I789" s="168">
        <v>-5.2127491999999984E-2</v>
      </c>
      <c r="J789" s="168">
        <v>0</v>
      </c>
      <c r="K789" s="168">
        <v>0</v>
      </c>
      <c r="L789" s="168">
        <v>0</v>
      </c>
      <c r="M789" s="168">
        <v>0</v>
      </c>
      <c r="N789" s="168">
        <v>0.54902019800000001</v>
      </c>
    </row>
    <row r="790" spans="1:14" ht="210" x14ac:dyDescent="0.25">
      <c r="A790" s="168">
        <v>2033</v>
      </c>
      <c r="B790" s="168">
        <v>33</v>
      </c>
      <c r="C790" s="169" t="s">
        <v>35</v>
      </c>
      <c r="D790" s="168">
        <v>-3.4692493704</v>
      </c>
      <c r="E790" s="168">
        <v>0</v>
      </c>
      <c r="F790" s="168">
        <v>0</v>
      </c>
      <c r="G790" s="168">
        <v>14.107620515999999</v>
      </c>
      <c r="H790" s="168">
        <v>0</v>
      </c>
      <c r="I790" s="168">
        <v>0</v>
      </c>
      <c r="J790" s="168">
        <v>0</v>
      </c>
      <c r="K790" s="168">
        <v>0</v>
      </c>
      <c r="L790" s="168">
        <v>0</v>
      </c>
      <c r="M790" s="168">
        <v>0</v>
      </c>
      <c r="N790" s="168">
        <v>14.107620515999999</v>
      </c>
    </row>
    <row r="791" spans="1:14" ht="60" x14ac:dyDescent="0.25">
      <c r="A791" s="168">
        <v>2033</v>
      </c>
      <c r="B791" s="168">
        <v>24</v>
      </c>
      <c r="C791" s="169" t="s">
        <v>26</v>
      </c>
      <c r="D791" s="168">
        <v>-3.4301518943999998</v>
      </c>
      <c r="E791" s="168">
        <v>0</v>
      </c>
      <c r="F791" s="168">
        <v>1.8773991563712054</v>
      </c>
      <c r="G791" s="168">
        <v>5.2692794128709919E-2</v>
      </c>
      <c r="H791" s="168">
        <v>2.727129006139402</v>
      </c>
      <c r="I791" s="168">
        <v>0</v>
      </c>
      <c r="J791" s="168">
        <v>0</v>
      </c>
      <c r="K791" s="168">
        <v>0</v>
      </c>
      <c r="L791" s="168">
        <v>0</v>
      </c>
      <c r="M791" s="168">
        <v>0</v>
      </c>
      <c r="N791" s="168">
        <v>4.6572209566393168</v>
      </c>
    </row>
    <row r="792" spans="1:14" ht="60" x14ac:dyDescent="0.25">
      <c r="A792" s="168">
        <v>2033</v>
      </c>
      <c r="B792" s="168">
        <v>26</v>
      </c>
      <c r="C792" s="169" t="s">
        <v>28</v>
      </c>
      <c r="D792" s="168">
        <v>-3.3627087482999998</v>
      </c>
      <c r="E792" s="168">
        <v>0</v>
      </c>
      <c r="F792" s="168">
        <v>0</v>
      </c>
      <c r="G792" s="168">
        <v>1.1993737181500002</v>
      </c>
      <c r="H792" s="168">
        <v>0</v>
      </c>
      <c r="I792" s="168">
        <v>0</v>
      </c>
      <c r="J792" s="168">
        <v>0</v>
      </c>
      <c r="K792" s="168">
        <v>0</v>
      </c>
      <c r="L792" s="168">
        <v>0</v>
      </c>
      <c r="M792" s="168">
        <v>0</v>
      </c>
      <c r="N792" s="168">
        <v>1.1993737181500002</v>
      </c>
    </row>
    <row r="793" spans="1:14" ht="75" x14ac:dyDescent="0.25">
      <c r="A793" s="168">
        <v>2033</v>
      </c>
      <c r="B793" s="168">
        <v>8</v>
      </c>
      <c r="C793" s="169" t="s">
        <v>10</v>
      </c>
      <c r="D793" s="168">
        <v>-3.3477213825000001</v>
      </c>
      <c r="E793" s="168">
        <v>-0.51798648983527684</v>
      </c>
      <c r="F793" s="168">
        <v>2.6858202513168354</v>
      </c>
      <c r="G793" s="168">
        <v>0</v>
      </c>
      <c r="H793" s="168">
        <v>0</v>
      </c>
      <c r="I793" s="168">
        <v>0</v>
      </c>
      <c r="J793" s="168">
        <v>0</v>
      </c>
      <c r="K793" s="168">
        <v>0</v>
      </c>
      <c r="L793" s="168">
        <v>0</v>
      </c>
      <c r="M793" s="168">
        <v>0</v>
      </c>
      <c r="N793" s="168">
        <v>2.1678337614815586</v>
      </c>
    </row>
    <row r="794" spans="1:14" ht="180" x14ac:dyDescent="0.25">
      <c r="A794" s="168">
        <v>2033</v>
      </c>
      <c r="B794" s="168">
        <v>18</v>
      </c>
      <c r="C794" s="169" t="s">
        <v>20</v>
      </c>
      <c r="D794" s="168">
        <v>-2.3159824324999998</v>
      </c>
      <c r="E794" s="168">
        <v>0</v>
      </c>
      <c r="F794" s="168">
        <v>0</v>
      </c>
      <c r="G794" s="168">
        <v>0.32275100000000001</v>
      </c>
      <c r="H794" s="168">
        <v>0</v>
      </c>
      <c r="I794" s="168">
        <v>0</v>
      </c>
      <c r="J794" s="168">
        <v>0</v>
      </c>
      <c r="K794" s="168">
        <v>0</v>
      </c>
      <c r="L794" s="168">
        <v>0</v>
      </c>
      <c r="M794" s="168">
        <v>0</v>
      </c>
      <c r="N794" s="168">
        <v>0.32275100000000001</v>
      </c>
    </row>
    <row r="795" spans="1:14" ht="75" x14ac:dyDescent="0.25">
      <c r="A795" s="168">
        <v>2033</v>
      </c>
      <c r="B795" s="168">
        <v>23</v>
      </c>
      <c r="C795" s="169" t="s">
        <v>25</v>
      </c>
      <c r="D795" s="168">
        <v>-1.4928719586000001</v>
      </c>
      <c r="E795" s="168">
        <v>0.15822792350112186</v>
      </c>
      <c r="F795" s="168">
        <v>2.2336102253126349</v>
      </c>
      <c r="G795" s="168">
        <v>0.71769528071502164</v>
      </c>
      <c r="H795" s="168">
        <v>1.1037226428243998</v>
      </c>
      <c r="I795" s="168">
        <v>0</v>
      </c>
      <c r="J795" s="168">
        <v>0</v>
      </c>
      <c r="K795" s="168">
        <v>0</v>
      </c>
      <c r="L795" s="168">
        <v>1.9248948151194126E-3</v>
      </c>
      <c r="M795" s="168">
        <v>0</v>
      </c>
      <c r="N795" s="168">
        <v>4.2151809671682985</v>
      </c>
    </row>
    <row r="796" spans="1:14" ht="45" x14ac:dyDescent="0.25">
      <c r="A796" s="168">
        <v>2033</v>
      </c>
      <c r="B796" s="168">
        <v>59</v>
      </c>
      <c r="C796" s="169" t="s">
        <v>61</v>
      </c>
      <c r="D796" s="168">
        <v>-0.9008710095000001</v>
      </c>
      <c r="E796" s="168">
        <v>-1.1394308178869008</v>
      </c>
      <c r="F796" s="168">
        <v>5.4017231998171145</v>
      </c>
      <c r="G796" s="168">
        <v>0.20691552376739508</v>
      </c>
      <c r="H796" s="168">
        <v>0</v>
      </c>
      <c r="I796" s="168">
        <v>0</v>
      </c>
      <c r="J796" s="168">
        <v>0</v>
      </c>
      <c r="K796" s="168">
        <v>0</v>
      </c>
      <c r="L796" s="168">
        <v>0</v>
      </c>
      <c r="M796" s="168">
        <v>0</v>
      </c>
      <c r="N796" s="168">
        <v>4.4692079056976093</v>
      </c>
    </row>
    <row r="797" spans="1:14" ht="75" x14ac:dyDescent="0.25">
      <c r="A797" s="168">
        <v>2033</v>
      </c>
      <c r="B797" s="168">
        <v>20</v>
      </c>
      <c r="C797" s="169" t="s">
        <v>22</v>
      </c>
      <c r="D797" s="168">
        <v>-0.32602950820000004</v>
      </c>
      <c r="E797" s="168">
        <v>-1.974076816060738E-2</v>
      </c>
      <c r="F797" s="168">
        <v>0.45718504094400114</v>
      </c>
      <c r="G797" s="168">
        <v>-4.4610037997460911E-2</v>
      </c>
      <c r="H797" s="168">
        <v>0.90634754891893632</v>
      </c>
      <c r="I797" s="168">
        <v>0</v>
      </c>
      <c r="J797" s="168">
        <v>0</v>
      </c>
      <c r="K797" s="168">
        <v>0</v>
      </c>
      <c r="L797" s="168">
        <v>0</v>
      </c>
      <c r="M797" s="168">
        <v>0</v>
      </c>
      <c r="N797" s="168">
        <v>1.2991817837048694</v>
      </c>
    </row>
    <row r="798" spans="1:14" ht="120" x14ac:dyDescent="0.25">
      <c r="A798" s="168">
        <v>2033</v>
      </c>
      <c r="B798" s="168">
        <v>10</v>
      </c>
      <c r="C798" s="169" t="s">
        <v>12</v>
      </c>
      <c r="D798" s="168">
        <v>0</v>
      </c>
      <c r="E798" s="168">
        <v>0</v>
      </c>
      <c r="F798" s="168">
        <v>0</v>
      </c>
      <c r="G798" s="168">
        <v>0</v>
      </c>
      <c r="H798" s="168">
        <v>0</v>
      </c>
      <c r="I798" s="168">
        <v>0</v>
      </c>
      <c r="J798" s="168">
        <v>0</v>
      </c>
      <c r="K798" s="168">
        <v>0</v>
      </c>
      <c r="L798" s="168">
        <v>0</v>
      </c>
      <c r="M798" s="168">
        <v>0.81435599949268256</v>
      </c>
      <c r="N798" s="168">
        <v>0.81435599949268256</v>
      </c>
    </row>
    <row r="799" spans="1:14" ht="90" x14ac:dyDescent="0.25">
      <c r="A799" s="168">
        <v>2033</v>
      </c>
      <c r="B799" s="168">
        <v>25</v>
      </c>
      <c r="C799" s="169" t="s">
        <v>27</v>
      </c>
      <c r="D799" s="168">
        <v>0</v>
      </c>
      <c r="E799" s="168">
        <v>-0.4091872744674166</v>
      </c>
      <c r="F799" s="168">
        <v>0.87661371433480728</v>
      </c>
      <c r="G799" s="168">
        <v>-1.2790275633102262</v>
      </c>
      <c r="H799" s="168">
        <v>5.5881562962055167</v>
      </c>
      <c r="I799" s="168">
        <v>0</v>
      </c>
      <c r="J799" s="168">
        <v>0</v>
      </c>
      <c r="K799" s="168">
        <v>0</v>
      </c>
      <c r="L799" s="168">
        <v>0</v>
      </c>
      <c r="M799" s="168">
        <v>0</v>
      </c>
      <c r="N799" s="168">
        <v>4.7765551727626807</v>
      </c>
    </row>
    <row r="800" spans="1:14" ht="105" x14ac:dyDescent="0.25">
      <c r="A800" s="168">
        <v>2033</v>
      </c>
      <c r="B800" s="168">
        <v>34</v>
      </c>
      <c r="C800" s="169" t="s">
        <v>36</v>
      </c>
      <c r="D800" s="168">
        <v>0</v>
      </c>
      <c r="E800" s="168">
        <v>0</v>
      </c>
      <c r="F800" s="168">
        <v>0</v>
      </c>
      <c r="G800" s="168">
        <v>0</v>
      </c>
      <c r="H800" s="168">
        <v>0</v>
      </c>
      <c r="I800" s="168">
        <v>0</v>
      </c>
      <c r="J800" s="168">
        <v>0</v>
      </c>
      <c r="K800" s="168">
        <v>0</v>
      </c>
      <c r="L800" s="168">
        <v>0</v>
      </c>
      <c r="M800" s="168">
        <v>0.81213769128585311</v>
      </c>
      <c r="N800" s="168">
        <v>0.81213769128585311</v>
      </c>
    </row>
    <row r="801" spans="1:14" ht="45" x14ac:dyDescent="0.25">
      <c r="A801" s="168">
        <v>2033</v>
      </c>
      <c r="B801" s="168">
        <v>17</v>
      </c>
      <c r="C801" s="169" t="s">
        <v>19</v>
      </c>
      <c r="D801" s="168">
        <v>0.79063784800000003</v>
      </c>
      <c r="E801" s="168">
        <v>0</v>
      </c>
      <c r="F801" s="168">
        <v>0.39185660793914678</v>
      </c>
      <c r="G801" s="168">
        <v>0.13584847544951928</v>
      </c>
      <c r="H801" s="168">
        <v>0.59144902564529389</v>
      </c>
      <c r="I801" s="168">
        <v>0</v>
      </c>
      <c r="J801" s="168">
        <v>0</v>
      </c>
      <c r="K801" s="168">
        <v>0</v>
      </c>
      <c r="L801" s="168">
        <v>0</v>
      </c>
      <c r="M801" s="168">
        <v>0</v>
      </c>
      <c r="N801" s="168">
        <v>1.1191541090339601</v>
      </c>
    </row>
    <row r="802" spans="1:14" ht="195" x14ac:dyDescent="0.25">
      <c r="A802" s="168">
        <v>2033</v>
      </c>
      <c r="B802" s="168">
        <v>52</v>
      </c>
      <c r="C802" s="169" t="s">
        <v>54</v>
      </c>
      <c r="D802" s="168">
        <v>0.79726269809999994</v>
      </c>
      <c r="E802" s="168">
        <v>0</v>
      </c>
      <c r="F802" s="168">
        <v>0</v>
      </c>
      <c r="G802" s="168">
        <v>1.3617460999999995</v>
      </c>
      <c r="H802" s="168">
        <v>0</v>
      </c>
      <c r="I802" s="168">
        <v>0</v>
      </c>
      <c r="J802" s="168">
        <v>0</v>
      </c>
      <c r="K802" s="168">
        <v>0</v>
      </c>
      <c r="L802" s="168">
        <v>0</v>
      </c>
      <c r="M802" s="168">
        <v>0</v>
      </c>
      <c r="N802" s="168">
        <v>1.3617460999999995</v>
      </c>
    </row>
    <row r="803" spans="1:14" ht="60" x14ac:dyDescent="0.25">
      <c r="A803" s="168">
        <v>2033</v>
      </c>
      <c r="B803" s="168">
        <v>30</v>
      </c>
      <c r="C803" s="169" t="s">
        <v>32</v>
      </c>
      <c r="D803" s="168">
        <v>0.8548228711000001</v>
      </c>
      <c r="E803" s="168">
        <v>0</v>
      </c>
      <c r="F803" s="168">
        <v>0</v>
      </c>
      <c r="G803" s="168">
        <v>0</v>
      </c>
      <c r="H803" s="168">
        <v>0</v>
      </c>
      <c r="I803" s="168">
        <v>0.67834675964999991</v>
      </c>
      <c r="J803" s="168">
        <v>0</v>
      </c>
      <c r="K803" s="168">
        <v>0</v>
      </c>
      <c r="L803" s="168">
        <v>0</v>
      </c>
      <c r="M803" s="168">
        <v>0</v>
      </c>
      <c r="N803" s="168">
        <v>0.67834675964999991</v>
      </c>
    </row>
    <row r="804" spans="1:14" ht="45" x14ac:dyDescent="0.25">
      <c r="A804" s="168">
        <v>2033</v>
      </c>
      <c r="B804" s="168">
        <v>13</v>
      </c>
      <c r="C804" s="169" t="s">
        <v>15</v>
      </c>
      <c r="D804" s="168">
        <v>3.1052084272</v>
      </c>
      <c r="E804" s="168">
        <v>0</v>
      </c>
      <c r="F804" s="168">
        <v>0.76600999999999997</v>
      </c>
      <c r="G804" s="168">
        <v>0</v>
      </c>
      <c r="H804" s="168">
        <v>0</v>
      </c>
      <c r="I804" s="168">
        <v>0</v>
      </c>
      <c r="J804" s="168">
        <v>0.46970140000000032</v>
      </c>
      <c r="K804" s="168">
        <v>0</v>
      </c>
      <c r="L804" s="168">
        <v>0</v>
      </c>
      <c r="M804" s="168">
        <v>0</v>
      </c>
      <c r="N804" s="168">
        <v>1.2357114000000002</v>
      </c>
    </row>
    <row r="805" spans="1:14" ht="210" x14ac:dyDescent="0.25">
      <c r="A805" s="168">
        <v>2033</v>
      </c>
      <c r="B805" s="168">
        <v>49</v>
      </c>
      <c r="C805" s="169" t="s">
        <v>51</v>
      </c>
      <c r="D805" s="168">
        <v>4.2465289140999998</v>
      </c>
      <c r="E805" s="168">
        <v>0</v>
      </c>
      <c r="F805" s="168">
        <v>0</v>
      </c>
      <c r="G805" s="168">
        <v>0</v>
      </c>
      <c r="H805" s="168">
        <v>0</v>
      </c>
      <c r="I805" s="168">
        <v>0</v>
      </c>
      <c r="J805" s="168">
        <v>0</v>
      </c>
      <c r="K805" s="168">
        <v>0</v>
      </c>
      <c r="L805" s="168">
        <v>0</v>
      </c>
      <c r="M805" s="168">
        <v>0</v>
      </c>
      <c r="N805" s="168">
        <v>0</v>
      </c>
    </row>
    <row r="806" spans="1:14" ht="195" x14ac:dyDescent="0.25">
      <c r="A806" s="168">
        <v>2033</v>
      </c>
      <c r="B806" s="168">
        <v>51</v>
      </c>
      <c r="C806" s="169" t="s">
        <v>53</v>
      </c>
      <c r="D806" s="168">
        <v>4.2465289140999998</v>
      </c>
      <c r="E806" s="168">
        <v>0</v>
      </c>
      <c r="F806" s="168">
        <v>0</v>
      </c>
      <c r="G806" s="168">
        <v>0</v>
      </c>
      <c r="H806" s="168">
        <v>0</v>
      </c>
      <c r="I806" s="168">
        <v>0</v>
      </c>
      <c r="J806" s="168">
        <v>0</v>
      </c>
      <c r="K806" s="168">
        <v>0</v>
      </c>
      <c r="L806" s="168">
        <v>2.3739104699999998</v>
      </c>
      <c r="M806" s="168">
        <v>0</v>
      </c>
      <c r="N806" s="168">
        <v>2.3739104699999998</v>
      </c>
    </row>
    <row r="807" spans="1:14" ht="225" x14ac:dyDescent="0.25">
      <c r="A807" s="168">
        <v>2033</v>
      </c>
      <c r="B807" s="168">
        <v>53</v>
      </c>
      <c r="C807" s="169" t="s">
        <v>55</v>
      </c>
      <c r="D807" s="168">
        <v>4.2465289140999998</v>
      </c>
      <c r="E807" s="168">
        <v>0</v>
      </c>
      <c r="F807" s="168">
        <v>0</v>
      </c>
      <c r="G807" s="168">
        <v>0</v>
      </c>
      <c r="H807" s="168">
        <v>0</v>
      </c>
      <c r="I807" s="168">
        <v>0</v>
      </c>
      <c r="J807" s="168">
        <v>0</v>
      </c>
      <c r="K807" s="168">
        <v>0</v>
      </c>
      <c r="L807" s="168">
        <v>0.94680863000000015</v>
      </c>
      <c r="M807" s="168">
        <v>0</v>
      </c>
      <c r="N807" s="168">
        <v>0.94680863000000015</v>
      </c>
    </row>
    <row r="808" spans="1:14" ht="180" x14ac:dyDescent="0.25">
      <c r="A808" s="168">
        <v>2033</v>
      </c>
      <c r="B808" s="168">
        <v>37</v>
      </c>
      <c r="C808" s="169" t="s">
        <v>39</v>
      </c>
      <c r="D808" s="168">
        <v>4.7469766068999997</v>
      </c>
      <c r="E808" s="168">
        <v>0</v>
      </c>
      <c r="F808" s="168">
        <v>0</v>
      </c>
      <c r="G808" s="168">
        <v>0</v>
      </c>
      <c r="H808" s="168">
        <v>0</v>
      </c>
      <c r="I808" s="168">
        <v>0</v>
      </c>
      <c r="J808" s="168">
        <v>0</v>
      </c>
      <c r="K808" s="168">
        <v>0</v>
      </c>
      <c r="L808" s="168">
        <v>20.115364680000003</v>
      </c>
      <c r="M808" s="168">
        <v>0</v>
      </c>
      <c r="N808" s="168">
        <v>20.115364680000003</v>
      </c>
    </row>
    <row r="809" spans="1:14" ht="45" x14ac:dyDescent="0.25">
      <c r="A809" s="168">
        <v>2033</v>
      </c>
      <c r="B809" s="168">
        <v>16</v>
      </c>
      <c r="C809" s="169" t="s">
        <v>18</v>
      </c>
      <c r="D809" s="168">
        <v>5.0374925743999999</v>
      </c>
      <c r="E809" s="168">
        <v>-0.14263894386975168</v>
      </c>
      <c r="F809" s="168">
        <v>0.9107812985890742</v>
      </c>
      <c r="G809" s="168">
        <v>0</v>
      </c>
      <c r="H809" s="168">
        <v>0</v>
      </c>
      <c r="I809" s="168">
        <v>0</v>
      </c>
      <c r="J809" s="168">
        <v>0</v>
      </c>
      <c r="K809" s="168">
        <v>0</v>
      </c>
      <c r="L809" s="168">
        <v>0</v>
      </c>
      <c r="M809" s="168">
        <v>0</v>
      </c>
      <c r="N809" s="168">
        <v>0.76814235471932257</v>
      </c>
    </row>
    <row r="810" spans="1:14" ht="150" x14ac:dyDescent="0.25">
      <c r="A810" s="168">
        <v>2033</v>
      </c>
      <c r="B810" s="168">
        <v>38</v>
      </c>
      <c r="C810" s="169" t="s">
        <v>40</v>
      </c>
      <c r="D810" s="168">
        <v>5.3422356789999998</v>
      </c>
      <c r="E810" s="168">
        <v>0</v>
      </c>
      <c r="F810" s="168">
        <v>0</v>
      </c>
      <c r="G810" s="168">
        <v>0</v>
      </c>
      <c r="H810" s="168">
        <v>0</v>
      </c>
      <c r="I810" s="168">
        <v>0</v>
      </c>
      <c r="J810" s="168">
        <v>0</v>
      </c>
      <c r="K810" s="168">
        <v>0</v>
      </c>
      <c r="L810" s="168">
        <v>8.6326217800000027</v>
      </c>
      <c r="M810" s="168">
        <v>0</v>
      </c>
      <c r="N810" s="168">
        <v>8.6326217800000027</v>
      </c>
    </row>
    <row r="811" spans="1:14" ht="135" x14ac:dyDescent="0.25">
      <c r="A811" s="168">
        <v>2033</v>
      </c>
      <c r="B811" s="168">
        <v>40</v>
      </c>
      <c r="C811" s="169" t="s">
        <v>42</v>
      </c>
      <c r="D811" s="168">
        <v>5.4769047630000003</v>
      </c>
      <c r="E811" s="168">
        <v>-4.1707726649064976E-3</v>
      </c>
      <c r="F811" s="168">
        <v>1.6036944890760418E-2</v>
      </c>
      <c r="G811" s="168">
        <v>-6.763033327926618E-3</v>
      </c>
      <c r="H811" s="168">
        <v>5.7106510462019949E-2</v>
      </c>
      <c r="I811" s="168">
        <v>0</v>
      </c>
      <c r="J811" s="168">
        <v>0</v>
      </c>
      <c r="K811" s="168">
        <v>0</v>
      </c>
      <c r="L811" s="168">
        <v>0</v>
      </c>
      <c r="M811" s="168">
        <v>0</v>
      </c>
      <c r="N811" s="168">
        <v>6.2209649359947251E-2</v>
      </c>
    </row>
    <row r="812" spans="1:14" ht="90" x14ac:dyDescent="0.25">
      <c r="A812" s="168">
        <v>2033</v>
      </c>
      <c r="B812" s="168">
        <v>48</v>
      </c>
      <c r="C812" s="169" t="s">
        <v>50</v>
      </c>
      <c r="D812" s="168">
        <v>5.6305795644999996</v>
      </c>
      <c r="E812" s="168">
        <v>2.3958442212880611</v>
      </c>
      <c r="F812" s="168">
        <v>88.543720356840069</v>
      </c>
      <c r="G812" s="168">
        <v>0</v>
      </c>
      <c r="H812" s="168">
        <v>0</v>
      </c>
      <c r="I812" s="168">
        <v>0</v>
      </c>
      <c r="J812" s="168">
        <v>0</v>
      </c>
      <c r="K812" s="168">
        <v>0</v>
      </c>
      <c r="L812" s="168">
        <v>0</v>
      </c>
      <c r="M812" s="168">
        <v>0</v>
      </c>
      <c r="N812" s="168">
        <v>90.939564578128127</v>
      </c>
    </row>
    <row r="813" spans="1:14" ht="75" x14ac:dyDescent="0.25">
      <c r="A813" s="168">
        <v>2033</v>
      </c>
      <c r="B813" s="168">
        <v>28</v>
      </c>
      <c r="C813" s="169" t="s">
        <v>30</v>
      </c>
      <c r="D813" s="168">
        <v>5.8285648387999993</v>
      </c>
      <c r="E813" s="168">
        <v>0</v>
      </c>
      <c r="F813" s="168">
        <v>0</v>
      </c>
      <c r="G813" s="168">
        <v>1.197250784</v>
      </c>
      <c r="H813" s="168">
        <v>0</v>
      </c>
      <c r="I813" s="168">
        <v>0</v>
      </c>
      <c r="J813" s="168">
        <v>0</v>
      </c>
      <c r="K813" s="168">
        <v>0</v>
      </c>
      <c r="L813" s="168">
        <v>0</v>
      </c>
      <c r="M813" s="168">
        <v>0</v>
      </c>
      <c r="N813" s="168">
        <v>1.197250784</v>
      </c>
    </row>
    <row r="814" spans="1:14" ht="90" x14ac:dyDescent="0.25">
      <c r="A814" s="168">
        <v>2033</v>
      </c>
      <c r="B814" s="168">
        <v>45</v>
      </c>
      <c r="C814" s="169" t="s">
        <v>47</v>
      </c>
      <c r="D814" s="168">
        <v>5.8554986556000008</v>
      </c>
      <c r="E814" s="168">
        <v>1.1155233485305818</v>
      </c>
      <c r="F814" s="168">
        <v>5.9997075694840678</v>
      </c>
      <c r="G814" s="168">
        <v>0</v>
      </c>
      <c r="H814" s="168">
        <v>0</v>
      </c>
      <c r="I814" s="168">
        <v>0</v>
      </c>
      <c r="J814" s="168">
        <v>0</v>
      </c>
      <c r="K814" s="168">
        <v>0</v>
      </c>
      <c r="L814" s="168">
        <v>0</v>
      </c>
      <c r="M814" s="168">
        <v>0</v>
      </c>
      <c r="N814" s="168">
        <v>7.1152309180146496</v>
      </c>
    </row>
    <row r="815" spans="1:14" ht="75" x14ac:dyDescent="0.25">
      <c r="A815" s="168">
        <v>2033</v>
      </c>
      <c r="B815" s="168">
        <v>54</v>
      </c>
      <c r="C815" s="169" t="s">
        <v>56</v>
      </c>
      <c r="D815" s="168">
        <v>5.8554986556000008</v>
      </c>
      <c r="E815" s="168">
        <v>1.1156302790506303</v>
      </c>
      <c r="F815" s="168">
        <v>5.9996006389640186</v>
      </c>
      <c r="G815" s="168">
        <v>0</v>
      </c>
      <c r="H815" s="168">
        <v>0</v>
      </c>
      <c r="I815" s="168">
        <v>0</v>
      </c>
      <c r="J815" s="168">
        <v>0</v>
      </c>
      <c r="K815" s="168">
        <v>0</v>
      </c>
      <c r="L815" s="168">
        <v>0</v>
      </c>
      <c r="M815" s="168">
        <v>0</v>
      </c>
      <c r="N815" s="168">
        <v>7.1152309180146487</v>
      </c>
    </row>
    <row r="816" spans="1:14" ht="120" x14ac:dyDescent="0.25">
      <c r="A816" s="168">
        <v>2033</v>
      </c>
      <c r="B816" s="168">
        <v>36</v>
      </c>
      <c r="C816" s="169" t="s">
        <v>38</v>
      </c>
      <c r="D816" s="168">
        <v>7.9723011687000005</v>
      </c>
      <c r="E816" s="168">
        <v>0</v>
      </c>
      <c r="F816" s="168">
        <v>0</v>
      </c>
      <c r="G816" s="168">
        <v>0.11181247999999998</v>
      </c>
      <c r="H816" s="168">
        <v>0</v>
      </c>
      <c r="I816" s="168">
        <v>0</v>
      </c>
      <c r="J816" s="168">
        <v>0</v>
      </c>
      <c r="K816" s="168">
        <v>0</v>
      </c>
      <c r="L816" s="168">
        <v>0</v>
      </c>
      <c r="M816" s="168">
        <v>0</v>
      </c>
      <c r="N816" s="168">
        <v>0.11181247999999998</v>
      </c>
    </row>
    <row r="817" spans="1:14" ht="90" x14ac:dyDescent="0.25">
      <c r="A817" s="168">
        <v>2033</v>
      </c>
      <c r="B817" s="168">
        <v>46</v>
      </c>
      <c r="C817" s="169" t="s">
        <v>48</v>
      </c>
      <c r="D817" s="168">
        <v>14.366258952100001</v>
      </c>
      <c r="E817" s="168">
        <v>12.992299034329273</v>
      </c>
      <c r="F817" s="168">
        <v>3.7615170239074289</v>
      </c>
      <c r="G817" s="168">
        <v>0.4051034138789722</v>
      </c>
      <c r="H817" s="168">
        <v>0.59863412696001606</v>
      </c>
      <c r="I817" s="168">
        <v>0</v>
      </c>
      <c r="J817" s="168">
        <v>0</v>
      </c>
      <c r="K817" s="168">
        <v>0</v>
      </c>
      <c r="L817" s="168">
        <v>0</v>
      </c>
      <c r="M817" s="168">
        <v>0</v>
      </c>
      <c r="N817" s="168">
        <v>17.757553599075685</v>
      </c>
    </row>
    <row r="818" spans="1:14" ht="75" x14ac:dyDescent="0.25">
      <c r="A818" s="168">
        <v>2033</v>
      </c>
      <c r="B818" s="168">
        <v>55</v>
      </c>
      <c r="C818" s="169" t="s">
        <v>57</v>
      </c>
      <c r="D818" s="168">
        <v>15.5614470726</v>
      </c>
      <c r="E818" s="168">
        <v>-2.6390401635027612</v>
      </c>
      <c r="F818" s="168">
        <v>9.7542710815174107</v>
      </c>
      <c r="G818" s="168">
        <v>0</v>
      </c>
      <c r="H818" s="168">
        <v>0</v>
      </c>
      <c r="I818" s="168">
        <v>0</v>
      </c>
      <c r="J818" s="168">
        <v>0</v>
      </c>
      <c r="K818" s="168">
        <v>0</v>
      </c>
      <c r="L818" s="168">
        <v>0</v>
      </c>
      <c r="M818" s="168">
        <v>0</v>
      </c>
      <c r="N818" s="168">
        <v>7.1152309180146496</v>
      </c>
    </row>
    <row r="819" spans="1:14" ht="45" x14ac:dyDescent="0.25">
      <c r="A819" s="168">
        <v>2033</v>
      </c>
      <c r="B819" s="168">
        <v>57</v>
      </c>
      <c r="C819" s="169" t="s">
        <v>59</v>
      </c>
      <c r="D819" s="168">
        <v>18.798500877200002</v>
      </c>
      <c r="E819" s="168">
        <v>0</v>
      </c>
      <c r="F819" s="168">
        <v>1.2074236532464776E-8</v>
      </c>
      <c r="G819" s="168">
        <v>-1.7787313219244599E-9</v>
      </c>
      <c r="H819" s="168">
        <v>1.8224256750689045E-8</v>
      </c>
      <c r="I819" s="168">
        <v>0</v>
      </c>
      <c r="J819" s="168">
        <v>0</v>
      </c>
      <c r="K819" s="168">
        <v>0</v>
      </c>
      <c r="L819" s="168">
        <v>0</v>
      </c>
      <c r="M819" s="168">
        <v>0</v>
      </c>
      <c r="N819" s="168">
        <v>2.851976196122936E-8</v>
      </c>
    </row>
    <row r="820" spans="1:14" ht="45" x14ac:dyDescent="0.25">
      <c r="A820" s="168">
        <v>2033</v>
      </c>
      <c r="B820" s="168">
        <v>56</v>
      </c>
      <c r="C820" s="169" t="s">
        <v>58</v>
      </c>
      <c r="D820" s="168">
        <v>22.199764080999998</v>
      </c>
      <c r="E820" s="168">
        <v>-0.12098499137207082</v>
      </c>
      <c r="F820" s="168">
        <v>-1.2828183082562696</v>
      </c>
      <c r="G820" s="168">
        <v>0.33119450490343866</v>
      </c>
      <c r="H820" s="168">
        <v>3.399656701788893</v>
      </c>
      <c r="I820" s="168">
        <v>0</v>
      </c>
      <c r="J820" s="168">
        <v>0</v>
      </c>
      <c r="K820" s="168">
        <v>0</v>
      </c>
      <c r="L820" s="168">
        <v>0</v>
      </c>
      <c r="M820" s="168">
        <v>0</v>
      </c>
      <c r="N820" s="168">
        <v>2.3270479070639913</v>
      </c>
    </row>
    <row r="821" spans="1:14" ht="135" x14ac:dyDescent="0.25">
      <c r="A821" s="168">
        <v>2033</v>
      </c>
      <c r="B821" s="168">
        <v>41</v>
      </c>
      <c r="C821" s="169" t="s">
        <v>43</v>
      </c>
      <c r="D821" s="168">
        <v>22.8555156368</v>
      </c>
      <c r="E821" s="168">
        <v>0</v>
      </c>
      <c r="F821" s="168">
        <v>0</v>
      </c>
      <c r="G821" s="168">
        <v>3.2589406027696596E-2</v>
      </c>
      <c r="H821" s="168">
        <v>0</v>
      </c>
      <c r="I821" s="168">
        <v>0</v>
      </c>
      <c r="J821" s="168">
        <v>0</v>
      </c>
      <c r="K821" s="168">
        <v>0</v>
      </c>
      <c r="L821" s="168">
        <v>0</v>
      </c>
      <c r="M821" s="168">
        <v>0</v>
      </c>
      <c r="N821" s="168">
        <v>3.2589406027696596E-2</v>
      </c>
    </row>
    <row r="822" spans="1:14" ht="135" x14ac:dyDescent="0.25">
      <c r="A822" s="168">
        <v>2033</v>
      </c>
      <c r="B822" s="168">
        <v>42</v>
      </c>
      <c r="C822" s="169" t="s">
        <v>44</v>
      </c>
      <c r="D822" s="168">
        <v>22.8555156368</v>
      </c>
      <c r="E822" s="168">
        <v>-7.0198363249493016E-3</v>
      </c>
      <c r="F822" s="168">
        <v>-3.6688607786238246E-2</v>
      </c>
      <c r="G822" s="168">
        <v>4.5397829970177349E-2</v>
      </c>
      <c r="H822" s="168">
        <v>0</v>
      </c>
      <c r="I822" s="168">
        <v>0</v>
      </c>
      <c r="J822" s="168">
        <v>0</v>
      </c>
      <c r="K822" s="168">
        <v>0</v>
      </c>
      <c r="L822" s="168">
        <v>0</v>
      </c>
      <c r="M822" s="168">
        <v>0</v>
      </c>
      <c r="N822" s="168">
        <v>1.6893858589898045E-3</v>
      </c>
    </row>
    <row r="823" spans="1:14" ht="90" x14ac:dyDescent="0.25">
      <c r="A823" s="168">
        <v>2033</v>
      </c>
      <c r="B823" s="168">
        <v>47</v>
      </c>
      <c r="C823" s="169" t="s">
        <v>49</v>
      </c>
      <c r="D823" s="168">
        <v>23.278963022700001</v>
      </c>
      <c r="E823" s="168">
        <v>2.7460724826695833</v>
      </c>
      <c r="F823" s="168">
        <v>6.4978842699453379E-2</v>
      </c>
      <c r="G823" s="168">
        <v>0</v>
      </c>
      <c r="H823" s="168">
        <v>0</v>
      </c>
      <c r="I823" s="168">
        <v>0</v>
      </c>
      <c r="J823" s="168">
        <v>0</v>
      </c>
      <c r="K823" s="168">
        <v>0</v>
      </c>
      <c r="L823" s="168">
        <v>0</v>
      </c>
      <c r="M823" s="168">
        <v>0</v>
      </c>
      <c r="N823" s="168">
        <v>2.8110513253690366</v>
      </c>
    </row>
    <row r="824" spans="1:14" ht="75" x14ac:dyDescent="0.25">
      <c r="A824" s="168">
        <v>2033</v>
      </c>
      <c r="B824" s="168">
        <v>3</v>
      </c>
      <c r="C824" s="169" t="s">
        <v>5</v>
      </c>
      <c r="D824" s="168">
        <v>28.807346129100001</v>
      </c>
      <c r="E824" s="168">
        <v>0</v>
      </c>
      <c r="F824" s="168">
        <v>0</v>
      </c>
      <c r="G824" s="168">
        <v>2.5034930006190432</v>
      </c>
      <c r="H824" s="168">
        <v>0</v>
      </c>
      <c r="I824" s="168">
        <v>0</v>
      </c>
      <c r="J824" s="168">
        <v>0</v>
      </c>
      <c r="K824" s="168">
        <v>0</v>
      </c>
      <c r="L824" s="168">
        <v>0</v>
      </c>
      <c r="M824" s="168">
        <v>0</v>
      </c>
      <c r="N824" s="168">
        <v>2.5034930006190432</v>
      </c>
    </row>
    <row r="825" spans="1:14" ht="105" x14ac:dyDescent="0.25">
      <c r="A825" s="168">
        <v>2033</v>
      </c>
      <c r="B825" s="168">
        <v>1</v>
      </c>
      <c r="C825" s="169" t="s">
        <v>3</v>
      </c>
      <c r="D825" s="168">
        <v>31.323485917900001</v>
      </c>
      <c r="E825" s="168">
        <v>0</v>
      </c>
      <c r="F825" s="168">
        <v>0</v>
      </c>
      <c r="G825" s="168">
        <v>1.5030625206805348</v>
      </c>
      <c r="H825" s="168">
        <v>0</v>
      </c>
      <c r="I825" s="168">
        <v>0</v>
      </c>
      <c r="J825" s="168">
        <v>0</v>
      </c>
      <c r="K825" s="168">
        <v>0</v>
      </c>
      <c r="L825" s="168">
        <v>0</v>
      </c>
      <c r="M825" s="168">
        <v>0</v>
      </c>
      <c r="N825" s="168">
        <v>1.5030625206805348</v>
      </c>
    </row>
    <row r="826" spans="1:14" ht="105" x14ac:dyDescent="0.25">
      <c r="A826" s="168">
        <v>2033</v>
      </c>
      <c r="B826" s="168">
        <v>4</v>
      </c>
      <c r="C826" s="169" t="s">
        <v>6</v>
      </c>
      <c r="D826" s="168">
        <v>32.252376785199999</v>
      </c>
      <c r="E826" s="168">
        <v>0</v>
      </c>
      <c r="F826" s="168">
        <v>0</v>
      </c>
      <c r="G826" s="168">
        <v>1.662201347945647</v>
      </c>
      <c r="H826" s="168">
        <v>0</v>
      </c>
      <c r="I826" s="168">
        <v>0</v>
      </c>
      <c r="J826" s="168">
        <v>0</v>
      </c>
      <c r="K826" s="168">
        <v>0</v>
      </c>
      <c r="L826" s="168">
        <v>0</v>
      </c>
      <c r="M826" s="168">
        <v>0</v>
      </c>
      <c r="N826" s="168">
        <v>1.662201347945647</v>
      </c>
    </row>
    <row r="827" spans="1:14" ht="75" x14ac:dyDescent="0.25">
      <c r="A827" s="168">
        <v>2033</v>
      </c>
      <c r="B827" s="168">
        <v>43</v>
      </c>
      <c r="C827" s="169" t="s">
        <v>45</v>
      </c>
      <c r="D827" s="168">
        <v>32.266278110000002</v>
      </c>
      <c r="E827" s="168">
        <v>0</v>
      </c>
      <c r="F827" s="168">
        <v>0</v>
      </c>
      <c r="G827" s="168">
        <v>1.6698982801501188</v>
      </c>
      <c r="H827" s="168">
        <v>0</v>
      </c>
      <c r="I827" s="168">
        <v>0</v>
      </c>
      <c r="J827" s="168">
        <v>0</v>
      </c>
      <c r="K827" s="168">
        <v>0</v>
      </c>
      <c r="L827" s="168">
        <v>0</v>
      </c>
      <c r="M827" s="168">
        <v>0</v>
      </c>
      <c r="N827" s="168">
        <v>1.6698982801501188</v>
      </c>
    </row>
    <row r="828" spans="1:14" ht="135" x14ac:dyDescent="0.25">
      <c r="A828" s="168">
        <v>2033</v>
      </c>
      <c r="B828" s="168">
        <v>11</v>
      </c>
      <c r="C828" s="169" t="s">
        <v>13</v>
      </c>
      <c r="D828" s="168">
        <v>36.199049779200003</v>
      </c>
      <c r="E828" s="168">
        <v>0</v>
      </c>
      <c r="F828" s="168">
        <v>0</v>
      </c>
      <c r="G828" s="168">
        <v>0</v>
      </c>
      <c r="H828" s="168">
        <v>0</v>
      </c>
      <c r="I828" s="168">
        <v>0</v>
      </c>
      <c r="J828" s="168">
        <v>0</v>
      </c>
      <c r="K828" s="168">
        <v>0</v>
      </c>
      <c r="L828" s="168">
        <v>0</v>
      </c>
      <c r="M828" s="168">
        <v>0.11393103797333332</v>
      </c>
      <c r="N828" s="168">
        <v>0.11393103797333332</v>
      </c>
    </row>
    <row r="829" spans="1:14" ht="150" x14ac:dyDescent="0.25">
      <c r="A829" s="168">
        <v>2033</v>
      </c>
      <c r="B829" s="168">
        <v>12</v>
      </c>
      <c r="C829" s="169" t="s">
        <v>14</v>
      </c>
      <c r="D829" s="168">
        <v>76.200654911700013</v>
      </c>
      <c r="E829" s="168">
        <v>0</v>
      </c>
      <c r="F829" s="168">
        <v>0</v>
      </c>
      <c r="G829" s="168">
        <v>0</v>
      </c>
      <c r="H829" s="168">
        <v>0</v>
      </c>
      <c r="I829" s="168">
        <v>0</v>
      </c>
      <c r="J829" s="168">
        <v>0</v>
      </c>
      <c r="K829" s="168">
        <v>0</v>
      </c>
      <c r="L829" s="168">
        <v>0</v>
      </c>
      <c r="M829" s="168">
        <v>0.11393103797333332</v>
      </c>
      <c r="N829" s="168">
        <v>0.11393103797333332</v>
      </c>
    </row>
    <row r="830" spans="1:14" ht="105" x14ac:dyDescent="0.25">
      <c r="A830" s="168">
        <v>2033</v>
      </c>
      <c r="B830" s="168">
        <v>5</v>
      </c>
      <c r="C830" s="169" t="s">
        <v>7</v>
      </c>
      <c r="D830" s="168">
        <v>89.612935449400013</v>
      </c>
      <c r="E830" s="168">
        <v>0</v>
      </c>
      <c r="F830" s="168">
        <v>0</v>
      </c>
      <c r="G830" s="168">
        <v>0</v>
      </c>
      <c r="H830" s="168">
        <v>0</v>
      </c>
      <c r="I830" s="168">
        <v>0</v>
      </c>
      <c r="J830" s="168">
        <v>0</v>
      </c>
      <c r="K830" s="168">
        <v>0</v>
      </c>
      <c r="L830" s="168">
        <v>0.54297137350569069</v>
      </c>
      <c r="M830" s="168">
        <v>0</v>
      </c>
      <c r="N830" s="168">
        <v>0.54297137350569069</v>
      </c>
    </row>
    <row r="831" spans="1:14" ht="75" x14ac:dyDescent="0.25">
      <c r="A831" s="168">
        <v>2033</v>
      </c>
      <c r="B831" s="168">
        <v>44</v>
      </c>
      <c r="C831" s="169" t="s">
        <v>46</v>
      </c>
      <c r="D831" s="168">
        <v>89.612935449400013</v>
      </c>
      <c r="E831" s="168">
        <v>0</v>
      </c>
      <c r="F831" s="168">
        <v>0</v>
      </c>
      <c r="G831" s="168">
        <v>0</v>
      </c>
      <c r="H831" s="168">
        <v>0</v>
      </c>
      <c r="I831" s="168">
        <v>0</v>
      </c>
      <c r="J831" s="168">
        <v>0</v>
      </c>
      <c r="K831" s="168">
        <v>0</v>
      </c>
      <c r="L831" s="168">
        <v>0.54158395461003594</v>
      </c>
      <c r="M831" s="168">
        <v>0</v>
      </c>
      <c r="N831" s="168">
        <v>0.54158395461003594</v>
      </c>
    </row>
    <row r="832" spans="1:14" ht="105" x14ac:dyDescent="0.25">
      <c r="A832" s="168">
        <v>2033</v>
      </c>
      <c r="B832" s="168">
        <v>2</v>
      </c>
      <c r="C832" s="169" t="s">
        <v>4</v>
      </c>
      <c r="D832" s="168">
        <v>90.810295651900006</v>
      </c>
      <c r="E832" s="168">
        <v>0</v>
      </c>
      <c r="F832" s="168">
        <v>0</v>
      </c>
      <c r="G832" s="168">
        <v>0</v>
      </c>
      <c r="H832" s="168">
        <v>0</v>
      </c>
      <c r="I832" s="168">
        <v>0</v>
      </c>
      <c r="J832" s="168">
        <v>0</v>
      </c>
      <c r="K832" s="168">
        <v>0</v>
      </c>
      <c r="L832" s="168">
        <v>0.90299203644734549</v>
      </c>
      <c r="M832" s="168">
        <v>0</v>
      </c>
      <c r="N832" s="168">
        <v>0.90299203644734549</v>
      </c>
    </row>
    <row r="833" spans="1:14" ht="45" x14ac:dyDescent="0.25">
      <c r="A833" s="168">
        <v>2033</v>
      </c>
      <c r="B833" s="168">
        <v>58</v>
      </c>
      <c r="C833" s="169" t="s">
        <v>60</v>
      </c>
      <c r="D833" s="168">
        <v>96.394392661599994</v>
      </c>
      <c r="E833" s="168">
        <v>0</v>
      </c>
      <c r="F833" s="168">
        <v>0</v>
      </c>
      <c r="G833" s="168">
        <v>9.5474842506443827E-9</v>
      </c>
      <c r="H833" s="168">
        <v>0</v>
      </c>
      <c r="I833" s="168">
        <v>0</v>
      </c>
      <c r="J833" s="168">
        <v>0</v>
      </c>
      <c r="K833" s="168">
        <v>0</v>
      </c>
      <c r="L833" s="168">
        <v>0</v>
      </c>
      <c r="M833" s="168">
        <v>0</v>
      </c>
      <c r="N833" s="168">
        <v>9.5474842506443827E-9</v>
      </c>
    </row>
    <row r="834" spans="1:14" ht="75" x14ac:dyDescent="0.25">
      <c r="A834" s="168">
        <v>2033</v>
      </c>
      <c r="B834" s="168">
        <v>31</v>
      </c>
      <c r="C834" s="169" t="s">
        <v>33</v>
      </c>
      <c r="D834" s="168">
        <v>111.75437912870001</v>
      </c>
      <c r="E834" s="168">
        <v>0</v>
      </c>
      <c r="F834" s="168">
        <v>0</v>
      </c>
      <c r="G834" s="168">
        <v>0</v>
      </c>
      <c r="H834" s="168">
        <v>0</v>
      </c>
      <c r="I834" s="168">
        <v>0.66413538800000005</v>
      </c>
      <c r="J834" s="168">
        <v>0</v>
      </c>
      <c r="K834" s="168">
        <v>0</v>
      </c>
      <c r="L834" s="168">
        <v>0</v>
      </c>
      <c r="M834" s="168">
        <v>0</v>
      </c>
      <c r="N834" s="168">
        <v>0.66413538800000005</v>
      </c>
    </row>
    <row r="835" spans="1:14" ht="30" x14ac:dyDescent="0.25">
      <c r="A835" s="168">
        <v>2034</v>
      </c>
      <c r="B835" s="168">
        <v>19</v>
      </c>
      <c r="C835" s="169" t="s">
        <v>21</v>
      </c>
      <c r="D835" s="168">
        <v>-44.629768854000005</v>
      </c>
      <c r="E835" s="168">
        <v>0.83365981819501256</v>
      </c>
      <c r="F835" s="168">
        <v>17.085420933135612</v>
      </c>
      <c r="G835" s="168">
        <v>5.9863130174366077</v>
      </c>
      <c r="H835" s="168">
        <v>18.498528134864827</v>
      </c>
      <c r="I835" s="168">
        <v>0</v>
      </c>
      <c r="J835" s="168">
        <v>0</v>
      </c>
      <c r="K835" s="168">
        <v>0</v>
      </c>
      <c r="L835" s="168">
        <v>0</v>
      </c>
      <c r="M835" s="168">
        <v>0</v>
      </c>
      <c r="N835" s="168">
        <v>42.40392190363206</v>
      </c>
    </row>
    <row r="836" spans="1:14" ht="60" x14ac:dyDescent="0.25">
      <c r="A836" s="168">
        <v>2034</v>
      </c>
      <c r="B836" s="168">
        <v>32</v>
      </c>
      <c r="C836" s="169" t="s">
        <v>34</v>
      </c>
      <c r="D836" s="168">
        <v>-22.307825160500002</v>
      </c>
      <c r="E836" s="168">
        <v>0</v>
      </c>
      <c r="F836" s="168">
        <v>0</v>
      </c>
      <c r="G836" s="168">
        <v>0</v>
      </c>
      <c r="H836" s="168">
        <v>0</v>
      </c>
      <c r="I836" s="168">
        <v>1.406976416</v>
      </c>
      <c r="J836" s="168">
        <v>0</v>
      </c>
      <c r="K836" s="168">
        <v>0</v>
      </c>
      <c r="L836" s="168">
        <v>0</v>
      </c>
      <c r="M836" s="168">
        <v>0</v>
      </c>
      <c r="N836" s="168">
        <v>1.406976416</v>
      </c>
    </row>
    <row r="837" spans="1:14" ht="90" x14ac:dyDescent="0.25">
      <c r="A837" s="168">
        <v>2034</v>
      </c>
      <c r="B837" s="168">
        <v>22</v>
      </c>
      <c r="C837" s="169" t="s">
        <v>24</v>
      </c>
      <c r="D837" s="168">
        <v>-16.187441105000001</v>
      </c>
      <c r="E837" s="168">
        <v>-6.6667990867123925E-2</v>
      </c>
      <c r="F837" s="168">
        <v>0.12441566302869628</v>
      </c>
      <c r="G837" s="168">
        <v>-0.20338297830721838</v>
      </c>
      <c r="H837" s="168">
        <v>0.91825254918970078</v>
      </c>
      <c r="I837" s="168">
        <v>0</v>
      </c>
      <c r="J837" s="168">
        <v>0</v>
      </c>
      <c r="K837" s="168">
        <v>0</v>
      </c>
      <c r="L837" s="168">
        <v>0</v>
      </c>
      <c r="M837" s="168">
        <v>0</v>
      </c>
      <c r="N837" s="168">
        <v>0.77261724304405477</v>
      </c>
    </row>
    <row r="838" spans="1:14" ht="90" x14ac:dyDescent="0.25">
      <c r="A838" s="168">
        <v>2034</v>
      </c>
      <c r="B838" s="168">
        <v>21</v>
      </c>
      <c r="C838" s="169" t="s">
        <v>23</v>
      </c>
      <c r="D838" s="168">
        <v>-10.979440093600001</v>
      </c>
      <c r="E838" s="168">
        <v>0</v>
      </c>
      <c r="F838" s="168">
        <v>0.64166883425620824</v>
      </c>
      <c r="G838" s="168">
        <v>2.3833413843801107E-2</v>
      </c>
      <c r="H838" s="168">
        <v>0.96850327165267558</v>
      </c>
      <c r="I838" s="168">
        <v>0</v>
      </c>
      <c r="J838" s="168">
        <v>0</v>
      </c>
      <c r="K838" s="168">
        <v>0</v>
      </c>
      <c r="L838" s="168">
        <v>0</v>
      </c>
      <c r="M838" s="168">
        <v>0</v>
      </c>
      <c r="N838" s="168">
        <v>1.634005519752685</v>
      </c>
    </row>
    <row r="839" spans="1:14" ht="180" x14ac:dyDescent="0.25">
      <c r="A839" s="168">
        <v>2034</v>
      </c>
      <c r="B839" s="168">
        <v>50</v>
      </c>
      <c r="C839" s="169" t="s">
        <v>52</v>
      </c>
      <c r="D839" s="168">
        <v>-7.3995231452999999</v>
      </c>
      <c r="E839" s="168">
        <v>0</v>
      </c>
      <c r="F839" s="168">
        <v>0</v>
      </c>
      <c r="G839" s="168">
        <v>0</v>
      </c>
      <c r="H839" s="168">
        <v>0</v>
      </c>
      <c r="I839" s="168">
        <v>0</v>
      </c>
      <c r="J839" s="168">
        <v>0</v>
      </c>
      <c r="K839" s="168">
        <v>0</v>
      </c>
      <c r="L839" s="168">
        <v>0</v>
      </c>
      <c r="M839" s="168">
        <v>0</v>
      </c>
      <c r="N839" s="168">
        <v>0</v>
      </c>
    </row>
    <row r="840" spans="1:14" ht="45" x14ac:dyDescent="0.25">
      <c r="A840" s="168">
        <v>2034</v>
      </c>
      <c r="B840" s="168">
        <v>14</v>
      </c>
      <c r="C840" s="169" t="s">
        <v>16</v>
      </c>
      <c r="D840" s="168">
        <v>-7.2981955200000002</v>
      </c>
      <c r="E840" s="168">
        <v>0</v>
      </c>
      <c r="F840" s="168">
        <v>0.50711499999999998</v>
      </c>
      <c r="G840" s="168">
        <v>0</v>
      </c>
      <c r="H840" s="168">
        <v>0</v>
      </c>
      <c r="I840" s="168">
        <v>0</v>
      </c>
      <c r="J840" s="168">
        <v>0.58050159999999995</v>
      </c>
      <c r="K840" s="168">
        <v>0</v>
      </c>
      <c r="L840" s="168">
        <v>0</v>
      </c>
      <c r="M840" s="168">
        <v>0</v>
      </c>
      <c r="N840" s="168">
        <v>1.0876166</v>
      </c>
    </row>
    <row r="841" spans="1:14" ht="105" x14ac:dyDescent="0.25">
      <c r="A841" s="168">
        <v>2034</v>
      </c>
      <c r="B841" s="168">
        <v>35</v>
      </c>
      <c r="C841" s="169" t="s">
        <v>37</v>
      </c>
      <c r="D841" s="168">
        <v>-7.2572517743000002</v>
      </c>
      <c r="E841" s="168">
        <v>0</v>
      </c>
      <c r="F841" s="168">
        <v>0</v>
      </c>
      <c r="G841" s="168">
        <v>0</v>
      </c>
      <c r="H841" s="168">
        <v>0</v>
      </c>
      <c r="I841" s="168">
        <v>0</v>
      </c>
      <c r="J841" s="168">
        <v>0</v>
      </c>
      <c r="K841" s="168">
        <v>0</v>
      </c>
      <c r="L841" s="168">
        <v>2.7098774700000003</v>
      </c>
      <c r="M841" s="168">
        <v>0</v>
      </c>
      <c r="N841" s="168">
        <v>2.7098774700000003</v>
      </c>
    </row>
    <row r="842" spans="1:14" ht="120" x14ac:dyDescent="0.25">
      <c r="A842" s="168">
        <v>2034</v>
      </c>
      <c r="B842" s="168">
        <v>39</v>
      </c>
      <c r="C842" s="169" t="s">
        <v>41</v>
      </c>
      <c r="D842" s="168">
        <v>-7.1060748671000002</v>
      </c>
      <c r="E842" s="168">
        <v>0</v>
      </c>
      <c r="F842" s="168">
        <v>0</v>
      </c>
      <c r="G842" s="168">
        <v>2.014049150493278E-2</v>
      </c>
      <c r="H842" s="168">
        <v>0</v>
      </c>
      <c r="I842" s="168">
        <v>0</v>
      </c>
      <c r="J842" s="168">
        <v>0</v>
      </c>
      <c r="K842" s="168">
        <v>0</v>
      </c>
      <c r="L842" s="168">
        <v>0</v>
      </c>
      <c r="M842" s="168">
        <v>0</v>
      </c>
      <c r="N842" s="168">
        <v>2.014049150493278E-2</v>
      </c>
    </row>
    <row r="843" spans="1:14" ht="60" x14ac:dyDescent="0.25">
      <c r="A843" s="168">
        <v>2034</v>
      </c>
      <c r="B843" s="168">
        <v>15</v>
      </c>
      <c r="C843" s="169" t="s">
        <v>17</v>
      </c>
      <c r="D843" s="168">
        <v>-7.0625246230000007</v>
      </c>
      <c r="E843" s="168">
        <v>0</v>
      </c>
      <c r="F843" s="168">
        <v>6.6710000000000366E-2</v>
      </c>
      <c r="G843" s="168">
        <v>0</v>
      </c>
      <c r="H843" s="168">
        <v>0</v>
      </c>
      <c r="I843" s="168">
        <v>0</v>
      </c>
      <c r="J843" s="168">
        <v>7.641060000000012E-2</v>
      </c>
      <c r="K843" s="168">
        <v>0</v>
      </c>
      <c r="L843" s="168">
        <v>0</v>
      </c>
      <c r="M843" s="168">
        <v>0</v>
      </c>
      <c r="N843" s="168">
        <v>0.14312060000000049</v>
      </c>
    </row>
    <row r="844" spans="1:14" ht="60" x14ac:dyDescent="0.25">
      <c r="A844" s="168">
        <v>2034</v>
      </c>
      <c r="B844" s="168">
        <v>29</v>
      </c>
      <c r="C844" s="169" t="s">
        <v>31</v>
      </c>
      <c r="D844" s="168">
        <v>-5.3520100480000004</v>
      </c>
      <c r="E844" s="168">
        <v>0</v>
      </c>
      <c r="F844" s="168">
        <v>0</v>
      </c>
      <c r="G844" s="168">
        <v>1.2119135599999999</v>
      </c>
      <c r="H844" s="168">
        <v>0</v>
      </c>
      <c r="I844" s="168">
        <v>0</v>
      </c>
      <c r="J844" s="168">
        <v>0</v>
      </c>
      <c r="K844" s="168">
        <v>0</v>
      </c>
      <c r="L844" s="168">
        <v>0</v>
      </c>
      <c r="M844" s="168">
        <v>0</v>
      </c>
      <c r="N844" s="168">
        <v>1.2119135599999999</v>
      </c>
    </row>
    <row r="845" spans="1:14" ht="90" x14ac:dyDescent="0.25">
      <c r="A845" s="168">
        <v>2034</v>
      </c>
      <c r="B845" s="168">
        <v>9</v>
      </c>
      <c r="C845" s="169" t="s">
        <v>11</v>
      </c>
      <c r="D845" s="168">
        <v>-5.1295888512000003</v>
      </c>
      <c r="E845" s="168">
        <v>-0.11047290539845334</v>
      </c>
      <c r="F845" s="168">
        <v>2.2912188596170573</v>
      </c>
      <c r="G845" s="168">
        <v>0</v>
      </c>
      <c r="H845" s="168">
        <v>0</v>
      </c>
      <c r="I845" s="168">
        <v>0</v>
      </c>
      <c r="J845" s="168">
        <v>0</v>
      </c>
      <c r="K845" s="168">
        <v>0</v>
      </c>
      <c r="L845" s="168">
        <v>0</v>
      </c>
      <c r="M845" s="168">
        <v>0</v>
      </c>
      <c r="N845" s="168">
        <v>2.1807459542186041</v>
      </c>
    </row>
    <row r="846" spans="1:14" ht="75" x14ac:dyDescent="0.25">
      <c r="A846" s="168">
        <v>2034</v>
      </c>
      <c r="B846" s="168">
        <v>7</v>
      </c>
      <c r="C846" s="169" t="s">
        <v>9</v>
      </c>
      <c r="D846" s="168">
        <v>-3.8338333340999999</v>
      </c>
      <c r="E846" s="168">
        <v>3.7668620466228743E-2</v>
      </c>
      <c r="F846" s="168">
        <v>0.19531877278785315</v>
      </c>
      <c r="G846" s="168">
        <v>0</v>
      </c>
      <c r="H846" s="168">
        <v>0</v>
      </c>
      <c r="I846" s="168">
        <v>0</v>
      </c>
      <c r="J846" s="168">
        <v>0</v>
      </c>
      <c r="K846" s="168">
        <v>0</v>
      </c>
      <c r="L846" s="168">
        <v>0</v>
      </c>
      <c r="M846" s="168">
        <v>0</v>
      </c>
      <c r="N846" s="168">
        <v>0.23298739325408188</v>
      </c>
    </row>
    <row r="847" spans="1:14" ht="90" x14ac:dyDescent="0.25">
      <c r="A847" s="168">
        <v>2034</v>
      </c>
      <c r="B847" s="168">
        <v>6</v>
      </c>
      <c r="C847" s="169" t="s">
        <v>8</v>
      </c>
      <c r="D847" s="168">
        <v>-3.7222969234000001</v>
      </c>
      <c r="E847" s="168">
        <v>0</v>
      </c>
      <c r="F847" s="168">
        <v>0</v>
      </c>
      <c r="G847" s="168">
        <v>1.3721943225183537</v>
      </c>
      <c r="H847" s="168">
        <v>0</v>
      </c>
      <c r="I847" s="168">
        <v>0</v>
      </c>
      <c r="J847" s="168">
        <v>0</v>
      </c>
      <c r="K847" s="168">
        <v>0</v>
      </c>
      <c r="L847" s="168">
        <v>0</v>
      </c>
      <c r="M847" s="168">
        <v>0</v>
      </c>
      <c r="N847" s="168">
        <v>1.3721943225183537</v>
      </c>
    </row>
    <row r="848" spans="1:14" ht="75" x14ac:dyDescent="0.25">
      <c r="A848" s="168">
        <v>2034</v>
      </c>
      <c r="B848" s="168">
        <v>27</v>
      </c>
      <c r="C848" s="169" t="s">
        <v>29</v>
      </c>
      <c r="D848" s="168">
        <v>-3.6237930047</v>
      </c>
      <c r="E848" s="168">
        <v>0</v>
      </c>
      <c r="F848" s="168">
        <v>0</v>
      </c>
      <c r="G848" s="168">
        <v>0.60595677999999975</v>
      </c>
      <c r="H848" s="168">
        <v>0</v>
      </c>
      <c r="I848" s="168">
        <v>-5.2544503999999728E-2</v>
      </c>
      <c r="J848" s="168">
        <v>0</v>
      </c>
      <c r="K848" s="168">
        <v>0</v>
      </c>
      <c r="L848" s="168">
        <v>0</v>
      </c>
      <c r="M848" s="168">
        <v>0</v>
      </c>
      <c r="N848" s="168">
        <v>0.55341227599999998</v>
      </c>
    </row>
    <row r="849" spans="1:14" ht="210" x14ac:dyDescent="0.25">
      <c r="A849" s="168">
        <v>2034</v>
      </c>
      <c r="B849" s="168">
        <v>33</v>
      </c>
      <c r="C849" s="169" t="s">
        <v>35</v>
      </c>
      <c r="D849" s="168">
        <v>-3.4692493704</v>
      </c>
      <c r="E849" s="168">
        <v>0</v>
      </c>
      <c r="F849" s="168">
        <v>0</v>
      </c>
      <c r="G849" s="168">
        <v>14.220465465999999</v>
      </c>
      <c r="H849" s="168">
        <v>0</v>
      </c>
      <c r="I849" s="168">
        <v>0</v>
      </c>
      <c r="J849" s="168">
        <v>0</v>
      </c>
      <c r="K849" s="168">
        <v>0</v>
      </c>
      <c r="L849" s="168">
        <v>0</v>
      </c>
      <c r="M849" s="168">
        <v>0</v>
      </c>
      <c r="N849" s="168">
        <v>14.220465465999999</v>
      </c>
    </row>
    <row r="850" spans="1:14" ht="60" x14ac:dyDescent="0.25">
      <c r="A850" s="168">
        <v>2034</v>
      </c>
      <c r="B850" s="168">
        <v>24</v>
      </c>
      <c r="C850" s="169" t="s">
        <v>26</v>
      </c>
      <c r="D850" s="168">
        <v>-3.4301518943999998</v>
      </c>
      <c r="E850" s="168">
        <v>0</v>
      </c>
      <c r="F850" s="168">
        <v>1.9595386088336451</v>
      </c>
      <c r="G850" s="168">
        <v>5.4981755031086106E-2</v>
      </c>
      <c r="H850" s="168">
        <v>2.8463428284611849</v>
      </c>
      <c r="I850" s="168">
        <v>0</v>
      </c>
      <c r="J850" s="168">
        <v>0</v>
      </c>
      <c r="K850" s="168">
        <v>0</v>
      </c>
      <c r="L850" s="168">
        <v>0</v>
      </c>
      <c r="M850" s="168">
        <v>0</v>
      </c>
      <c r="N850" s="168">
        <v>4.8608631923259153</v>
      </c>
    </row>
    <row r="851" spans="1:14" ht="60" x14ac:dyDescent="0.25">
      <c r="A851" s="168">
        <v>2034</v>
      </c>
      <c r="B851" s="168">
        <v>26</v>
      </c>
      <c r="C851" s="169" t="s">
        <v>28</v>
      </c>
      <c r="D851" s="168">
        <v>-3.3627087482999998</v>
      </c>
      <c r="E851" s="168">
        <v>0</v>
      </c>
      <c r="F851" s="168">
        <v>0</v>
      </c>
      <c r="G851" s="168">
        <v>1.2089685253</v>
      </c>
      <c r="H851" s="168">
        <v>0</v>
      </c>
      <c r="I851" s="168">
        <v>0</v>
      </c>
      <c r="J851" s="168">
        <v>0</v>
      </c>
      <c r="K851" s="168">
        <v>0</v>
      </c>
      <c r="L851" s="168">
        <v>0</v>
      </c>
      <c r="M851" s="168">
        <v>0</v>
      </c>
      <c r="N851" s="168">
        <v>1.2089685253</v>
      </c>
    </row>
    <row r="852" spans="1:14" ht="75" x14ac:dyDescent="0.25">
      <c r="A852" s="168">
        <v>2034</v>
      </c>
      <c r="B852" s="168">
        <v>8</v>
      </c>
      <c r="C852" s="169" t="s">
        <v>10</v>
      </c>
      <c r="D852" s="168">
        <v>-3.3477213825000001</v>
      </c>
      <c r="E852" s="168">
        <v>-0.54537135714839402</v>
      </c>
      <c r="F852" s="168">
        <v>2.8278869965745126</v>
      </c>
      <c r="G852" s="168">
        <v>0</v>
      </c>
      <c r="H852" s="168">
        <v>0</v>
      </c>
      <c r="I852" s="168">
        <v>0</v>
      </c>
      <c r="J852" s="168">
        <v>0</v>
      </c>
      <c r="K852" s="168">
        <v>0</v>
      </c>
      <c r="L852" s="168">
        <v>0</v>
      </c>
      <c r="M852" s="168">
        <v>0</v>
      </c>
      <c r="N852" s="168">
        <v>2.2825156394261188</v>
      </c>
    </row>
    <row r="853" spans="1:14" ht="180" x14ac:dyDescent="0.25">
      <c r="A853" s="168">
        <v>2034</v>
      </c>
      <c r="B853" s="168">
        <v>18</v>
      </c>
      <c r="C853" s="169" t="s">
        <v>20</v>
      </c>
      <c r="D853" s="168">
        <v>-2.3159824324999998</v>
      </c>
      <c r="E853" s="168">
        <v>0</v>
      </c>
      <c r="F853" s="168">
        <v>0</v>
      </c>
      <c r="G853" s="168">
        <v>0.32533929999999994</v>
      </c>
      <c r="H853" s="168">
        <v>0</v>
      </c>
      <c r="I853" s="168">
        <v>0</v>
      </c>
      <c r="J853" s="168">
        <v>0</v>
      </c>
      <c r="K853" s="168">
        <v>0</v>
      </c>
      <c r="L853" s="168">
        <v>0</v>
      </c>
      <c r="M853" s="168">
        <v>0</v>
      </c>
      <c r="N853" s="168">
        <v>0.32533929999999994</v>
      </c>
    </row>
    <row r="854" spans="1:14" ht="75" x14ac:dyDescent="0.25">
      <c r="A854" s="168">
        <v>2034</v>
      </c>
      <c r="B854" s="168">
        <v>23</v>
      </c>
      <c r="C854" s="169" t="s">
        <v>25</v>
      </c>
      <c r="D854" s="168">
        <v>-1.4928719586000001</v>
      </c>
      <c r="E854" s="168">
        <v>0.15777917379348133</v>
      </c>
      <c r="F854" s="168">
        <v>2.2047263717017005</v>
      </c>
      <c r="G854" s="168">
        <v>0.68406668643345114</v>
      </c>
      <c r="H854" s="168">
        <v>1.0591121281670619</v>
      </c>
      <c r="I854" s="168">
        <v>0</v>
      </c>
      <c r="J854" s="168">
        <v>0</v>
      </c>
      <c r="K854" s="168">
        <v>0</v>
      </c>
      <c r="L854" s="168">
        <v>1.1156924622256906E-2</v>
      </c>
      <c r="M854" s="168">
        <v>0</v>
      </c>
      <c r="N854" s="168">
        <v>4.1168412847179505</v>
      </c>
    </row>
    <row r="855" spans="1:14" ht="45" x14ac:dyDescent="0.25">
      <c r="A855" s="168">
        <v>2034</v>
      </c>
      <c r="B855" s="168">
        <v>59</v>
      </c>
      <c r="C855" s="169" t="s">
        <v>61</v>
      </c>
      <c r="D855" s="168">
        <v>-0.9008710095000001</v>
      </c>
      <c r="E855" s="168">
        <v>-1.1035304205636929</v>
      </c>
      <c r="F855" s="168">
        <v>5.2351335713288885</v>
      </c>
      <c r="G855" s="168">
        <v>0.19890911927205956</v>
      </c>
      <c r="H855" s="168">
        <v>0</v>
      </c>
      <c r="I855" s="168">
        <v>0</v>
      </c>
      <c r="J855" s="168">
        <v>0</v>
      </c>
      <c r="K855" s="168">
        <v>0</v>
      </c>
      <c r="L855" s="168">
        <v>0</v>
      </c>
      <c r="M855" s="168">
        <v>0</v>
      </c>
      <c r="N855" s="168">
        <v>4.3305122700372554</v>
      </c>
    </row>
    <row r="856" spans="1:14" ht="75" x14ac:dyDescent="0.25">
      <c r="A856" s="168">
        <v>2034</v>
      </c>
      <c r="B856" s="168">
        <v>20</v>
      </c>
      <c r="C856" s="169" t="s">
        <v>22</v>
      </c>
      <c r="D856" s="168">
        <v>-0.32602950820000004</v>
      </c>
      <c r="E856" s="168">
        <v>-1.9412724417234059E-2</v>
      </c>
      <c r="F856" s="168">
        <v>0.44957703077711453</v>
      </c>
      <c r="G856" s="168">
        <v>-4.386912475290583E-2</v>
      </c>
      <c r="H856" s="168">
        <v>0.89127009474932151</v>
      </c>
      <c r="I856" s="168">
        <v>0</v>
      </c>
      <c r="J856" s="168">
        <v>0</v>
      </c>
      <c r="K856" s="168">
        <v>0</v>
      </c>
      <c r="L856" s="168">
        <v>0</v>
      </c>
      <c r="M856" s="168">
        <v>0</v>
      </c>
      <c r="N856" s="168">
        <v>1.2775652763562961</v>
      </c>
    </row>
    <row r="857" spans="1:14" ht="120" x14ac:dyDescent="0.25">
      <c r="A857" s="168">
        <v>2034</v>
      </c>
      <c r="B857" s="168">
        <v>10</v>
      </c>
      <c r="C857" s="169" t="s">
        <v>12</v>
      </c>
      <c r="D857" s="168">
        <v>0</v>
      </c>
      <c r="E857" s="168">
        <v>0</v>
      </c>
      <c r="F857" s="168">
        <v>0</v>
      </c>
      <c r="G857" s="168">
        <v>0</v>
      </c>
      <c r="H857" s="168">
        <v>0</v>
      </c>
      <c r="I857" s="168">
        <v>0</v>
      </c>
      <c r="J857" s="168">
        <v>0</v>
      </c>
      <c r="K857" s="168">
        <v>0</v>
      </c>
      <c r="L857" s="168">
        <v>0</v>
      </c>
      <c r="M857" s="168">
        <v>0.85019025624634104</v>
      </c>
      <c r="N857" s="168">
        <v>0.85019025624634104</v>
      </c>
    </row>
    <row r="858" spans="1:14" ht="90" x14ac:dyDescent="0.25">
      <c r="A858" s="168">
        <v>2034</v>
      </c>
      <c r="B858" s="168">
        <v>25</v>
      </c>
      <c r="C858" s="169" t="s">
        <v>27</v>
      </c>
      <c r="D858" s="168">
        <v>0</v>
      </c>
      <c r="E858" s="168">
        <v>-0.42690185449947937</v>
      </c>
      <c r="F858" s="168">
        <v>0.91469190219474461</v>
      </c>
      <c r="G858" s="168">
        <v>-1.3344288694849256</v>
      </c>
      <c r="H858" s="168">
        <v>5.8300580363315708</v>
      </c>
      <c r="I858" s="168">
        <v>0</v>
      </c>
      <c r="J858" s="168">
        <v>0</v>
      </c>
      <c r="K858" s="168">
        <v>0</v>
      </c>
      <c r="L858" s="168">
        <v>0</v>
      </c>
      <c r="M858" s="168">
        <v>0</v>
      </c>
      <c r="N858" s="168">
        <v>4.9834192145419109</v>
      </c>
    </row>
    <row r="859" spans="1:14" ht="105" x14ac:dyDescent="0.25">
      <c r="A859" s="168">
        <v>2034</v>
      </c>
      <c r="B859" s="168">
        <v>34</v>
      </c>
      <c r="C859" s="169" t="s">
        <v>36</v>
      </c>
      <c r="D859" s="168">
        <v>0</v>
      </c>
      <c r="E859" s="168">
        <v>0</v>
      </c>
      <c r="F859" s="168">
        <v>0</v>
      </c>
      <c r="G859" s="168">
        <v>0</v>
      </c>
      <c r="H859" s="168">
        <v>0</v>
      </c>
      <c r="I859" s="168">
        <v>0</v>
      </c>
      <c r="J859" s="168">
        <v>0</v>
      </c>
      <c r="K859" s="168">
        <v>0</v>
      </c>
      <c r="L859" s="168">
        <v>0</v>
      </c>
      <c r="M859" s="168">
        <v>0.84169489789938945</v>
      </c>
      <c r="N859" s="168">
        <v>0.84169489789938945</v>
      </c>
    </row>
    <row r="860" spans="1:14" ht="45" x14ac:dyDescent="0.25">
      <c r="A860" s="168">
        <v>2034</v>
      </c>
      <c r="B860" s="168">
        <v>17</v>
      </c>
      <c r="C860" s="169" t="s">
        <v>19</v>
      </c>
      <c r="D860" s="168">
        <v>0.79063784800000003</v>
      </c>
      <c r="E860" s="168">
        <v>0</v>
      </c>
      <c r="F860" s="168">
        <v>0.3764767290354562</v>
      </c>
      <c r="G860" s="168">
        <v>0.13051676954581332</v>
      </c>
      <c r="H860" s="168">
        <v>0.56823539543507418</v>
      </c>
      <c r="I860" s="168">
        <v>0</v>
      </c>
      <c r="J860" s="168">
        <v>0</v>
      </c>
      <c r="K860" s="168">
        <v>0</v>
      </c>
      <c r="L860" s="168">
        <v>0</v>
      </c>
      <c r="M860" s="168">
        <v>0</v>
      </c>
      <c r="N860" s="168">
        <v>1.0752288940163437</v>
      </c>
    </row>
    <row r="861" spans="1:14" ht="195" x14ac:dyDescent="0.25">
      <c r="A861" s="168">
        <v>2034</v>
      </c>
      <c r="B861" s="168">
        <v>52</v>
      </c>
      <c r="C861" s="169" t="s">
        <v>54</v>
      </c>
      <c r="D861" s="168">
        <v>0.79726269809999994</v>
      </c>
      <c r="E861" s="168">
        <v>0</v>
      </c>
      <c r="F861" s="168">
        <v>0</v>
      </c>
      <c r="G861" s="168">
        <v>1.3726283999999995</v>
      </c>
      <c r="H861" s="168">
        <v>0</v>
      </c>
      <c r="I861" s="168">
        <v>0</v>
      </c>
      <c r="J861" s="168">
        <v>0</v>
      </c>
      <c r="K861" s="168">
        <v>0</v>
      </c>
      <c r="L861" s="168">
        <v>0</v>
      </c>
      <c r="M861" s="168">
        <v>0</v>
      </c>
      <c r="N861" s="168">
        <v>1.3726283999999995</v>
      </c>
    </row>
    <row r="862" spans="1:14" ht="60" x14ac:dyDescent="0.25">
      <c r="A862" s="168">
        <v>2034</v>
      </c>
      <c r="B862" s="168">
        <v>30</v>
      </c>
      <c r="C862" s="169" t="s">
        <v>32</v>
      </c>
      <c r="D862" s="168">
        <v>0.8548228711000001</v>
      </c>
      <c r="E862" s="168">
        <v>0</v>
      </c>
      <c r="F862" s="168">
        <v>0</v>
      </c>
      <c r="G862" s="168">
        <v>0</v>
      </c>
      <c r="H862" s="168">
        <v>0</v>
      </c>
      <c r="I862" s="168">
        <v>0.6837735183000001</v>
      </c>
      <c r="J862" s="168">
        <v>0</v>
      </c>
      <c r="K862" s="168">
        <v>0</v>
      </c>
      <c r="L862" s="168">
        <v>0</v>
      </c>
      <c r="M862" s="168">
        <v>0</v>
      </c>
      <c r="N862" s="168">
        <v>0.6837735183000001</v>
      </c>
    </row>
    <row r="863" spans="1:14" ht="45" x14ac:dyDescent="0.25">
      <c r="A863" s="168">
        <v>2034</v>
      </c>
      <c r="B863" s="168">
        <v>13</v>
      </c>
      <c r="C863" s="169" t="s">
        <v>15</v>
      </c>
      <c r="D863" s="168">
        <v>3.1052084272</v>
      </c>
      <c r="E863" s="168">
        <v>0</v>
      </c>
      <c r="F863" s="168">
        <v>0.78466500000000017</v>
      </c>
      <c r="G863" s="168">
        <v>0</v>
      </c>
      <c r="H863" s="168">
        <v>0</v>
      </c>
      <c r="I863" s="168">
        <v>0</v>
      </c>
      <c r="J863" s="168">
        <v>0.48116459999999983</v>
      </c>
      <c r="K863" s="168">
        <v>0</v>
      </c>
      <c r="L863" s="168">
        <v>0</v>
      </c>
      <c r="M863" s="168">
        <v>0</v>
      </c>
      <c r="N863" s="168">
        <v>1.2658296</v>
      </c>
    </row>
    <row r="864" spans="1:14" ht="210" x14ac:dyDescent="0.25">
      <c r="A864" s="168">
        <v>2034</v>
      </c>
      <c r="B864" s="168">
        <v>49</v>
      </c>
      <c r="C864" s="169" t="s">
        <v>51</v>
      </c>
      <c r="D864" s="168">
        <v>4.2465289140999998</v>
      </c>
      <c r="E864" s="168">
        <v>0</v>
      </c>
      <c r="F864" s="168">
        <v>0</v>
      </c>
      <c r="G864" s="168">
        <v>0</v>
      </c>
      <c r="H864" s="168">
        <v>0</v>
      </c>
      <c r="I864" s="168">
        <v>0</v>
      </c>
      <c r="J864" s="168">
        <v>0</v>
      </c>
      <c r="K864" s="168">
        <v>0</v>
      </c>
      <c r="L864" s="168">
        <v>0</v>
      </c>
      <c r="M864" s="168">
        <v>0</v>
      </c>
      <c r="N864" s="168">
        <v>0</v>
      </c>
    </row>
    <row r="865" spans="1:14" ht="195" x14ac:dyDescent="0.25">
      <c r="A865" s="168">
        <v>2034</v>
      </c>
      <c r="B865" s="168">
        <v>51</v>
      </c>
      <c r="C865" s="169" t="s">
        <v>53</v>
      </c>
      <c r="D865" s="168">
        <v>4.2465289140999998</v>
      </c>
      <c r="E865" s="168">
        <v>0</v>
      </c>
      <c r="F865" s="168">
        <v>0</v>
      </c>
      <c r="G865" s="168">
        <v>0</v>
      </c>
      <c r="H865" s="168">
        <v>0</v>
      </c>
      <c r="I865" s="168">
        <v>0</v>
      </c>
      <c r="J865" s="168">
        <v>0</v>
      </c>
      <c r="K865" s="168">
        <v>0</v>
      </c>
      <c r="L865" s="168">
        <v>2.3929040800000001</v>
      </c>
      <c r="M865" s="168">
        <v>0</v>
      </c>
      <c r="N865" s="168">
        <v>2.3929040800000001</v>
      </c>
    </row>
    <row r="866" spans="1:14" ht="225" x14ac:dyDescent="0.25">
      <c r="A866" s="168">
        <v>2034</v>
      </c>
      <c r="B866" s="168">
        <v>53</v>
      </c>
      <c r="C866" s="169" t="s">
        <v>55</v>
      </c>
      <c r="D866" s="168">
        <v>4.2465289140999998</v>
      </c>
      <c r="E866" s="168">
        <v>0</v>
      </c>
      <c r="F866" s="168">
        <v>0</v>
      </c>
      <c r="G866" s="168">
        <v>0</v>
      </c>
      <c r="H866" s="168">
        <v>0</v>
      </c>
      <c r="I866" s="168">
        <v>0</v>
      </c>
      <c r="J866" s="168">
        <v>0</v>
      </c>
      <c r="K866" s="168">
        <v>0</v>
      </c>
      <c r="L866" s="168">
        <v>0.95437964999999958</v>
      </c>
      <c r="M866" s="168">
        <v>0</v>
      </c>
      <c r="N866" s="168">
        <v>0.95437964999999958</v>
      </c>
    </row>
    <row r="867" spans="1:14" ht="180" x14ac:dyDescent="0.25">
      <c r="A867" s="168">
        <v>2034</v>
      </c>
      <c r="B867" s="168">
        <v>37</v>
      </c>
      <c r="C867" s="169" t="s">
        <v>39</v>
      </c>
      <c r="D867" s="168">
        <v>4.7469766068999997</v>
      </c>
      <c r="E867" s="168">
        <v>0</v>
      </c>
      <c r="F867" s="168">
        <v>0</v>
      </c>
      <c r="G867" s="168">
        <v>0</v>
      </c>
      <c r="H867" s="168">
        <v>0</v>
      </c>
      <c r="I867" s="168">
        <v>0</v>
      </c>
      <c r="J867" s="168">
        <v>0</v>
      </c>
      <c r="K867" s="168">
        <v>0</v>
      </c>
      <c r="L867" s="168">
        <v>20.276290289999999</v>
      </c>
      <c r="M867" s="168">
        <v>0</v>
      </c>
      <c r="N867" s="168">
        <v>20.276290289999999</v>
      </c>
    </row>
    <row r="868" spans="1:14" ht="45" x14ac:dyDescent="0.25">
      <c r="A868" s="168">
        <v>2034</v>
      </c>
      <c r="B868" s="168">
        <v>16</v>
      </c>
      <c r="C868" s="169" t="s">
        <v>18</v>
      </c>
      <c r="D868" s="168">
        <v>5.0374925743999999</v>
      </c>
      <c r="E868" s="168">
        <v>-0.15194442033537456</v>
      </c>
      <c r="F868" s="168">
        <v>0.94733501313759283</v>
      </c>
      <c r="G868" s="168">
        <v>0</v>
      </c>
      <c r="H868" s="168">
        <v>0</v>
      </c>
      <c r="I868" s="168">
        <v>0</v>
      </c>
      <c r="J868" s="168">
        <v>0</v>
      </c>
      <c r="K868" s="168">
        <v>0</v>
      </c>
      <c r="L868" s="168">
        <v>0</v>
      </c>
      <c r="M868" s="168">
        <v>0</v>
      </c>
      <c r="N868" s="168">
        <v>0.79539059280221824</v>
      </c>
    </row>
    <row r="869" spans="1:14" ht="150" x14ac:dyDescent="0.25">
      <c r="A869" s="168">
        <v>2034</v>
      </c>
      <c r="B869" s="168">
        <v>38</v>
      </c>
      <c r="C869" s="169" t="s">
        <v>40</v>
      </c>
      <c r="D869" s="168">
        <v>5.3422356789999998</v>
      </c>
      <c r="E869" s="168">
        <v>0</v>
      </c>
      <c r="F869" s="168">
        <v>0</v>
      </c>
      <c r="G869" s="168">
        <v>0</v>
      </c>
      <c r="H869" s="168">
        <v>0</v>
      </c>
      <c r="I869" s="168">
        <v>0</v>
      </c>
      <c r="J869" s="168">
        <v>0</v>
      </c>
      <c r="K869" s="168">
        <v>0</v>
      </c>
      <c r="L869" s="168">
        <v>8.7016862150000041</v>
      </c>
      <c r="M869" s="168">
        <v>0</v>
      </c>
      <c r="N869" s="168">
        <v>8.7016862150000041</v>
      </c>
    </row>
    <row r="870" spans="1:14" ht="135" x14ac:dyDescent="0.25">
      <c r="A870" s="168">
        <v>2034</v>
      </c>
      <c r="B870" s="168">
        <v>40</v>
      </c>
      <c r="C870" s="169" t="s">
        <v>42</v>
      </c>
      <c r="D870" s="168">
        <v>5.4769047630000003</v>
      </c>
      <c r="E870" s="168">
        <v>-4.1772038285454007E-3</v>
      </c>
      <c r="F870" s="168">
        <v>1.6061673214538011E-2</v>
      </c>
      <c r="G870" s="168">
        <v>-6.7734616532087117E-3</v>
      </c>
      <c r="H870" s="168">
        <v>5.7194566403480911E-2</v>
      </c>
      <c r="I870" s="168">
        <v>0</v>
      </c>
      <c r="J870" s="168">
        <v>0</v>
      </c>
      <c r="K870" s="168">
        <v>0</v>
      </c>
      <c r="L870" s="168">
        <v>0</v>
      </c>
      <c r="M870" s="168">
        <v>0</v>
      </c>
      <c r="N870" s="168">
        <v>6.2305574136264807E-2</v>
      </c>
    </row>
    <row r="871" spans="1:14" ht="90" x14ac:dyDescent="0.25">
      <c r="A871" s="168">
        <v>2034</v>
      </c>
      <c r="B871" s="168">
        <v>48</v>
      </c>
      <c r="C871" s="169" t="s">
        <v>50</v>
      </c>
      <c r="D871" s="168">
        <v>5.6305795644999996</v>
      </c>
      <c r="E871" s="168">
        <v>2.6548977106953449</v>
      </c>
      <c r="F871" s="168">
        <v>93.207339051509081</v>
      </c>
      <c r="G871" s="168">
        <v>0</v>
      </c>
      <c r="H871" s="168">
        <v>0</v>
      </c>
      <c r="I871" s="168">
        <v>0</v>
      </c>
      <c r="J871" s="168">
        <v>0</v>
      </c>
      <c r="K871" s="168">
        <v>0</v>
      </c>
      <c r="L871" s="168">
        <v>0</v>
      </c>
      <c r="M871" s="168">
        <v>0</v>
      </c>
      <c r="N871" s="168">
        <v>95.862236762204432</v>
      </c>
    </row>
    <row r="872" spans="1:14" ht="75" x14ac:dyDescent="0.25">
      <c r="A872" s="168">
        <v>2034</v>
      </c>
      <c r="B872" s="168">
        <v>28</v>
      </c>
      <c r="C872" s="169" t="s">
        <v>30</v>
      </c>
      <c r="D872" s="168">
        <v>5.8285648387999993</v>
      </c>
      <c r="E872" s="168">
        <v>0</v>
      </c>
      <c r="F872" s="168">
        <v>0</v>
      </c>
      <c r="G872" s="168">
        <v>1.2068286079999999</v>
      </c>
      <c r="H872" s="168">
        <v>0</v>
      </c>
      <c r="I872" s="168">
        <v>0</v>
      </c>
      <c r="J872" s="168">
        <v>0</v>
      </c>
      <c r="K872" s="168">
        <v>0</v>
      </c>
      <c r="L872" s="168">
        <v>0</v>
      </c>
      <c r="M872" s="168">
        <v>0</v>
      </c>
      <c r="N872" s="168">
        <v>1.2068286079999999</v>
      </c>
    </row>
    <row r="873" spans="1:14" ht="90" x14ac:dyDescent="0.25">
      <c r="A873" s="168">
        <v>2034</v>
      </c>
      <c r="B873" s="168">
        <v>45</v>
      </c>
      <c r="C873" s="169" t="s">
        <v>47</v>
      </c>
      <c r="D873" s="168">
        <v>5.8554986556000008</v>
      </c>
      <c r="E873" s="168">
        <v>1.0885146685974616</v>
      </c>
      <c r="F873" s="168">
        <v>5.8552450221503829</v>
      </c>
      <c r="G873" s="168">
        <v>0</v>
      </c>
      <c r="H873" s="168">
        <v>0</v>
      </c>
      <c r="I873" s="168">
        <v>0</v>
      </c>
      <c r="J873" s="168">
        <v>0</v>
      </c>
      <c r="K873" s="168">
        <v>0</v>
      </c>
      <c r="L873" s="168">
        <v>0</v>
      </c>
      <c r="M873" s="168">
        <v>0</v>
      </c>
      <c r="N873" s="168">
        <v>6.9437596907478447</v>
      </c>
    </row>
    <row r="874" spans="1:14" ht="75" x14ac:dyDescent="0.25">
      <c r="A874" s="168">
        <v>2034</v>
      </c>
      <c r="B874" s="168">
        <v>54</v>
      </c>
      <c r="C874" s="169" t="s">
        <v>56</v>
      </c>
      <c r="D874" s="168">
        <v>5.8554986556000008</v>
      </c>
      <c r="E874" s="168">
        <v>1.0886199061393884</v>
      </c>
      <c r="F874" s="168">
        <v>5.855139784608455</v>
      </c>
      <c r="G874" s="168">
        <v>0</v>
      </c>
      <c r="H874" s="168">
        <v>0</v>
      </c>
      <c r="I874" s="168">
        <v>0</v>
      </c>
      <c r="J874" s="168">
        <v>0</v>
      </c>
      <c r="K874" s="168">
        <v>0</v>
      </c>
      <c r="L874" s="168">
        <v>0</v>
      </c>
      <c r="M874" s="168">
        <v>0</v>
      </c>
      <c r="N874" s="168">
        <v>6.9437596907478429</v>
      </c>
    </row>
    <row r="875" spans="1:14" ht="120" x14ac:dyDescent="0.25">
      <c r="A875" s="168">
        <v>2034</v>
      </c>
      <c r="B875" s="168">
        <v>36</v>
      </c>
      <c r="C875" s="169" t="s">
        <v>38</v>
      </c>
      <c r="D875" s="168">
        <v>7.9723011687000005</v>
      </c>
      <c r="E875" s="168">
        <v>0</v>
      </c>
      <c r="F875" s="168">
        <v>0</v>
      </c>
      <c r="G875" s="168">
        <v>0.11270960000000001</v>
      </c>
      <c r="H875" s="168">
        <v>0</v>
      </c>
      <c r="I875" s="168">
        <v>0</v>
      </c>
      <c r="J875" s="168">
        <v>0</v>
      </c>
      <c r="K875" s="168">
        <v>0</v>
      </c>
      <c r="L875" s="168">
        <v>0</v>
      </c>
      <c r="M875" s="168">
        <v>0</v>
      </c>
      <c r="N875" s="168">
        <v>0.11270960000000001</v>
      </c>
    </row>
    <row r="876" spans="1:14" ht="90" x14ac:dyDescent="0.25">
      <c r="A876" s="168">
        <v>2034</v>
      </c>
      <c r="B876" s="168">
        <v>46</v>
      </c>
      <c r="C876" s="169" t="s">
        <v>48</v>
      </c>
      <c r="D876" s="168">
        <v>14.366258952100001</v>
      </c>
      <c r="E876" s="168">
        <v>10.275948929005297</v>
      </c>
      <c r="F876" s="168">
        <v>2.8405768008841479</v>
      </c>
      <c r="G876" s="168">
        <v>0.27140645063354391</v>
      </c>
      <c r="H876" s="168">
        <v>0.54679574293127708</v>
      </c>
      <c r="I876" s="168">
        <v>0</v>
      </c>
      <c r="J876" s="168">
        <v>0</v>
      </c>
      <c r="K876" s="168">
        <v>0</v>
      </c>
      <c r="L876" s="168">
        <v>0</v>
      </c>
      <c r="M876" s="168">
        <v>0</v>
      </c>
      <c r="N876" s="168">
        <v>13.934727923454272</v>
      </c>
    </row>
    <row r="877" spans="1:14" ht="75" x14ac:dyDescent="0.25">
      <c r="A877" s="168">
        <v>2034</v>
      </c>
      <c r="B877" s="168">
        <v>55</v>
      </c>
      <c r="C877" s="169" t="s">
        <v>57</v>
      </c>
      <c r="D877" s="168">
        <v>15.5614470726</v>
      </c>
      <c r="E877" s="168">
        <v>-2.9361799472195518</v>
      </c>
      <c r="F877" s="168">
        <v>9.8799396379673947</v>
      </c>
      <c r="G877" s="168">
        <v>0</v>
      </c>
      <c r="H877" s="168">
        <v>0</v>
      </c>
      <c r="I877" s="168">
        <v>0</v>
      </c>
      <c r="J877" s="168">
        <v>0</v>
      </c>
      <c r="K877" s="168">
        <v>0</v>
      </c>
      <c r="L877" s="168">
        <v>0</v>
      </c>
      <c r="M877" s="168">
        <v>0</v>
      </c>
      <c r="N877" s="168">
        <v>6.9437596907478429</v>
      </c>
    </row>
    <row r="878" spans="1:14" ht="45" x14ac:dyDescent="0.25">
      <c r="A878" s="168">
        <v>2034</v>
      </c>
      <c r="B878" s="168">
        <v>57</v>
      </c>
      <c r="C878" s="169" t="s">
        <v>59</v>
      </c>
      <c r="D878" s="168">
        <v>18.798500877200002</v>
      </c>
      <c r="E878" s="168">
        <v>0</v>
      </c>
      <c r="F878" s="168">
        <v>1.1782522037513799E-8</v>
      </c>
      <c r="G878" s="168">
        <v>-1.6790036337881463E-9</v>
      </c>
      <c r="H878" s="168">
        <v>1.7783957288309788E-8</v>
      </c>
      <c r="I878" s="168">
        <v>0</v>
      </c>
      <c r="J878" s="168">
        <v>0</v>
      </c>
      <c r="K878" s="168">
        <v>0</v>
      </c>
      <c r="L878" s="168">
        <v>0</v>
      </c>
      <c r="M878" s="168">
        <v>0</v>
      </c>
      <c r="N878" s="168">
        <v>2.788747569203544E-8</v>
      </c>
    </row>
    <row r="879" spans="1:14" ht="45" x14ac:dyDescent="0.25">
      <c r="A879" s="168">
        <v>2034</v>
      </c>
      <c r="B879" s="168">
        <v>56</v>
      </c>
      <c r="C879" s="169" t="s">
        <v>58</v>
      </c>
      <c r="D879" s="168">
        <v>22.199764080999998</v>
      </c>
      <c r="E879" s="168">
        <v>-0.13511643711239532</v>
      </c>
      <c r="F879" s="168">
        <v>-1.4223714597835551</v>
      </c>
      <c r="G879" s="168">
        <v>0.37060625557152937</v>
      </c>
      <c r="H879" s="168">
        <v>3.8167739565749201</v>
      </c>
      <c r="I879" s="168">
        <v>0</v>
      </c>
      <c r="J879" s="168">
        <v>0</v>
      </c>
      <c r="K879" s="168">
        <v>0</v>
      </c>
      <c r="L879" s="168">
        <v>0</v>
      </c>
      <c r="M879" s="168">
        <v>0</v>
      </c>
      <c r="N879" s="168">
        <v>2.6298923152504989</v>
      </c>
    </row>
    <row r="880" spans="1:14" ht="135" x14ac:dyDescent="0.25">
      <c r="A880" s="168">
        <v>2034</v>
      </c>
      <c r="B880" s="168">
        <v>41</v>
      </c>
      <c r="C880" s="169" t="s">
        <v>43</v>
      </c>
      <c r="D880" s="168">
        <v>22.8555156368</v>
      </c>
      <c r="E880" s="168">
        <v>0</v>
      </c>
      <c r="F880" s="168">
        <v>0</v>
      </c>
      <c r="G880" s="168">
        <v>2.7798057283690093E-2</v>
      </c>
      <c r="H880" s="168">
        <v>0</v>
      </c>
      <c r="I880" s="168">
        <v>0</v>
      </c>
      <c r="J880" s="168">
        <v>0</v>
      </c>
      <c r="K880" s="168">
        <v>0</v>
      </c>
      <c r="L880" s="168">
        <v>0</v>
      </c>
      <c r="M880" s="168">
        <v>0</v>
      </c>
      <c r="N880" s="168">
        <v>2.7798057283690093E-2</v>
      </c>
    </row>
    <row r="881" spans="1:14" ht="135" x14ac:dyDescent="0.25">
      <c r="A881" s="168">
        <v>2034</v>
      </c>
      <c r="B881" s="168">
        <v>42</v>
      </c>
      <c r="C881" s="169" t="s">
        <v>44</v>
      </c>
      <c r="D881" s="168">
        <v>22.8555156368</v>
      </c>
      <c r="E881" s="168">
        <v>-6.9770193232804043E-3</v>
      </c>
      <c r="F881" s="168">
        <v>-3.6464828183966076E-2</v>
      </c>
      <c r="G881" s="168">
        <v>4.5106858892766735E-2</v>
      </c>
      <c r="H881" s="168">
        <v>0</v>
      </c>
      <c r="I881" s="168">
        <v>0</v>
      </c>
      <c r="J881" s="168">
        <v>0</v>
      </c>
      <c r="K881" s="168">
        <v>0</v>
      </c>
      <c r="L881" s="168">
        <v>0</v>
      </c>
      <c r="M881" s="168">
        <v>0</v>
      </c>
      <c r="N881" s="168">
        <v>1.6650113855202556E-3</v>
      </c>
    </row>
    <row r="882" spans="1:14" ht="90" x14ac:dyDescent="0.25">
      <c r="A882" s="168">
        <v>2034</v>
      </c>
      <c r="B882" s="168">
        <v>47</v>
      </c>
      <c r="C882" s="169" t="s">
        <v>49</v>
      </c>
      <c r="D882" s="168">
        <v>23.278963022700001</v>
      </c>
      <c r="E882" s="168">
        <v>2.4843875546937286</v>
      </c>
      <c r="F882" s="168">
        <v>1.9696388447089819E-2</v>
      </c>
      <c r="G882" s="168">
        <v>0</v>
      </c>
      <c r="H882" s="168">
        <v>0</v>
      </c>
      <c r="I882" s="168">
        <v>0</v>
      </c>
      <c r="J882" s="168">
        <v>0</v>
      </c>
      <c r="K882" s="168">
        <v>0</v>
      </c>
      <c r="L882" s="168">
        <v>0</v>
      </c>
      <c r="M882" s="168">
        <v>0</v>
      </c>
      <c r="N882" s="168">
        <v>2.5040839431408184</v>
      </c>
    </row>
    <row r="883" spans="1:14" ht="75" x14ac:dyDescent="0.25">
      <c r="A883" s="168">
        <v>2034</v>
      </c>
      <c r="B883" s="168">
        <v>3</v>
      </c>
      <c r="C883" s="169" t="s">
        <v>5</v>
      </c>
      <c r="D883" s="168">
        <v>28.807346129100001</v>
      </c>
      <c r="E883" s="168">
        <v>0</v>
      </c>
      <c r="F883" s="168">
        <v>0</v>
      </c>
      <c r="G883" s="168">
        <v>2.4572415366857583</v>
      </c>
      <c r="H883" s="168">
        <v>0</v>
      </c>
      <c r="I883" s="168">
        <v>0</v>
      </c>
      <c r="J883" s="168">
        <v>0</v>
      </c>
      <c r="K883" s="168">
        <v>0</v>
      </c>
      <c r="L883" s="168">
        <v>0</v>
      </c>
      <c r="M883" s="168">
        <v>0</v>
      </c>
      <c r="N883" s="168">
        <v>2.4572415366857583</v>
      </c>
    </row>
    <row r="884" spans="1:14" ht="105" x14ac:dyDescent="0.25">
      <c r="A884" s="168">
        <v>2034</v>
      </c>
      <c r="B884" s="168">
        <v>1</v>
      </c>
      <c r="C884" s="169" t="s">
        <v>3</v>
      </c>
      <c r="D884" s="168">
        <v>31.323485917900001</v>
      </c>
      <c r="E884" s="168">
        <v>0</v>
      </c>
      <c r="F884" s="168">
        <v>0</v>
      </c>
      <c r="G884" s="168">
        <v>1.5189141277296763</v>
      </c>
      <c r="H884" s="168">
        <v>0</v>
      </c>
      <c r="I884" s="168">
        <v>0</v>
      </c>
      <c r="J884" s="168">
        <v>0</v>
      </c>
      <c r="K884" s="168">
        <v>0</v>
      </c>
      <c r="L884" s="168">
        <v>0</v>
      </c>
      <c r="M884" s="168">
        <v>0</v>
      </c>
      <c r="N884" s="168">
        <v>1.5189141277296763</v>
      </c>
    </row>
    <row r="885" spans="1:14" ht="105" x14ac:dyDescent="0.25">
      <c r="A885" s="168">
        <v>2034</v>
      </c>
      <c r="B885" s="168">
        <v>4</v>
      </c>
      <c r="C885" s="169" t="s">
        <v>6</v>
      </c>
      <c r="D885" s="168">
        <v>32.252376785199999</v>
      </c>
      <c r="E885" s="168">
        <v>0</v>
      </c>
      <c r="F885" s="168">
        <v>0</v>
      </c>
      <c r="G885" s="168">
        <v>1.6772914452317573</v>
      </c>
      <c r="H885" s="168">
        <v>0</v>
      </c>
      <c r="I885" s="168">
        <v>0</v>
      </c>
      <c r="J885" s="168">
        <v>0</v>
      </c>
      <c r="K885" s="168">
        <v>0</v>
      </c>
      <c r="L885" s="168">
        <v>0</v>
      </c>
      <c r="M885" s="168">
        <v>0</v>
      </c>
      <c r="N885" s="168">
        <v>1.6772914452317573</v>
      </c>
    </row>
    <row r="886" spans="1:14" ht="75" x14ac:dyDescent="0.25">
      <c r="A886" s="168">
        <v>2034</v>
      </c>
      <c r="B886" s="168">
        <v>43</v>
      </c>
      <c r="C886" s="169" t="s">
        <v>45</v>
      </c>
      <c r="D886" s="168">
        <v>32.266278110000002</v>
      </c>
      <c r="E886" s="168">
        <v>0</v>
      </c>
      <c r="F886" s="168">
        <v>0</v>
      </c>
      <c r="G886" s="168">
        <v>1.6853580563336983</v>
      </c>
      <c r="H886" s="168">
        <v>0</v>
      </c>
      <c r="I886" s="168">
        <v>0</v>
      </c>
      <c r="J886" s="168">
        <v>0</v>
      </c>
      <c r="K886" s="168">
        <v>0</v>
      </c>
      <c r="L886" s="168">
        <v>0</v>
      </c>
      <c r="M886" s="168">
        <v>0</v>
      </c>
      <c r="N886" s="168">
        <v>1.6853580563336983</v>
      </c>
    </row>
    <row r="887" spans="1:14" ht="135" x14ac:dyDescent="0.25">
      <c r="A887" s="168">
        <v>2034</v>
      </c>
      <c r="B887" s="168">
        <v>11</v>
      </c>
      <c r="C887" s="169" t="s">
        <v>13</v>
      </c>
      <c r="D887" s="168">
        <v>36.199049779200003</v>
      </c>
      <c r="E887" s="168">
        <v>0</v>
      </c>
      <c r="F887" s="168">
        <v>0</v>
      </c>
      <c r="G887" s="168">
        <v>0</v>
      </c>
      <c r="H887" s="168">
        <v>0</v>
      </c>
      <c r="I887" s="168">
        <v>0</v>
      </c>
      <c r="J887" s="168">
        <v>0</v>
      </c>
      <c r="K887" s="168">
        <v>0</v>
      </c>
      <c r="L887" s="168">
        <v>0</v>
      </c>
      <c r="M887" s="168">
        <v>0.1216991252533333</v>
      </c>
      <c r="N887" s="168">
        <v>0.1216991252533333</v>
      </c>
    </row>
    <row r="888" spans="1:14" ht="150" x14ac:dyDescent="0.25">
      <c r="A888" s="168">
        <v>2034</v>
      </c>
      <c r="B888" s="168">
        <v>12</v>
      </c>
      <c r="C888" s="169" t="s">
        <v>14</v>
      </c>
      <c r="D888" s="168">
        <v>76.200654911700013</v>
      </c>
      <c r="E888" s="168">
        <v>0</v>
      </c>
      <c r="F888" s="168">
        <v>0</v>
      </c>
      <c r="G888" s="168">
        <v>0</v>
      </c>
      <c r="H888" s="168">
        <v>0</v>
      </c>
      <c r="I888" s="168">
        <v>0</v>
      </c>
      <c r="J888" s="168">
        <v>0</v>
      </c>
      <c r="K888" s="168">
        <v>0</v>
      </c>
      <c r="L888" s="168">
        <v>0</v>
      </c>
      <c r="M888" s="168">
        <v>0.1216991252533333</v>
      </c>
      <c r="N888" s="168">
        <v>0.1216991252533333</v>
      </c>
    </row>
    <row r="889" spans="1:14" ht="105" x14ac:dyDescent="0.25">
      <c r="A889" s="168">
        <v>2034</v>
      </c>
      <c r="B889" s="168">
        <v>5</v>
      </c>
      <c r="C889" s="169" t="s">
        <v>7</v>
      </c>
      <c r="D889" s="168">
        <v>89.612935449400013</v>
      </c>
      <c r="E889" s="168">
        <v>0</v>
      </c>
      <c r="F889" s="168">
        <v>0</v>
      </c>
      <c r="G889" s="168">
        <v>0</v>
      </c>
      <c r="H889" s="168">
        <v>0</v>
      </c>
      <c r="I889" s="168">
        <v>0</v>
      </c>
      <c r="J889" s="168">
        <v>0</v>
      </c>
      <c r="K889" s="168">
        <v>0</v>
      </c>
      <c r="L889" s="168">
        <v>0.54417511295724541</v>
      </c>
      <c r="M889" s="168">
        <v>0</v>
      </c>
      <c r="N889" s="168">
        <v>0.54417511295724541</v>
      </c>
    </row>
    <row r="890" spans="1:14" ht="75" x14ac:dyDescent="0.25">
      <c r="A890" s="168">
        <v>2034</v>
      </c>
      <c r="B890" s="168">
        <v>44</v>
      </c>
      <c r="C890" s="169" t="s">
        <v>46</v>
      </c>
      <c r="D890" s="168">
        <v>89.612935449400013</v>
      </c>
      <c r="E890" s="168">
        <v>0</v>
      </c>
      <c r="F890" s="168">
        <v>0</v>
      </c>
      <c r="G890" s="168">
        <v>0</v>
      </c>
      <c r="H890" s="168">
        <v>0</v>
      </c>
      <c r="I890" s="168">
        <v>0</v>
      </c>
      <c r="J890" s="168">
        <v>0</v>
      </c>
      <c r="K890" s="168">
        <v>0</v>
      </c>
      <c r="L890" s="168">
        <v>0.54264575088388534</v>
      </c>
      <c r="M890" s="168">
        <v>0</v>
      </c>
      <c r="N890" s="168">
        <v>0.54264575088388534</v>
      </c>
    </row>
    <row r="891" spans="1:14" ht="105" x14ac:dyDescent="0.25">
      <c r="A891" s="168">
        <v>2034</v>
      </c>
      <c r="B891" s="168">
        <v>2</v>
      </c>
      <c r="C891" s="169" t="s">
        <v>4</v>
      </c>
      <c r="D891" s="168">
        <v>90.810295651900006</v>
      </c>
      <c r="E891" s="168">
        <v>0</v>
      </c>
      <c r="F891" s="168">
        <v>0</v>
      </c>
      <c r="G891" s="168">
        <v>0</v>
      </c>
      <c r="H891" s="168">
        <v>0</v>
      </c>
      <c r="I891" s="168">
        <v>0</v>
      </c>
      <c r="J891" s="168">
        <v>0</v>
      </c>
      <c r="K891" s="168">
        <v>0</v>
      </c>
      <c r="L891" s="168">
        <v>0.90613543945427832</v>
      </c>
      <c r="M891" s="168">
        <v>0</v>
      </c>
      <c r="N891" s="168">
        <v>0.90613543945427832</v>
      </c>
    </row>
    <row r="892" spans="1:14" ht="45" x14ac:dyDescent="0.25">
      <c r="A892" s="168">
        <v>2034</v>
      </c>
      <c r="B892" s="168">
        <v>58</v>
      </c>
      <c r="C892" s="169" t="s">
        <v>60</v>
      </c>
      <c r="D892" s="168">
        <v>96.394392661599994</v>
      </c>
      <c r="E892" s="168">
        <v>0</v>
      </c>
      <c r="F892" s="168">
        <v>0</v>
      </c>
      <c r="G892" s="168">
        <v>9.359234164756241E-9</v>
      </c>
      <c r="H892" s="168">
        <v>0</v>
      </c>
      <c r="I892" s="168">
        <v>0</v>
      </c>
      <c r="J892" s="168">
        <v>0</v>
      </c>
      <c r="K892" s="168">
        <v>0</v>
      </c>
      <c r="L892" s="168">
        <v>0</v>
      </c>
      <c r="M892" s="168">
        <v>0</v>
      </c>
      <c r="N892" s="168">
        <v>9.359234164756241E-9</v>
      </c>
    </row>
    <row r="893" spans="1:14" ht="75" x14ac:dyDescent="0.25">
      <c r="A893" s="168">
        <v>2034</v>
      </c>
      <c r="B893" s="168">
        <v>31</v>
      </c>
      <c r="C893" s="169" t="s">
        <v>33</v>
      </c>
      <c r="D893" s="168">
        <v>111.75437912870001</v>
      </c>
      <c r="E893" s="168">
        <v>0</v>
      </c>
      <c r="F893" s="168">
        <v>0</v>
      </c>
      <c r="G893" s="168">
        <v>0</v>
      </c>
      <c r="H893" s="168">
        <v>0</v>
      </c>
      <c r="I893" s="168">
        <v>0.66944845600000003</v>
      </c>
      <c r="J893" s="168">
        <v>0</v>
      </c>
      <c r="K893" s="168">
        <v>0</v>
      </c>
      <c r="L893" s="168">
        <v>0</v>
      </c>
      <c r="M893" s="168">
        <v>0</v>
      </c>
      <c r="N893" s="168">
        <v>0.66944845600000003</v>
      </c>
    </row>
    <row r="894" spans="1:14" ht="30" x14ac:dyDescent="0.25">
      <c r="A894" s="168">
        <v>2035</v>
      </c>
      <c r="B894" s="168">
        <v>19</v>
      </c>
      <c r="C894" s="169" t="s">
        <v>21</v>
      </c>
      <c r="D894" s="168">
        <v>-44.629768854000005</v>
      </c>
      <c r="E894" s="168">
        <v>0.86824545622983285</v>
      </c>
      <c r="F894" s="168">
        <v>17.807847918017529</v>
      </c>
      <c r="G894" s="168">
        <v>6.1365028496780099</v>
      </c>
      <c r="H894" s="168">
        <v>19.28564231807513</v>
      </c>
      <c r="I894" s="168">
        <v>0</v>
      </c>
      <c r="J894" s="168">
        <v>0</v>
      </c>
      <c r="K894" s="168">
        <v>0</v>
      </c>
      <c r="L894" s="168">
        <v>0</v>
      </c>
      <c r="M894" s="168">
        <v>0</v>
      </c>
      <c r="N894" s="168">
        <v>44.098238542000509</v>
      </c>
    </row>
    <row r="895" spans="1:14" ht="60" x14ac:dyDescent="0.25">
      <c r="A895" s="168">
        <v>2035</v>
      </c>
      <c r="B895" s="168">
        <v>32</v>
      </c>
      <c r="C895" s="169" t="s">
        <v>34</v>
      </c>
      <c r="D895" s="168">
        <v>-22.307825160500002</v>
      </c>
      <c r="E895" s="168">
        <v>0</v>
      </c>
      <c r="F895" s="168">
        <v>0</v>
      </c>
      <c r="G895" s="168">
        <v>0</v>
      </c>
      <c r="H895" s="168">
        <v>0</v>
      </c>
      <c r="I895" s="168">
        <v>1.4182321440000005</v>
      </c>
      <c r="J895" s="168">
        <v>0</v>
      </c>
      <c r="K895" s="168">
        <v>0</v>
      </c>
      <c r="L895" s="168">
        <v>0</v>
      </c>
      <c r="M895" s="168">
        <v>0</v>
      </c>
      <c r="N895" s="168">
        <v>1.4182321440000005</v>
      </c>
    </row>
    <row r="896" spans="1:14" ht="90" x14ac:dyDescent="0.25">
      <c r="A896" s="168">
        <v>2035</v>
      </c>
      <c r="B896" s="168">
        <v>22</v>
      </c>
      <c r="C896" s="169" t="s">
        <v>24</v>
      </c>
      <c r="D896" s="168">
        <v>-16.187441105000001</v>
      </c>
      <c r="E896" s="168">
        <v>-6.4670184817363002E-2</v>
      </c>
      <c r="F896" s="168">
        <v>0.12070211339929149</v>
      </c>
      <c r="G896" s="168">
        <v>-0.1972877552753417</v>
      </c>
      <c r="H896" s="168">
        <v>0.89075800389469317</v>
      </c>
      <c r="I896" s="168">
        <v>0</v>
      </c>
      <c r="J896" s="168">
        <v>0</v>
      </c>
      <c r="K896" s="168">
        <v>0</v>
      </c>
      <c r="L896" s="168">
        <v>0</v>
      </c>
      <c r="M896" s="168">
        <v>0</v>
      </c>
      <c r="N896" s="168">
        <v>0.74950217720127998</v>
      </c>
    </row>
    <row r="897" spans="1:14" ht="90" x14ac:dyDescent="0.25">
      <c r="A897" s="168">
        <v>2035</v>
      </c>
      <c r="B897" s="168">
        <v>21</v>
      </c>
      <c r="C897" s="169" t="s">
        <v>23</v>
      </c>
      <c r="D897" s="168">
        <v>-10.979440093600001</v>
      </c>
      <c r="E897" s="168">
        <v>0</v>
      </c>
      <c r="F897" s="168">
        <v>0.57264323331160305</v>
      </c>
      <c r="G897" s="168">
        <v>2.1269605808717649E-2</v>
      </c>
      <c r="H897" s="168">
        <v>0.86431943604512629</v>
      </c>
      <c r="I897" s="168">
        <v>0</v>
      </c>
      <c r="J897" s="168">
        <v>0</v>
      </c>
      <c r="K897" s="168">
        <v>0</v>
      </c>
      <c r="L897" s="168">
        <v>0</v>
      </c>
      <c r="M897" s="168">
        <v>0</v>
      </c>
      <c r="N897" s="168">
        <v>1.4582322751654471</v>
      </c>
    </row>
    <row r="898" spans="1:14" ht="180" x14ac:dyDescent="0.25">
      <c r="A898" s="168">
        <v>2035</v>
      </c>
      <c r="B898" s="168">
        <v>50</v>
      </c>
      <c r="C898" s="169" t="s">
        <v>52</v>
      </c>
      <c r="D898" s="168">
        <v>-7.3995231452999999</v>
      </c>
      <c r="E898" s="168">
        <v>0</v>
      </c>
      <c r="F898" s="168">
        <v>0</v>
      </c>
      <c r="G898" s="168">
        <v>0</v>
      </c>
      <c r="H898" s="168">
        <v>0</v>
      </c>
      <c r="I898" s="168">
        <v>0</v>
      </c>
      <c r="J898" s="168">
        <v>0</v>
      </c>
      <c r="K898" s="168">
        <v>0</v>
      </c>
      <c r="L898" s="168">
        <v>0</v>
      </c>
      <c r="M898" s="168">
        <v>0</v>
      </c>
      <c r="N898" s="168">
        <v>0</v>
      </c>
    </row>
    <row r="899" spans="1:14" ht="45" x14ac:dyDescent="0.25">
      <c r="A899" s="168">
        <v>2035</v>
      </c>
      <c r="B899" s="168">
        <v>14</v>
      </c>
      <c r="C899" s="169" t="s">
        <v>16</v>
      </c>
      <c r="D899" s="168">
        <v>-7.2981955200000002</v>
      </c>
      <c r="E899" s="168">
        <v>0</v>
      </c>
      <c r="F899" s="168">
        <v>0.55324499999999999</v>
      </c>
      <c r="G899" s="168">
        <v>0</v>
      </c>
      <c r="H899" s="168">
        <v>0</v>
      </c>
      <c r="I899" s="168">
        <v>0</v>
      </c>
      <c r="J899" s="168">
        <v>0.63324519999999951</v>
      </c>
      <c r="K899" s="168">
        <v>0</v>
      </c>
      <c r="L899" s="168">
        <v>0</v>
      </c>
      <c r="M899" s="168">
        <v>0</v>
      </c>
      <c r="N899" s="168">
        <v>1.1864901999999995</v>
      </c>
    </row>
    <row r="900" spans="1:14" ht="105" x14ac:dyDescent="0.25">
      <c r="A900" s="168">
        <v>2035</v>
      </c>
      <c r="B900" s="168">
        <v>35</v>
      </c>
      <c r="C900" s="169" t="s">
        <v>37</v>
      </c>
      <c r="D900" s="168">
        <v>-7.2572517743000002</v>
      </c>
      <c r="E900" s="168">
        <v>0</v>
      </c>
      <c r="F900" s="168">
        <v>0</v>
      </c>
      <c r="G900" s="168">
        <v>0</v>
      </c>
      <c r="H900" s="168">
        <v>0</v>
      </c>
      <c r="I900" s="168">
        <v>0</v>
      </c>
      <c r="J900" s="168">
        <v>0</v>
      </c>
      <c r="K900" s="168">
        <v>0</v>
      </c>
      <c r="L900" s="168">
        <v>2.7315569099999997</v>
      </c>
      <c r="M900" s="168">
        <v>0</v>
      </c>
      <c r="N900" s="168">
        <v>2.7315569099999997</v>
      </c>
    </row>
    <row r="901" spans="1:14" ht="120" x14ac:dyDescent="0.25">
      <c r="A901" s="168">
        <v>2035</v>
      </c>
      <c r="B901" s="168">
        <v>39</v>
      </c>
      <c r="C901" s="169" t="s">
        <v>41</v>
      </c>
      <c r="D901" s="168">
        <v>-7.1060748671000002</v>
      </c>
      <c r="E901" s="168">
        <v>0</v>
      </c>
      <c r="F901" s="168">
        <v>0</v>
      </c>
      <c r="G901" s="168">
        <v>1.9959794613048677E-2</v>
      </c>
      <c r="H901" s="168">
        <v>0</v>
      </c>
      <c r="I901" s="168">
        <v>0</v>
      </c>
      <c r="J901" s="168">
        <v>0</v>
      </c>
      <c r="K901" s="168">
        <v>0</v>
      </c>
      <c r="L901" s="168">
        <v>0</v>
      </c>
      <c r="M901" s="168">
        <v>0</v>
      </c>
      <c r="N901" s="168">
        <v>1.9959794613048677E-2</v>
      </c>
    </row>
    <row r="902" spans="1:14" ht="60" x14ac:dyDescent="0.25">
      <c r="A902" s="168">
        <v>2035</v>
      </c>
      <c r="B902" s="168">
        <v>15</v>
      </c>
      <c r="C902" s="169" t="s">
        <v>17</v>
      </c>
      <c r="D902" s="168">
        <v>-7.0625246230000007</v>
      </c>
      <c r="E902" s="168">
        <v>0</v>
      </c>
      <c r="F902" s="168">
        <v>7.2765000000000191E-2</v>
      </c>
      <c r="G902" s="168">
        <v>0</v>
      </c>
      <c r="H902" s="168">
        <v>0</v>
      </c>
      <c r="I902" s="168">
        <v>0</v>
      </c>
      <c r="J902" s="168">
        <v>8.3301399999999637E-2</v>
      </c>
      <c r="K902" s="168">
        <v>0</v>
      </c>
      <c r="L902" s="168">
        <v>0</v>
      </c>
      <c r="M902" s="168">
        <v>0</v>
      </c>
      <c r="N902" s="168">
        <v>0.15606639999999983</v>
      </c>
    </row>
    <row r="903" spans="1:14" ht="60" x14ac:dyDescent="0.25">
      <c r="A903" s="168">
        <v>2035</v>
      </c>
      <c r="B903" s="168">
        <v>29</v>
      </c>
      <c r="C903" s="169" t="s">
        <v>31</v>
      </c>
      <c r="D903" s="168">
        <v>-5.3520100480000004</v>
      </c>
      <c r="E903" s="168">
        <v>0</v>
      </c>
      <c r="F903" s="168">
        <v>0</v>
      </c>
      <c r="G903" s="168">
        <v>1.22160896</v>
      </c>
      <c r="H903" s="168">
        <v>0</v>
      </c>
      <c r="I903" s="168">
        <v>0</v>
      </c>
      <c r="J903" s="168">
        <v>0</v>
      </c>
      <c r="K903" s="168">
        <v>0</v>
      </c>
      <c r="L903" s="168">
        <v>0</v>
      </c>
      <c r="M903" s="168">
        <v>0</v>
      </c>
      <c r="N903" s="168">
        <v>1.22160896</v>
      </c>
    </row>
    <row r="904" spans="1:14" ht="90" x14ac:dyDescent="0.25">
      <c r="A904" s="168">
        <v>2035</v>
      </c>
      <c r="B904" s="168">
        <v>9</v>
      </c>
      <c r="C904" s="169" t="s">
        <v>11</v>
      </c>
      <c r="D904" s="168">
        <v>-5.1295888512000003</v>
      </c>
      <c r="E904" s="168">
        <v>-0.11730585150113822</v>
      </c>
      <c r="F904" s="168">
        <v>2.4328864414419886</v>
      </c>
      <c r="G904" s="168">
        <v>0</v>
      </c>
      <c r="H904" s="168">
        <v>0</v>
      </c>
      <c r="I904" s="168">
        <v>0</v>
      </c>
      <c r="J904" s="168">
        <v>0</v>
      </c>
      <c r="K904" s="168">
        <v>0</v>
      </c>
      <c r="L904" s="168">
        <v>0</v>
      </c>
      <c r="M904" s="168">
        <v>0</v>
      </c>
      <c r="N904" s="168">
        <v>2.3155805899408506</v>
      </c>
    </row>
    <row r="905" spans="1:14" ht="75" x14ac:dyDescent="0.25">
      <c r="A905" s="168">
        <v>2035</v>
      </c>
      <c r="B905" s="168">
        <v>7</v>
      </c>
      <c r="C905" s="169" t="s">
        <v>9</v>
      </c>
      <c r="D905" s="168">
        <v>-3.8338333340999999</v>
      </c>
      <c r="E905" s="168">
        <v>1.3981484674601436E-2</v>
      </c>
      <c r="F905" s="168">
        <v>7.2496587201637042E-2</v>
      </c>
      <c r="G905" s="168">
        <v>0</v>
      </c>
      <c r="H905" s="168">
        <v>0</v>
      </c>
      <c r="I905" s="168">
        <v>0</v>
      </c>
      <c r="J905" s="168">
        <v>0</v>
      </c>
      <c r="K905" s="168">
        <v>0</v>
      </c>
      <c r="L905" s="168">
        <v>0</v>
      </c>
      <c r="M905" s="168">
        <v>0</v>
      </c>
      <c r="N905" s="168">
        <v>8.6478071876238474E-2</v>
      </c>
    </row>
    <row r="906" spans="1:14" ht="90" x14ac:dyDescent="0.25">
      <c r="A906" s="168">
        <v>2035</v>
      </c>
      <c r="B906" s="168">
        <v>6</v>
      </c>
      <c r="C906" s="169" t="s">
        <v>8</v>
      </c>
      <c r="D906" s="168">
        <v>-3.7222969234000001</v>
      </c>
      <c r="E906" s="168">
        <v>0</v>
      </c>
      <c r="F906" s="168">
        <v>0</v>
      </c>
      <c r="G906" s="168">
        <v>1.3813449749076787</v>
      </c>
      <c r="H906" s="168">
        <v>0</v>
      </c>
      <c r="I906" s="168">
        <v>0</v>
      </c>
      <c r="J906" s="168">
        <v>0</v>
      </c>
      <c r="K906" s="168">
        <v>0</v>
      </c>
      <c r="L906" s="168">
        <v>0</v>
      </c>
      <c r="M906" s="168">
        <v>0</v>
      </c>
      <c r="N906" s="168">
        <v>1.3813449749076787</v>
      </c>
    </row>
    <row r="907" spans="1:14" ht="75" x14ac:dyDescent="0.25">
      <c r="A907" s="168">
        <v>2035</v>
      </c>
      <c r="B907" s="168">
        <v>27</v>
      </c>
      <c r="C907" s="169" t="s">
        <v>29</v>
      </c>
      <c r="D907" s="168">
        <v>-3.6237930047</v>
      </c>
      <c r="E907" s="168">
        <v>0</v>
      </c>
      <c r="F907" s="168">
        <v>0</v>
      </c>
      <c r="G907" s="168">
        <v>0.61080447999999998</v>
      </c>
      <c r="H907" s="168">
        <v>0</v>
      </c>
      <c r="I907" s="168">
        <v>-5.2964863999999875E-2</v>
      </c>
      <c r="J907" s="168">
        <v>0</v>
      </c>
      <c r="K907" s="168">
        <v>0</v>
      </c>
      <c r="L907" s="168">
        <v>0</v>
      </c>
      <c r="M907" s="168">
        <v>0</v>
      </c>
      <c r="N907" s="168">
        <v>0.55783961600000009</v>
      </c>
    </row>
    <row r="908" spans="1:14" ht="210" x14ac:dyDescent="0.25">
      <c r="A908" s="168">
        <v>2035</v>
      </c>
      <c r="B908" s="168">
        <v>33</v>
      </c>
      <c r="C908" s="169" t="s">
        <v>35</v>
      </c>
      <c r="D908" s="168">
        <v>-3.4692493704</v>
      </c>
      <c r="E908" s="168">
        <v>0</v>
      </c>
      <c r="F908" s="168">
        <v>0</v>
      </c>
      <c r="G908" s="168">
        <v>14.334239486999996</v>
      </c>
      <c r="H908" s="168">
        <v>0</v>
      </c>
      <c r="I908" s="168">
        <v>0</v>
      </c>
      <c r="J908" s="168">
        <v>0</v>
      </c>
      <c r="K908" s="168">
        <v>0</v>
      </c>
      <c r="L908" s="168">
        <v>0</v>
      </c>
      <c r="M908" s="168">
        <v>0</v>
      </c>
      <c r="N908" s="168">
        <v>14.334239486999996</v>
      </c>
    </row>
    <row r="909" spans="1:14" ht="60" x14ac:dyDescent="0.25">
      <c r="A909" s="168">
        <v>2035</v>
      </c>
      <c r="B909" s="168">
        <v>24</v>
      </c>
      <c r="C909" s="169" t="s">
        <v>26</v>
      </c>
      <c r="D909" s="168">
        <v>-3.4301518943999998</v>
      </c>
      <c r="E909" s="168">
        <v>0</v>
      </c>
      <c r="F909" s="168">
        <v>2.0041597855686102</v>
      </c>
      <c r="G909" s="168">
        <v>5.6204982815538609E-2</v>
      </c>
      <c r="H909" s="168">
        <v>2.910977757768495</v>
      </c>
      <c r="I909" s="168">
        <v>0</v>
      </c>
      <c r="J909" s="168">
        <v>0</v>
      </c>
      <c r="K909" s="168">
        <v>0</v>
      </c>
      <c r="L909" s="168">
        <v>0</v>
      </c>
      <c r="M909" s="168">
        <v>0</v>
      </c>
      <c r="N909" s="168">
        <v>4.971342526152644</v>
      </c>
    </row>
    <row r="910" spans="1:14" ht="60" x14ac:dyDescent="0.25">
      <c r="A910" s="168">
        <v>2035</v>
      </c>
      <c r="B910" s="168">
        <v>26</v>
      </c>
      <c r="C910" s="169" t="s">
        <v>28</v>
      </c>
      <c r="D910" s="168">
        <v>-3.3627087482999998</v>
      </c>
      <c r="E910" s="168">
        <v>0</v>
      </c>
      <c r="F910" s="168">
        <v>0</v>
      </c>
      <c r="G910" s="168">
        <v>1.2186403648000002</v>
      </c>
      <c r="H910" s="168">
        <v>0</v>
      </c>
      <c r="I910" s="168">
        <v>0</v>
      </c>
      <c r="J910" s="168">
        <v>0</v>
      </c>
      <c r="K910" s="168">
        <v>0</v>
      </c>
      <c r="L910" s="168">
        <v>0</v>
      </c>
      <c r="M910" s="168">
        <v>0</v>
      </c>
      <c r="N910" s="168">
        <v>1.2186403648000002</v>
      </c>
    </row>
    <row r="911" spans="1:14" ht="75" x14ac:dyDescent="0.25">
      <c r="A911" s="168">
        <v>2035</v>
      </c>
      <c r="B911" s="168">
        <v>8</v>
      </c>
      <c r="C911" s="169" t="s">
        <v>10</v>
      </c>
      <c r="D911" s="168">
        <v>-3.3477213825000001</v>
      </c>
      <c r="E911" s="168">
        <v>-0.57229113996328707</v>
      </c>
      <c r="F911" s="168">
        <v>2.9674355405503783</v>
      </c>
      <c r="G911" s="168">
        <v>0</v>
      </c>
      <c r="H911" s="168">
        <v>0</v>
      </c>
      <c r="I911" s="168">
        <v>0</v>
      </c>
      <c r="J911" s="168">
        <v>0</v>
      </c>
      <c r="K911" s="168">
        <v>0</v>
      </c>
      <c r="L911" s="168">
        <v>0</v>
      </c>
      <c r="M911" s="168">
        <v>0</v>
      </c>
      <c r="N911" s="168">
        <v>2.3951444005870912</v>
      </c>
    </row>
    <row r="912" spans="1:14" ht="180" x14ac:dyDescent="0.25">
      <c r="A912" s="168">
        <v>2035</v>
      </c>
      <c r="B912" s="168">
        <v>18</v>
      </c>
      <c r="C912" s="169" t="s">
        <v>20</v>
      </c>
      <c r="D912" s="168">
        <v>-2.3159824324999998</v>
      </c>
      <c r="E912" s="168">
        <v>0</v>
      </c>
      <c r="F912" s="168">
        <v>0</v>
      </c>
      <c r="G912" s="168">
        <v>0.32794189999999995</v>
      </c>
      <c r="H912" s="168">
        <v>0</v>
      </c>
      <c r="I912" s="168">
        <v>0</v>
      </c>
      <c r="J912" s="168">
        <v>0</v>
      </c>
      <c r="K912" s="168">
        <v>0</v>
      </c>
      <c r="L912" s="168">
        <v>0</v>
      </c>
      <c r="M912" s="168">
        <v>0</v>
      </c>
      <c r="N912" s="168">
        <v>0.32794189999999995</v>
      </c>
    </row>
    <row r="913" spans="1:14" ht="75" x14ac:dyDescent="0.25">
      <c r="A913" s="168">
        <v>2035</v>
      </c>
      <c r="B913" s="168">
        <v>23</v>
      </c>
      <c r="C913" s="169" t="s">
        <v>25</v>
      </c>
      <c r="D913" s="168">
        <v>-1.4928719586000001</v>
      </c>
      <c r="E913" s="168">
        <v>0.16020317054200905</v>
      </c>
      <c r="F913" s="168">
        <v>2.1975879293599809</v>
      </c>
      <c r="G913" s="168">
        <v>0.69541731089660763</v>
      </c>
      <c r="H913" s="168">
        <v>0.96796272839856412</v>
      </c>
      <c r="I913" s="168">
        <v>0</v>
      </c>
      <c r="J913" s="168">
        <v>0</v>
      </c>
      <c r="K913" s="168">
        <v>0</v>
      </c>
      <c r="L913" s="168">
        <v>2.1436437605552042E-4</v>
      </c>
      <c r="M913" s="168">
        <v>0</v>
      </c>
      <c r="N913" s="168">
        <v>4.0213855035732173</v>
      </c>
    </row>
    <row r="914" spans="1:14" ht="45" x14ac:dyDescent="0.25">
      <c r="A914" s="168">
        <v>2035</v>
      </c>
      <c r="B914" s="168">
        <v>59</v>
      </c>
      <c r="C914" s="169" t="s">
        <v>61</v>
      </c>
      <c r="D914" s="168">
        <v>-0.9008710095000001</v>
      </c>
      <c r="E914" s="168">
        <v>-1.0647376183752888</v>
      </c>
      <c r="F914" s="168">
        <v>5.0543384293598752</v>
      </c>
      <c r="G914" s="168">
        <v>0.19062254247030966</v>
      </c>
      <c r="H914" s="168">
        <v>0</v>
      </c>
      <c r="I914" s="168">
        <v>0</v>
      </c>
      <c r="J914" s="168">
        <v>0</v>
      </c>
      <c r="K914" s="168">
        <v>0</v>
      </c>
      <c r="L914" s="168">
        <v>0</v>
      </c>
      <c r="M914" s="168">
        <v>0</v>
      </c>
      <c r="N914" s="168">
        <v>4.1802233534548954</v>
      </c>
    </row>
    <row r="915" spans="1:14" ht="75" x14ac:dyDescent="0.25">
      <c r="A915" s="168">
        <v>2035</v>
      </c>
      <c r="B915" s="168">
        <v>20</v>
      </c>
      <c r="C915" s="169" t="s">
        <v>22</v>
      </c>
      <c r="D915" s="168">
        <v>-0.32602950820000004</v>
      </c>
      <c r="E915" s="168">
        <v>-1.8829518168201626E-2</v>
      </c>
      <c r="F915" s="168">
        <v>0.43610093930303906</v>
      </c>
      <c r="G915" s="168">
        <v>-4.2550061796389205E-2</v>
      </c>
      <c r="H915" s="168">
        <v>0.86453989195392644</v>
      </c>
      <c r="I915" s="168">
        <v>0</v>
      </c>
      <c r="J915" s="168">
        <v>0</v>
      </c>
      <c r="K915" s="168">
        <v>0</v>
      </c>
      <c r="L915" s="168">
        <v>0</v>
      </c>
      <c r="M915" s="168">
        <v>0</v>
      </c>
      <c r="N915" s="168">
        <v>1.2392612512923746</v>
      </c>
    </row>
    <row r="916" spans="1:14" ht="120" x14ac:dyDescent="0.25">
      <c r="A916" s="168">
        <v>2035</v>
      </c>
      <c r="B916" s="168">
        <v>10</v>
      </c>
      <c r="C916" s="169" t="s">
        <v>12</v>
      </c>
      <c r="D916" s="168">
        <v>0</v>
      </c>
      <c r="E916" s="168">
        <v>0</v>
      </c>
      <c r="F916" s="168">
        <v>0</v>
      </c>
      <c r="G916" s="168">
        <v>0</v>
      </c>
      <c r="H916" s="168">
        <v>0</v>
      </c>
      <c r="I916" s="168">
        <v>0</v>
      </c>
      <c r="J916" s="168">
        <v>0</v>
      </c>
      <c r="K916" s="168">
        <v>0</v>
      </c>
      <c r="L916" s="168">
        <v>0</v>
      </c>
      <c r="M916" s="168">
        <v>0.88654101384146344</v>
      </c>
      <c r="N916" s="168">
        <v>0.88654101384146344</v>
      </c>
    </row>
    <row r="917" spans="1:14" ht="90" x14ac:dyDescent="0.25">
      <c r="A917" s="168">
        <v>2035</v>
      </c>
      <c r="B917" s="168">
        <v>25</v>
      </c>
      <c r="C917" s="169" t="s">
        <v>27</v>
      </c>
      <c r="D917" s="168">
        <v>0</v>
      </c>
      <c r="E917" s="168">
        <v>-0.41873164369916949</v>
      </c>
      <c r="F917" s="168">
        <v>0.89757836869517726</v>
      </c>
      <c r="G917" s="168">
        <v>-1.3090017760920609</v>
      </c>
      <c r="H917" s="168">
        <v>5.7182826189265636</v>
      </c>
      <c r="I917" s="168">
        <v>0</v>
      </c>
      <c r="J917" s="168">
        <v>0</v>
      </c>
      <c r="K917" s="168">
        <v>0</v>
      </c>
      <c r="L917" s="168">
        <v>0</v>
      </c>
      <c r="M917" s="168">
        <v>0</v>
      </c>
      <c r="N917" s="168">
        <v>4.8881275678305105</v>
      </c>
    </row>
    <row r="918" spans="1:14" ht="105" x14ac:dyDescent="0.25">
      <c r="A918" s="168">
        <v>2035</v>
      </c>
      <c r="B918" s="168">
        <v>34</v>
      </c>
      <c r="C918" s="169" t="s">
        <v>36</v>
      </c>
      <c r="D918" s="168">
        <v>0</v>
      </c>
      <c r="E918" s="168">
        <v>0</v>
      </c>
      <c r="F918" s="168">
        <v>0</v>
      </c>
      <c r="G918" s="168">
        <v>0</v>
      </c>
      <c r="H918" s="168">
        <v>0</v>
      </c>
      <c r="I918" s="168">
        <v>0</v>
      </c>
      <c r="J918" s="168">
        <v>0</v>
      </c>
      <c r="K918" s="168">
        <v>0</v>
      </c>
      <c r="L918" s="168">
        <v>0</v>
      </c>
      <c r="M918" s="168">
        <v>0.87166783144207305</v>
      </c>
      <c r="N918" s="168">
        <v>0.87166783144207305</v>
      </c>
    </row>
    <row r="919" spans="1:14" ht="45" x14ac:dyDescent="0.25">
      <c r="A919" s="168">
        <v>2035</v>
      </c>
      <c r="B919" s="168">
        <v>17</v>
      </c>
      <c r="C919" s="169" t="s">
        <v>19</v>
      </c>
      <c r="D919" s="168">
        <v>0.79063784800000003</v>
      </c>
      <c r="E919" s="168">
        <v>0</v>
      </c>
      <c r="F919" s="168">
        <v>0.35846025617663468</v>
      </c>
      <c r="G919" s="168">
        <v>0.12427103985656351</v>
      </c>
      <c r="H919" s="168">
        <v>0.54104222042660355</v>
      </c>
      <c r="I919" s="168">
        <v>0</v>
      </c>
      <c r="J919" s="168">
        <v>0</v>
      </c>
      <c r="K919" s="168">
        <v>0</v>
      </c>
      <c r="L919" s="168">
        <v>0</v>
      </c>
      <c r="M919" s="168">
        <v>0</v>
      </c>
      <c r="N919" s="168">
        <v>1.0237735164598019</v>
      </c>
    </row>
    <row r="920" spans="1:14" ht="195" x14ac:dyDescent="0.25">
      <c r="A920" s="168">
        <v>2035</v>
      </c>
      <c r="B920" s="168">
        <v>52</v>
      </c>
      <c r="C920" s="169" t="s">
        <v>54</v>
      </c>
      <c r="D920" s="168">
        <v>0.79726269809999994</v>
      </c>
      <c r="E920" s="168">
        <v>0</v>
      </c>
      <c r="F920" s="168">
        <v>0</v>
      </c>
      <c r="G920" s="168">
        <v>1.3836108</v>
      </c>
      <c r="H920" s="168">
        <v>0</v>
      </c>
      <c r="I920" s="168">
        <v>0</v>
      </c>
      <c r="J920" s="168">
        <v>0</v>
      </c>
      <c r="K920" s="168">
        <v>0</v>
      </c>
      <c r="L920" s="168">
        <v>0</v>
      </c>
      <c r="M920" s="168">
        <v>0</v>
      </c>
      <c r="N920" s="168">
        <v>1.3836108</v>
      </c>
    </row>
    <row r="921" spans="1:14" ht="60" x14ac:dyDescent="0.25">
      <c r="A921" s="168">
        <v>2035</v>
      </c>
      <c r="B921" s="168">
        <v>30</v>
      </c>
      <c r="C921" s="169" t="s">
        <v>32</v>
      </c>
      <c r="D921" s="168">
        <v>0.8548228711000001</v>
      </c>
      <c r="E921" s="168">
        <v>0</v>
      </c>
      <c r="F921" s="168">
        <v>0</v>
      </c>
      <c r="G921" s="168">
        <v>0</v>
      </c>
      <c r="H921" s="168">
        <v>0</v>
      </c>
      <c r="I921" s="168">
        <v>0.68924366595000019</v>
      </c>
      <c r="J921" s="168">
        <v>0</v>
      </c>
      <c r="K921" s="168">
        <v>0</v>
      </c>
      <c r="L921" s="168">
        <v>0</v>
      </c>
      <c r="M921" s="168">
        <v>0</v>
      </c>
      <c r="N921" s="168">
        <v>0.68924366595000019</v>
      </c>
    </row>
    <row r="922" spans="1:14" ht="45" x14ac:dyDescent="0.25">
      <c r="A922" s="168">
        <v>2035</v>
      </c>
      <c r="B922" s="168">
        <v>13</v>
      </c>
      <c r="C922" s="169" t="s">
        <v>15</v>
      </c>
      <c r="D922" s="168">
        <v>3.1052084272</v>
      </c>
      <c r="E922" s="168">
        <v>0</v>
      </c>
      <c r="F922" s="168">
        <v>0.73580500000000004</v>
      </c>
      <c r="G922" s="168">
        <v>0</v>
      </c>
      <c r="H922" s="168">
        <v>0</v>
      </c>
      <c r="I922" s="168">
        <v>0</v>
      </c>
      <c r="J922" s="168">
        <v>0.45118639999999993</v>
      </c>
      <c r="K922" s="168">
        <v>0</v>
      </c>
      <c r="L922" s="168">
        <v>0</v>
      </c>
      <c r="M922" s="168">
        <v>0</v>
      </c>
      <c r="N922" s="168">
        <v>1.1869913999999999</v>
      </c>
    </row>
    <row r="923" spans="1:14" ht="210" x14ac:dyDescent="0.25">
      <c r="A923" s="168">
        <v>2035</v>
      </c>
      <c r="B923" s="168">
        <v>49</v>
      </c>
      <c r="C923" s="169" t="s">
        <v>51</v>
      </c>
      <c r="D923" s="168">
        <v>4.2465289140999998</v>
      </c>
      <c r="E923" s="168">
        <v>0</v>
      </c>
      <c r="F923" s="168">
        <v>0</v>
      </c>
      <c r="G923" s="168">
        <v>0</v>
      </c>
      <c r="H923" s="168">
        <v>0</v>
      </c>
      <c r="I923" s="168">
        <v>0</v>
      </c>
      <c r="J923" s="168">
        <v>0</v>
      </c>
      <c r="K923" s="168">
        <v>0</v>
      </c>
      <c r="L923" s="168">
        <v>0</v>
      </c>
      <c r="M923" s="168">
        <v>0</v>
      </c>
      <c r="N923" s="168">
        <v>0</v>
      </c>
    </row>
    <row r="924" spans="1:14" ht="195" x14ac:dyDescent="0.25">
      <c r="A924" s="168">
        <v>2035</v>
      </c>
      <c r="B924" s="168">
        <v>51</v>
      </c>
      <c r="C924" s="169" t="s">
        <v>53</v>
      </c>
      <c r="D924" s="168">
        <v>4.2465289140999998</v>
      </c>
      <c r="E924" s="168">
        <v>0</v>
      </c>
      <c r="F924" s="168">
        <v>0</v>
      </c>
      <c r="G924" s="168">
        <v>0</v>
      </c>
      <c r="H924" s="168">
        <v>0</v>
      </c>
      <c r="I924" s="168">
        <v>0</v>
      </c>
      <c r="J924" s="168">
        <v>0</v>
      </c>
      <c r="K924" s="168">
        <v>0</v>
      </c>
      <c r="L924" s="168">
        <v>2.41204084</v>
      </c>
      <c r="M924" s="168">
        <v>0</v>
      </c>
      <c r="N924" s="168">
        <v>2.41204084</v>
      </c>
    </row>
    <row r="925" spans="1:14" ht="225" x14ac:dyDescent="0.25">
      <c r="A925" s="168">
        <v>2035</v>
      </c>
      <c r="B925" s="168">
        <v>53</v>
      </c>
      <c r="C925" s="169" t="s">
        <v>55</v>
      </c>
      <c r="D925" s="168">
        <v>4.2465289140999998</v>
      </c>
      <c r="E925" s="168">
        <v>0</v>
      </c>
      <c r="F925" s="168">
        <v>0</v>
      </c>
      <c r="G925" s="168">
        <v>0</v>
      </c>
      <c r="H925" s="168">
        <v>0</v>
      </c>
      <c r="I925" s="168">
        <v>0</v>
      </c>
      <c r="J925" s="168">
        <v>0</v>
      </c>
      <c r="K925" s="168">
        <v>0</v>
      </c>
      <c r="L925" s="168">
        <v>0.96201663500000012</v>
      </c>
      <c r="M925" s="168">
        <v>0</v>
      </c>
      <c r="N925" s="168">
        <v>0.96201663500000012</v>
      </c>
    </row>
    <row r="926" spans="1:14" ht="180" x14ac:dyDescent="0.25">
      <c r="A926" s="168">
        <v>2035</v>
      </c>
      <c r="B926" s="168">
        <v>37</v>
      </c>
      <c r="C926" s="169" t="s">
        <v>39</v>
      </c>
      <c r="D926" s="168">
        <v>4.7469766068999997</v>
      </c>
      <c r="E926" s="168">
        <v>0</v>
      </c>
      <c r="F926" s="168">
        <v>0</v>
      </c>
      <c r="G926" s="168">
        <v>0</v>
      </c>
      <c r="H926" s="168">
        <v>0</v>
      </c>
      <c r="I926" s="168">
        <v>0</v>
      </c>
      <c r="J926" s="168">
        <v>0</v>
      </c>
      <c r="K926" s="168">
        <v>0</v>
      </c>
      <c r="L926" s="168">
        <v>20.438491640000006</v>
      </c>
      <c r="M926" s="168">
        <v>0</v>
      </c>
      <c r="N926" s="168">
        <v>20.438491640000006</v>
      </c>
    </row>
    <row r="927" spans="1:14" ht="45" x14ac:dyDescent="0.25">
      <c r="A927" s="168">
        <v>2035</v>
      </c>
      <c r="B927" s="168">
        <v>16</v>
      </c>
      <c r="C927" s="169" t="s">
        <v>18</v>
      </c>
      <c r="D927" s="168">
        <v>5.0374925743999999</v>
      </c>
      <c r="E927" s="168">
        <v>-0.16157060654318767</v>
      </c>
      <c r="F927" s="168">
        <v>0.98341923381044949</v>
      </c>
      <c r="G927" s="168">
        <v>0</v>
      </c>
      <c r="H927" s="168">
        <v>0</v>
      </c>
      <c r="I927" s="168">
        <v>0</v>
      </c>
      <c r="J927" s="168">
        <v>0</v>
      </c>
      <c r="K927" s="168">
        <v>0</v>
      </c>
      <c r="L927" s="168">
        <v>0</v>
      </c>
      <c r="M927" s="168">
        <v>0</v>
      </c>
      <c r="N927" s="168">
        <v>0.82184862726726193</v>
      </c>
    </row>
    <row r="928" spans="1:14" ht="150" x14ac:dyDescent="0.25">
      <c r="A928" s="168">
        <v>2035</v>
      </c>
      <c r="B928" s="168">
        <v>38</v>
      </c>
      <c r="C928" s="169" t="s">
        <v>40</v>
      </c>
      <c r="D928" s="168">
        <v>5.3422356789999998</v>
      </c>
      <c r="E928" s="168">
        <v>0</v>
      </c>
      <c r="F928" s="168">
        <v>0</v>
      </c>
      <c r="G928" s="168">
        <v>0</v>
      </c>
      <c r="H928" s="168">
        <v>0</v>
      </c>
      <c r="I928" s="168">
        <v>0</v>
      </c>
      <c r="J928" s="168">
        <v>0</v>
      </c>
      <c r="K928" s="168">
        <v>0</v>
      </c>
      <c r="L928" s="168">
        <v>8.771307654999994</v>
      </c>
      <c r="M928" s="168">
        <v>0</v>
      </c>
      <c r="N928" s="168">
        <v>8.771307654999994</v>
      </c>
    </row>
    <row r="929" spans="1:14" ht="135" x14ac:dyDescent="0.25">
      <c r="A929" s="168">
        <v>2035</v>
      </c>
      <c r="B929" s="168">
        <v>40</v>
      </c>
      <c r="C929" s="169" t="s">
        <v>42</v>
      </c>
      <c r="D929" s="168">
        <v>5.4769047630000003</v>
      </c>
      <c r="E929" s="168">
        <v>-4.1761455559356318E-3</v>
      </c>
      <c r="F929" s="168">
        <v>1.6057604074144669E-2</v>
      </c>
      <c r="G929" s="168">
        <v>-6.7717456323404274E-3</v>
      </c>
      <c r="H929" s="168">
        <v>5.718007646103692E-2</v>
      </c>
      <c r="I929" s="168">
        <v>0</v>
      </c>
      <c r="J929" s="168">
        <v>0</v>
      </c>
      <c r="K929" s="168">
        <v>0</v>
      </c>
      <c r="L929" s="168">
        <v>0</v>
      </c>
      <c r="M929" s="168">
        <v>0</v>
      </c>
      <c r="N929" s="168">
        <v>6.228978934690553E-2</v>
      </c>
    </row>
    <row r="930" spans="1:14" ht="90" x14ac:dyDescent="0.25">
      <c r="A930" s="168">
        <v>2035</v>
      </c>
      <c r="B930" s="168">
        <v>48</v>
      </c>
      <c r="C930" s="169" t="s">
        <v>50</v>
      </c>
      <c r="D930" s="168">
        <v>5.6305795644999996</v>
      </c>
      <c r="E930" s="168">
        <v>2.9186146503046024</v>
      </c>
      <c r="F930" s="168">
        <v>97.781438699322464</v>
      </c>
      <c r="G930" s="168">
        <v>0</v>
      </c>
      <c r="H930" s="168">
        <v>0</v>
      </c>
      <c r="I930" s="168">
        <v>0</v>
      </c>
      <c r="J930" s="168">
        <v>0</v>
      </c>
      <c r="K930" s="168">
        <v>0</v>
      </c>
      <c r="L930" s="168">
        <v>0</v>
      </c>
      <c r="M930" s="168">
        <v>0</v>
      </c>
      <c r="N930" s="168">
        <v>100.70005334962707</v>
      </c>
    </row>
    <row r="931" spans="1:14" ht="75" x14ac:dyDescent="0.25">
      <c r="A931" s="168">
        <v>2035</v>
      </c>
      <c r="B931" s="168">
        <v>28</v>
      </c>
      <c r="C931" s="169" t="s">
        <v>30</v>
      </c>
      <c r="D931" s="168">
        <v>5.8285648387999993</v>
      </c>
      <c r="E931" s="168">
        <v>0</v>
      </c>
      <c r="F931" s="168">
        <v>0</v>
      </c>
      <c r="G931" s="168">
        <v>1.2164833280000003</v>
      </c>
      <c r="H931" s="168">
        <v>0</v>
      </c>
      <c r="I931" s="168">
        <v>0</v>
      </c>
      <c r="J931" s="168">
        <v>0</v>
      </c>
      <c r="K931" s="168">
        <v>0</v>
      </c>
      <c r="L931" s="168">
        <v>0</v>
      </c>
      <c r="M931" s="168">
        <v>0</v>
      </c>
      <c r="N931" s="168">
        <v>1.2164833280000003</v>
      </c>
    </row>
    <row r="932" spans="1:14" ht="90" x14ac:dyDescent="0.25">
      <c r="A932" s="168">
        <v>2035</v>
      </c>
      <c r="B932" s="168">
        <v>45</v>
      </c>
      <c r="C932" s="169" t="s">
        <v>47</v>
      </c>
      <c r="D932" s="168">
        <v>5.8554986556000008</v>
      </c>
      <c r="E932" s="168">
        <v>1.0600399368364102</v>
      </c>
      <c r="F932" s="168">
        <v>5.7030066712606162</v>
      </c>
      <c r="G932" s="168">
        <v>0</v>
      </c>
      <c r="H932" s="168">
        <v>0</v>
      </c>
      <c r="I932" s="168">
        <v>0</v>
      </c>
      <c r="J932" s="168">
        <v>0</v>
      </c>
      <c r="K932" s="168">
        <v>0</v>
      </c>
      <c r="L932" s="168">
        <v>0</v>
      </c>
      <c r="M932" s="168">
        <v>0</v>
      </c>
      <c r="N932" s="168">
        <v>6.7630466080970262</v>
      </c>
    </row>
    <row r="933" spans="1:14" ht="75" x14ac:dyDescent="0.25">
      <c r="A933" s="168">
        <v>2035</v>
      </c>
      <c r="B933" s="168">
        <v>54</v>
      </c>
      <c r="C933" s="169" t="s">
        <v>56</v>
      </c>
      <c r="D933" s="168">
        <v>5.8554986556000008</v>
      </c>
      <c r="E933" s="168">
        <v>1.0601444495907839</v>
      </c>
      <c r="F933" s="168">
        <v>5.7029021585062436</v>
      </c>
      <c r="G933" s="168">
        <v>0</v>
      </c>
      <c r="H933" s="168">
        <v>0</v>
      </c>
      <c r="I933" s="168">
        <v>0</v>
      </c>
      <c r="J933" s="168">
        <v>0</v>
      </c>
      <c r="K933" s="168">
        <v>0</v>
      </c>
      <c r="L933" s="168">
        <v>0</v>
      </c>
      <c r="M933" s="168">
        <v>0</v>
      </c>
      <c r="N933" s="168">
        <v>6.763046608097028</v>
      </c>
    </row>
    <row r="934" spans="1:14" ht="120" x14ac:dyDescent="0.25">
      <c r="A934" s="168">
        <v>2035</v>
      </c>
      <c r="B934" s="168">
        <v>36</v>
      </c>
      <c r="C934" s="169" t="s">
        <v>38</v>
      </c>
      <c r="D934" s="168">
        <v>7.9723011687000005</v>
      </c>
      <c r="E934" s="168">
        <v>0</v>
      </c>
      <c r="F934" s="168">
        <v>0</v>
      </c>
      <c r="G934" s="168">
        <v>0.11360671999999999</v>
      </c>
      <c r="H934" s="168">
        <v>0</v>
      </c>
      <c r="I934" s="168">
        <v>0</v>
      </c>
      <c r="J934" s="168">
        <v>0</v>
      </c>
      <c r="K934" s="168">
        <v>0</v>
      </c>
      <c r="L934" s="168">
        <v>0</v>
      </c>
      <c r="M934" s="168">
        <v>0</v>
      </c>
      <c r="N934" s="168">
        <v>0.11360671999999999</v>
      </c>
    </row>
    <row r="935" spans="1:14" ht="90" x14ac:dyDescent="0.25">
      <c r="A935" s="168">
        <v>2035</v>
      </c>
      <c r="B935" s="168">
        <v>46</v>
      </c>
      <c r="C935" s="169" t="s">
        <v>48</v>
      </c>
      <c r="D935" s="168">
        <v>14.366258952100001</v>
      </c>
      <c r="E935" s="168">
        <v>7.5189360762718422</v>
      </c>
      <c r="F935" s="168">
        <v>2.0542191295094612</v>
      </c>
      <c r="G935" s="168">
        <v>0.2120436715307423</v>
      </c>
      <c r="H935" s="168">
        <v>0.4445242957925537</v>
      </c>
      <c r="I935" s="168">
        <v>0</v>
      </c>
      <c r="J935" s="168">
        <v>0</v>
      </c>
      <c r="K935" s="168">
        <v>0</v>
      </c>
      <c r="L935" s="168">
        <v>0</v>
      </c>
      <c r="M935" s="168">
        <v>0</v>
      </c>
      <c r="N935" s="168">
        <v>10.229723173104595</v>
      </c>
    </row>
    <row r="936" spans="1:14" ht="75" x14ac:dyDescent="0.25">
      <c r="A936" s="168">
        <v>2035</v>
      </c>
      <c r="B936" s="168">
        <v>55</v>
      </c>
      <c r="C936" s="169" t="s">
        <v>57</v>
      </c>
      <c r="D936" s="168">
        <v>15.5614470726</v>
      </c>
      <c r="E936" s="168">
        <v>-3.3211412103806972</v>
      </c>
      <c r="F936" s="168">
        <v>10.084187818477723</v>
      </c>
      <c r="G936" s="168">
        <v>0</v>
      </c>
      <c r="H936" s="168">
        <v>0</v>
      </c>
      <c r="I936" s="168">
        <v>0</v>
      </c>
      <c r="J936" s="168">
        <v>0</v>
      </c>
      <c r="K936" s="168">
        <v>0</v>
      </c>
      <c r="L936" s="168">
        <v>0</v>
      </c>
      <c r="M936" s="168">
        <v>0</v>
      </c>
      <c r="N936" s="168">
        <v>6.7630466080970262</v>
      </c>
    </row>
    <row r="937" spans="1:14" ht="45" x14ac:dyDescent="0.25">
      <c r="A937" s="168">
        <v>2035</v>
      </c>
      <c r="B937" s="168">
        <v>57</v>
      </c>
      <c r="C937" s="169" t="s">
        <v>59</v>
      </c>
      <c r="D937" s="168">
        <v>18.798500877200002</v>
      </c>
      <c r="E937" s="168">
        <v>0</v>
      </c>
      <c r="F937" s="168">
        <v>1.1450885466466582E-8</v>
      </c>
      <c r="G937" s="168">
        <v>-1.580786737250588E-9</v>
      </c>
      <c r="H937" s="168">
        <v>1.7283401414451245E-8</v>
      </c>
      <c r="I937" s="168">
        <v>0</v>
      </c>
      <c r="J937" s="168">
        <v>0</v>
      </c>
      <c r="K937" s="168">
        <v>0</v>
      </c>
      <c r="L937" s="168">
        <v>0</v>
      </c>
      <c r="M937" s="168">
        <v>0</v>
      </c>
      <c r="N937" s="168">
        <v>2.7153500143667239E-8</v>
      </c>
    </row>
    <row r="938" spans="1:14" ht="45" x14ac:dyDescent="0.25">
      <c r="A938" s="168">
        <v>2035</v>
      </c>
      <c r="B938" s="168">
        <v>56</v>
      </c>
      <c r="C938" s="169" t="s">
        <v>58</v>
      </c>
      <c r="D938" s="168">
        <v>22.199764080999998</v>
      </c>
      <c r="E938" s="168">
        <v>-0.14586910717716123</v>
      </c>
      <c r="F938" s="168">
        <v>-1.5265156874529642</v>
      </c>
      <c r="G938" s="168">
        <v>0.40074727471317184</v>
      </c>
      <c r="H938" s="168">
        <v>4.1381505669059608</v>
      </c>
      <c r="I938" s="168">
        <v>0</v>
      </c>
      <c r="J938" s="168">
        <v>0</v>
      </c>
      <c r="K938" s="168">
        <v>0</v>
      </c>
      <c r="L938" s="168">
        <v>0</v>
      </c>
      <c r="M938" s="168">
        <v>0</v>
      </c>
      <c r="N938" s="168">
        <v>2.8665130469890072</v>
      </c>
    </row>
    <row r="939" spans="1:14" ht="135" x14ac:dyDescent="0.25">
      <c r="A939" s="168">
        <v>2035</v>
      </c>
      <c r="B939" s="168">
        <v>41</v>
      </c>
      <c r="C939" s="169" t="s">
        <v>43</v>
      </c>
      <c r="D939" s="168">
        <v>22.8555156368</v>
      </c>
      <c r="E939" s="168">
        <v>0</v>
      </c>
      <c r="F939" s="168">
        <v>0</v>
      </c>
      <c r="G939" s="168">
        <v>2.2707164228113984E-2</v>
      </c>
      <c r="H939" s="168">
        <v>0</v>
      </c>
      <c r="I939" s="168">
        <v>0</v>
      </c>
      <c r="J939" s="168">
        <v>0</v>
      </c>
      <c r="K939" s="168">
        <v>0</v>
      </c>
      <c r="L939" s="168">
        <v>0</v>
      </c>
      <c r="M939" s="168">
        <v>0</v>
      </c>
      <c r="N939" s="168">
        <v>2.2707164228113984E-2</v>
      </c>
    </row>
    <row r="940" spans="1:14" ht="135" x14ac:dyDescent="0.25">
      <c r="A940" s="168">
        <v>2035</v>
      </c>
      <c r="B940" s="168">
        <v>42</v>
      </c>
      <c r="C940" s="169" t="s">
        <v>44</v>
      </c>
      <c r="D940" s="168">
        <v>22.8555156368</v>
      </c>
      <c r="E940" s="168">
        <v>-6.9227738688131604E-3</v>
      </c>
      <c r="F940" s="168">
        <v>-3.6181318695851415E-2</v>
      </c>
      <c r="G940" s="168">
        <v>4.4756158694465364E-2</v>
      </c>
      <c r="H940" s="168">
        <v>0</v>
      </c>
      <c r="I940" s="168">
        <v>0</v>
      </c>
      <c r="J940" s="168">
        <v>0</v>
      </c>
      <c r="K940" s="168">
        <v>0</v>
      </c>
      <c r="L940" s="168">
        <v>0</v>
      </c>
      <c r="M940" s="168">
        <v>0</v>
      </c>
      <c r="N940" s="168">
        <v>1.6520661298007888E-3</v>
      </c>
    </row>
    <row r="941" spans="1:14" ht="90" x14ac:dyDescent="0.25">
      <c r="A941" s="168">
        <v>2035</v>
      </c>
      <c r="B941" s="168">
        <v>47</v>
      </c>
      <c r="C941" s="169" t="s">
        <v>49</v>
      </c>
      <c r="D941" s="168">
        <v>23.278963022700001</v>
      </c>
      <c r="E941" s="168">
        <v>2.0502539321612585</v>
      </c>
      <c r="F941" s="168">
        <v>0</v>
      </c>
      <c r="G941" s="168">
        <v>0</v>
      </c>
      <c r="H941" s="168">
        <v>0</v>
      </c>
      <c r="I941" s="168">
        <v>0</v>
      </c>
      <c r="J941" s="168">
        <v>0</v>
      </c>
      <c r="K941" s="168">
        <v>0</v>
      </c>
      <c r="L941" s="168">
        <v>0</v>
      </c>
      <c r="M941" s="168">
        <v>0</v>
      </c>
      <c r="N941" s="168">
        <v>2.0502539321612585</v>
      </c>
    </row>
    <row r="942" spans="1:14" ht="75" x14ac:dyDescent="0.25">
      <c r="A942" s="168">
        <v>2035</v>
      </c>
      <c r="B942" s="168">
        <v>3</v>
      </c>
      <c r="C942" s="169" t="s">
        <v>5</v>
      </c>
      <c r="D942" s="168">
        <v>28.807346129100001</v>
      </c>
      <c r="E942" s="168">
        <v>0</v>
      </c>
      <c r="F942" s="168">
        <v>0</v>
      </c>
      <c r="G942" s="168">
        <v>2.4072292773220072</v>
      </c>
      <c r="H942" s="168">
        <v>0</v>
      </c>
      <c r="I942" s="168">
        <v>0</v>
      </c>
      <c r="J942" s="168">
        <v>0</v>
      </c>
      <c r="K942" s="168">
        <v>0</v>
      </c>
      <c r="L942" s="168">
        <v>0</v>
      </c>
      <c r="M942" s="168">
        <v>0</v>
      </c>
      <c r="N942" s="168">
        <v>2.4072292773220072</v>
      </c>
    </row>
    <row r="943" spans="1:14" ht="105" x14ac:dyDescent="0.25">
      <c r="A943" s="168">
        <v>2035</v>
      </c>
      <c r="B943" s="168">
        <v>1</v>
      </c>
      <c r="C943" s="169" t="s">
        <v>3</v>
      </c>
      <c r="D943" s="168">
        <v>31.323485917900001</v>
      </c>
      <c r="E943" s="168">
        <v>0</v>
      </c>
      <c r="F943" s="168">
        <v>0</v>
      </c>
      <c r="G943" s="168">
        <v>1.5322379355231532</v>
      </c>
      <c r="H943" s="168">
        <v>0</v>
      </c>
      <c r="I943" s="168">
        <v>0</v>
      </c>
      <c r="J943" s="168">
        <v>0</v>
      </c>
      <c r="K943" s="168">
        <v>0</v>
      </c>
      <c r="L943" s="168">
        <v>0</v>
      </c>
      <c r="M943" s="168">
        <v>0</v>
      </c>
      <c r="N943" s="168">
        <v>1.5322379355231532</v>
      </c>
    </row>
    <row r="944" spans="1:14" ht="105" x14ac:dyDescent="0.25">
      <c r="A944" s="168">
        <v>2035</v>
      </c>
      <c r="B944" s="168">
        <v>4</v>
      </c>
      <c r="C944" s="169" t="s">
        <v>6</v>
      </c>
      <c r="D944" s="168">
        <v>32.252376785199999</v>
      </c>
      <c r="E944" s="168">
        <v>0</v>
      </c>
      <c r="F944" s="168">
        <v>0</v>
      </c>
      <c r="G944" s="168">
        <v>1.6892695915342799</v>
      </c>
      <c r="H944" s="168">
        <v>0</v>
      </c>
      <c r="I944" s="168">
        <v>0</v>
      </c>
      <c r="J944" s="168">
        <v>0</v>
      </c>
      <c r="K944" s="168">
        <v>0</v>
      </c>
      <c r="L944" s="168">
        <v>0</v>
      </c>
      <c r="M944" s="168">
        <v>0</v>
      </c>
      <c r="N944" s="168">
        <v>1.6892695915342799</v>
      </c>
    </row>
    <row r="945" spans="1:14" ht="75" x14ac:dyDescent="0.25">
      <c r="A945" s="168">
        <v>2035</v>
      </c>
      <c r="B945" s="168">
        <v>43</v>
      </c>
      <c r="C945" s="169" t="s">
        <v>45</v>
      </c>
      <c r="D945" s="168">
        <v>32.266278110000002</v>
      </c>
      <c r="E945" s="168">
        <v>0</v>
      </c>
      <c r="F945" s="168">
        <v>0</v>
      </c>
      <c r="G945" s="168">
        <v>1.6975854440757889</v>
      </c>
      <c r="H945" s="168">
        <v>0</v>
      </c>
      <c r="I945" s="168">
        <v>0</v>
      </c>
      <c r="J945" s="168">
        <v>0</v>
      </c>
      <c r="K945" s="168">
        <v>0</v>
      </c>
      <c r="L945" s="168">
        <v>0</v>
      </c>
      <c r="M945" s="168">
        <v>0</v>
      </c>
      <c r="N945" s="168">
        <v>1.6975854440757889</v>
      </c>
    </row>
    <row r="946" spans="1:14" ht="135" x14ac:dyDescent="0.25">
      <c r="A946" s="168">
        <v>2035</v>
      </c>
      <c r="B946" s="168">
        <v>11</v>
      </c>
      <c r="C946" s="169" t="s">
        <v>13</v>
      </c>
      <c r="D946" s="168">
        <v>36.199049779200003</v>
      </c>
      <c r="E946" s="168">
        <v>0</v>
      </c>
      <c r="F946" s="168">
        <v>0</v>
      </c>
      <c r="G946" s="168">
        <v>0</v>
      </c>
      <c r="H946" s="168">
        <v>0</v>
      </c>
      <c r="I946" s="168">
        <v>0</v>
      </c>
      <c r="J946" s="168">
        <v>0</v>
      </c>
      <c r="K946" s="168">
        <v>0</v>
      </c>
      <c r="L946" s="168">
        <v>0</v>
      </c>
      <c r="M946" s="168">
        <v>0.129583535</v>
      </c>
      <c r="N946" s="168">
        <v>0.129583535</v>
      </c>
    </row>
    <row r="947" spans="1:14" ht="150" x14ac:dyDescent="0.25">
      <c r="A947" s="168">
        <v>2035</v>
      </c>
      <c r="B947" s="168">
        <v>12</v>
      </c>
      <c r="C947" s="169" t="s">
        <v>14</v>
      </c>
      <c r="D947" s="168">
        <v>76.200654911700013</v>
      </c>
      <c r="E947" s="168">
        <v>0</v>
      </c>
      <c r="F947" s="168">
        <v>0</v>
      </c>
      <c r="G947" s="168">
        <v>0</v>
      </c>
      <c r="H947" s="168">
        <v>0</v>
      </c>
      <c r="I947" s="168">
        <v>0</v>
      </c>
      <c r="J947" s="168">
        <v>0</v>
      </c>
      <c r="K947" s="168">
        <v>0</v>
      </c>
      <c r="L947" s="168">
        <v>0</v>
      </c>
      <c r="M947" s="168">
        <v>0.129583535</v>
      </c>
      <c r="N947" s="168">
        <v>0.129583535</v>
      </c>
    </row>
    <row r="948" spans="1:14" ht="105" x14ac:dyDescent="0.25">
      <c r="A948" s="168">
        <v>2035</v>
      </c>
      <c r="B948" s="168">
        <v>5</v>
      </c>
      <c r="C948" s="169" t="s">
        <v>7</v>
      </c>
      <c r="D948" s="168">
        <v>89.612935449400013</v>
      </c>
      <c r="E948" s="168">
        <v>0</v>
      </c>
      <c r="F948" s="168">
        <v>0</v>
      </c>
      <c r="G948" s="168">
        <v>0</v>
      </c>
      <c r="H948" s="168">
        <v>0</v>
      </c>
      <c r="I948" s="168">
        <v>0</v>
      </c>
      <c r="J948" s="168">
        <v>0</v>
      </c>
      <c r="K948" s="168">
        <v>0</v>
      </c>
      <c r="L948" s="168">
        <v>0.54452287654780518</v>
      </c>
      <c r="M948" s="168">
        <v>0</v>
      </c>
      <c r="N948" s="168">
        <v>0.54452287654780518</v>
      </c>
    </row>
    <row r="949" spans="1:14" ht="75" x14ac:dyDescent="0.25">
      <c r="A949" s="168">
        <v>2035</v>
      </c>
      <c r="B949" s="168">
        <v>44</v>
      </c>
      <c r="C949" s="169" t="s">
        <v>46</v>
      </c>
      <c r="D949" s="168">
        <v>89.612935449400013</v>
      </c>
      <c r="E949" s="168">
        <v>0</v>
      </c>
      <c r="F949" s="168">
        <v>0</v>
      </c>
      <c r="G949" s="168">
        <v>0</v>
      </c>
      <c r="H949" s="168">
        <v>0</v>
      </c>
      <c r="I949" s="168">
        <v>0</v>
      </c>
      <c r="J949" s="168">
        <v>0</v>
      </c>
      <c r="K949" s="168">
        <v>0</v>
      </c>
      <c r="L949" s="168">
        <v>0.54271318684875069</v>
      </c>
      <c r="M949" s="168">
        <v>0</v>
      </c>
      <c r="N949" s="168">
        <v>0.54271318684875069</v>
      </c>
    </row>
    <row r="950" spans="1:14" ht="105" x14ac:dyDescent="0.25">
      <c r="A950" s="168">
        <v>2035</v>
      </c>
      <c r="B950" s="168">
        <v>2</v>
      </c>
      <c r="C950" s="169" t="s">
        <v>4</v>
      </c>
      <c r="D950" s="168">
        <v>90.810295651900006</v>
      </c>
      <c r="E950" s="168">
        <v>0</v>
      </c>
      <c r="F950" s="168">
        <v>0</v>
      </c>
      <c r="G950" s="168">
        <v>0</v>
      </c>
      <c r="H950" s="168">
        <v>0</v>
      </c>
      <c r="I950" s="168">
        <v>0</v>
      </c>
      <c r="J950" s="168">
        <v>0</v>
      </c>
      <c r="K950" s="168">
        <v>0</v>
      </c>
      <c r="L950" s="168">
        <v>0.90789627342330159</v>
      </c>
      <c r="M950" s="168">
        <v>0</v>
      </c>
      <c r="N950" s="168">
        <v>0.90789627342330159</v>
      </c>
    </row>
    <row r="951" spans="1:14" ht="45" x14ac:dyDescent="0.25">
      <c r="A951" s="168">
        <v>2035</v>
      </c>
      <c r="B951" s="168">
        <v>58</v>
      </c>
      <c r="C951" s="169" t="s">
        <v>60</v>
      </c>
      <c r="D951" s="168">
        <v>96.394392661599994</v>
      </c>
      <c r="E951" s="168">
        <v>0</v>
      </c>
      <c r="F951" s="168">
        <v>0</v>
      </c>
      <c r="G951" s="168">
        <v>9.091028828101052E-9</v>
      </c>
      <c r="H951" s="168">
        <v>0</v>
      </c>
      <c r="I951" s="168">
        <v>0</v>
      </c>
      <c r="J951" s="168">
        <v>0</v>
      </c>
      <c r="K951" s="168">
        <v>0</v>
      </c>
      <c r="L951" s="168">
        <v>0</v>
      </c>
      <c r="M951" s="168">
        <v>0</v>
      </c>
      <c r="N951" s="168">
        <v>9.091028828101052E-9</v>
      </c>
    </row>
    <row r="952" spans="1:14" ht="75" x14ac:dyDescent="0.25">
      <c r="A952" s="168">
        <v>2035</v>
      </c>
      <c r="B952" s="168">
        <v>31</v>
      </c>
      <c r="C952" s="169" t="s">
        <v>33</v>
      </c>
      <c r="D952" s="168">
        <v>111.75437912870001</v>
      </c>
      <c r="E952" s="168">
        <v>0</v>
      </c>
      <c r="F952" s="168">
        <v>0</v>
      </c>
      <c r="G952" s="168">
        <v>0</v>
      </c>
      <c r="H952" s="168">
        <v>0</v>
      </c>
      <c r="I952" s="168">
        <v>0.67480400400000018</v>
      </c>
      <c r="J952" s="168">
        <v>0</v>
      </c>
      <c r="K952" s="168">
        <v>0</v>
      </c>
      <c r="L952" s="168">
        <v>0</v>
      </c>
      <c r="M952" s="168">
        <v>0</v>
      </c>
      <c r="N952" s="168">
        <v>0.67480400400000018</v>
      </c>
    </row>
    <row r="953" spans="1:14" ht="30" x14ac:dyDescent="0.25">
      <c r="A953" s="168">
        <v>2036</v>
      </c>
      <c r="B953" s="168">
        <v>19</v>
      </c>
      <c r="C953" s="169" t="s">
        <v>21</v>
      </c>
      <c r="D953" s="168">
        <v>-44.629768854000005</v>
      </c>
      <c r="E953" s="168">
        <v>0.90251323359186908</v>
      </c>
      <c r="F953" s="168">
        <v>18.493854661917066</v>
      </c>
      <c r="G953" s="168">
        <v>6.2808573568521453</v>
      </c>
      <c r="H953" s="168">
        <v>20.022488264118909</v>
      </c>
      <c r="I953" s="168">
        <v>0</v>
      </c>
      <c r="J953" s="168">
        <v>0</v>
      </c>
      <c r="K953" s="168">
        <v>0</v>
      </c>
      <c r="L953" s="168">
        <v>0</v>
      </c>
      <c r="M953" s="168">
        <v>0</v>
      </c>
      <c r="N953" s="168">
        <v>45.699713516479981</v>
      </c>
    </row>
    <row r="954" spans="1:14" ht="60" x14ac:dyDescent="0.25">
      <c r="A954" s="168">
        <v>2036</v>
      </c>
      <c r="B954" s="168">
        <v>32</v>
      </c>
      <c r="C954" s="169" t="s">
        <v>34</v>
      </c>
      <c r="D954" s="168">
        <v>-22.307825160500002</v>
      </c>
      <c r="E954" s="168">
        <v>0</v>
      </c>
      <c r="F954" s="168">
        <v>0</v>
      </c>
      <c r="G954" s="168">
        <v>0</v>
      </c>
      <c r="H954" s="168">
        <v>0</v>
      </c>
      <c r="I954" s="168">
        <v>1.4295778687432681</v>
      </c>
      <c r="J954" s="168">
        <v>0</v>
      </c>
      <c r="K954" s="168">
        <v>0</v>
      </c>
      <c r="L954" s="168">
        <v>0</v>
      </c>
      <c r="M954" s="168">
        <v>0</v>
      </c>
      <c r="N954" s="168">
        <v>1.4295778687432681</v>
      </c>
    </row>
    <row r="955" spans="1:14" ht="90" x14ac:dyDescent="0.25">
      <c r="A955" s="168">
        <v>2036</v>
      </c>
      <c r="B955" s="168">
        <v>22</v>
      </c>
      <c r="C955" s="169" t="s">
        <v>24</v>
      </c>
      <c r="D955" s="168">
        <v>-16.187441105000001</v>
      </c>
      <c r="E955" s="168">
        <v>-6.5000243322885939E-2</v>
      </c>
      <c r="F955" s="168">
        <v>0.12136475933637657</v>
      </c>
      <c r="G955" s="168">
        <v>-0.19829292524919565</v>
      </c>
      <c r="H955" s="168">
        <v>0.8953745433348772</v>
      </c>
      <c r="I955" s="168">
        <v>0</v>
      </c>
      <c r="J955" s="168">
        <v>0</v>
      </c>
      <c r="K955" s="168">
        <v>0</v>
      </c>
      <c r="L955" s="168">
        <v>0</v>
      </c>
      <c r="M955" s="168">
        <v>0</v>
      </c>
      <c r="N955" s="168">
        <v>0.75344613409917216</v>
      </c>
    </row>
    <row r="956" spans="1:14" ht="90" x14ac:dyDescent="0.25">
      <c r="A956" s="168">
        <v>2036</v>
      </c>
      <c r="B956" s="168">
        <v>21</v>
      </c>
      <c r="C956" s="169" t="s">
        <v>23</v>
      </c>
      <c r="D956" s="168">
        <v>-10.979440093600001</v>
      </c>
      <c r="E956" s="168">
        <v>0</v>
      </c>
      <c r="F956" s="168">
        <v>0.57560345910345867</v>
      </c>
      <c r="G956" s="168">
        <v>2.1379557052413276E-2</v>
      </c>
      <c r="H956" s="168">
        <v>0.86878745476627883</v>
      </c>
      <c r="I956" s="168">
        <v>0</v>
      </c>
      <c r="J956" s="168">
        <v>0</v>
      </c>
      <c r="K956" s="168">
        <v>0</v>
      </c>
      <c r="L956" s="168">
        <v>0</v>
      </c>
      <c r="M956" s="168">
        <v>0</v>
      </c>
      <c r="N956" s="168">
        <v>1.4657704709221506</v>
      </c>
    </row>
    <row r="957" spans="1:14" ht="180" x14ac:dyDescent="0.25">
      <c r="A957" s="168">
        <v>2036</v>
      </c>
      <c r="B957" s="168">
        <v>50</v>
      </c>
      <c r="C957" s="169" t="s">
        <v>52</v>
      </c>
      <c r="D957" s="168">
        <v>-7.3995231452999999</v>
      </c>
      <c r="E957" s="168">
        <v>0</v>
      </c>
      <c r="F957" s="168">
        <v>0</v>
      </c>
      <c r="G957" s="168">
        <v>0</v>
      </c>
      <c r="H957" s="168">
        <v>0</v>
      </c>
      <c r="I957" s="168">
        <v>0</v>
      </c>
      <c r="J957" s="168">
        <v>0</v>
      </c>
      <c r="K957" s="168">
        <v>0</v>
      </c>
      <c r="L957" s="168">
        <v>0</v>
      </c>
      <c r="M957" s="168">
        <v>0</v>
      </c>
      <c r="N957" s="168">
        <v>0</v>
      </c>
    </row>
    <row r="958" spans="1:14" ht="45" x14ac:dyDescent="0.25">
      <c r="A958" s="168">
        <v>2036</v>
      </c>
      <c r="B958" s="168">
        <v>14</v>
      </c>
      <c r="C958" s="169" t="s">
        <v>16</v>
      </c>
      <c r="D958" s="168">
        <v>-7.2981955200000002</v>
      </c>
      <c r="E958" s="168">
        <v>0</v>
      </c>
      <c r="F958" s="168">
        <v>0.56868000000000007</v>
      </c>
      <c r="G958" s="168">
        <v>0</v>
      </c>
      <c r="H958" s="168">
        <v>0</v>
      </c>
      <c r="I958" s="168">
        <v>0</v>
      </c>
      <c r="J958" s="168">
        <v>0.65089079999999955</v>
      </c>
      <c r="K958" s="168">
        <v>0</v>
      </c>
      <c r="L958" s="168">
        <v>0</v>
      </c>
      <c r="M958" s="168">
        <v>0</v>
      </c>
      <c r="N958" s="168">
        <v>1.2195707999999996</v>
      </c>
    </row>
    <row r="959" spans="1:14" ht="105" x14ac:dyDescent="0.25">
      <c r="A959" s="168">
        <v>2036</v>
      </c>
      <c r="B959" s="168">
        <v>35</v>
      </c>
      <c r="C959" s="169" t="s">
        <v>37</v>
      </c>
      <c r="D959" s="168">
        <v>-7.2572517743000002</v>
      </c>
      <c r="E959" s="168">
        <v>0</v>
      </c>
      <c r="F959" s="168">
        <v>0</v>
      </c>
      <c r="G959" s="168">
        <v>0</v>
      </c>
      <c r="H959" s="168">
        <v>0</v>
      </c>
      <c r="I959" s="168">
        <v>0</v>
      </c>
      <c r="J959" s="168">
        <v>0</v>
      </c>
      <c r="K959" s="168">
        <v>0</v>
      </c>
      <c r="L959" s="168">
        <v>2.7534093899999998</v>
      </c>
      <c r="M959" s="168">
        <v>0</v>
      </c>
      <c r="N959" s="168">
        <v>2.7534093899999998</v>
      </c>
    </row>
    <row r="960" spans="1:14" ht="120" x14ac:dyDescent="0.25">
      <c r="A960" s="168">
        <v>2036</v>
      </c>
      <c r="B960" s="168">
        <v>39</v>
      </c>
      <c r="C960" s="169" t="s">
        <v>41</v>
      </c>
      <c r="D960" s="168">
        <v>-7.1060748671000002</v>
      </c>
      <c r="E960" s="168">
        <v>0</v>
      </c>
      <c r="F960" s="168">
        <v>0</v>
      </c>
      <c r="G960" s="168">
        <v>1.9829695158323501E-2</v>
      </c>
      <c r="H960" s="168">
        <v>0</v>
      </c>
      <c r="I960" s="168">
        <v>0</v>
      </c>
      <c r="J960" s="168">
        <v>0</v>
      </c>
      <c r="K960" s="168">
        <v>0</v>
      </c>
      <c r="L960" s="168">
        <v>0</v>
      </c>
      <c r="M960" s="168">
        <v>0</v>
      </c>
      <c r="N960" s="168">
        <v>1.9829695158323501E-2</v>
      </c>
    </row>
    <row r="961" spans="1:14" ht="60" x14ac:dyDescent="0.25">
      <c r="A961" s="168">
        <v>2036</v>
      </c>
      <c r="B961" s="168">
        <v>15</v>
      </c>
      <c r="C961" s="169" t="s">
        <v>17</v>
      </c>
      <c r="D961" s="168">
        <v>-7.0625246230000007</v>
      </c>
      <c r="E961" s="168">
        <v>0</v>
      </c>
      <c r="F961" s="168">
        <v>7.4795000000000264E-2</v>
      </c>
      <c r="G961" s="168">
        <v>0</v>
      </c>
      <c r="H961" s="168">
        <v>0</v>
      </c>
      <c r="I961" s="168">
        <v>0</v>
      </c>
      <c r="J961" s="168">
        <v>8.5651999999999728E-2</v>
      </c>
      <c r="K961" s="168">
        <v>0</v>
      </c>
      <c r="L961" s="168">
        <v>0</v>
      </c>
      <c r="M961" s="168">
        <v>0</v>
      </c>
      <c r="N961" s="168">
        <v>0.16044700000000001</v>
      </c>
    </row>
    <row r="962" spans="1:14" ht="60" x14ac:dyDescent="0.25">
      <c r="A962" s="168">
        <v>2036</v>
      </c>
      <c r="B962" s="168">
        <v>29</v>
      </c>
      <c r="C962" s="169" t="s">
        <v>31</v>
      </c>
      <c r="D962" s="168">
        <v>-5.3520100480000004</v>
      </c>
      <c r="E962" s="168">
        <v>0</v>
      </c>
      <c r="F962" s="168">
        <v>0</v>
      </c>
      <c r="G962" s="168">
        <v>1.2313817176283659</v>
      </c>
      <c r="H962" s="168">
        <v>0</v>
      </c>
      <c r="I962" s="168">
        <v>0</v>
      </c>
      <c r="J962" s="168">
        <v>0</v>
      </c>
      <c r="K962" s="168">
        <v>0</v>
      </c>
      <c r="L962" s="168">
        <v>0</v>
      </c>
      <c r="M962" s="168">
        <v>0</v>
      </c>
      <c r="N962" s="168">
        <v>1.2313817176283659</v>
      </c>
    </row>
    <row r="963" spans="1:14" ht="90" x14ac:dyDescent="0.25">
      <c r="A963" s="168">
        <v>2036</v>
      </c>
      <c r="B963" s="168">
        <v>9</v>
      </c>
      <c r="C963" s="169" t="s">
        <v>11</v>
      </c>
      <c r="D963" s="168">
        <v>-5.1295888512000003</v>
      </c>
      <c r="E963" s="168">
        <v>-0.12400020312169492</v>
      </c>
      <c r="F963" s="168">
        <v>2.5716976862218788</v>
      </c>
      <c r="G963" s="168">
        <v>0</v>
      </c>
      <c r="H963" s="168">
        <v>0</v>
      </c>
      <c r="I963" s="168">
        <v>0</v>
      </c>
      <c r="J963" s="168">
        <v>0</v>
      </c>
      <c r="K963" s="168">
        <v>0</v>
      </c>
      <c r="L963" s="168">
        <v>0</v>
      </c>
      <c r="M963" s="168">
        <v>0</v>
      </c>
      <c r="N963" s="168">
        <v>2.4476974831001836</v>
      </c>
    </row>
    <row r="964" spans="1:14" ht="75" x14ac:dyDescent="0.25">
      <c r="A964" s="168">
        <v>2036</v>
      </c>
      <c r="B964" s="168">
        <v>7</v>
      </c>
      <c r="C964" s="169" t="s">
        <v>9</v>
      </c>
      <c r="D964" s="168">
        <v>-3.8338333340999999</v>
      </c>
      <c r="E964" s="168">
        <v>0</v>
      </c>
      <c r="F964" s="168">
        <v>0</v>
      </c>
      <c r="G964" s="168">
        <v>0</v>
      </c>
      <c r="H964" s="168">
        <v>0</v>
      </c>
      <c r="I964" s="168">
        <v>0</v>
      </c>
      <c r="J964" s="168">
        <v>0</v>
      </c>
      <c r="K964" s="168">
        <v>0</v>
      </c>
      <c r="L964" s="168">
        <v>0</v>
      </c>
      <c r="M964" s="168">
        <v>0</v>
      </c>
      <c r="N964" s="168">
        <v>0</v>
      </c>
    </row>
    <row r="965" spans="1:14" ht="90" x14ac:dyDescent="0.25">
      <c r="A965" s="168">
        <v>2036</v>
      </c>
      <c r="B965" s="168">
        <v>6</v>
      </c>
      <c r="C965" s="169" t="s">
        <v>8</v>
      </c>
      <c r="D965" s="168">
        <v>-3.7222969234000001</v>
      </c>
      <c r="E965" s="168">
        <v>0</v>
      </c>
      <c r="F965" s="168">
        <v>0</v>
      </c>
      <c r="G965" s="168">
        <v>1.3889989660066095</v>
      </c>
      <c r="H965" s="168">
        <v>0</v>
      </c>
      <c r="I965" s="168">
        <v>0</v>
      </c>
      <c r="J965" s="168">
        <v>0</v>
      </c>
      <c r="K965" s="168">
        <v>0</v>
      </c>
      <c r="L965" s="168">
        <v>0</v>
      </c>
      <c r="M965" s="168">
        <v>0</v>
      </c>
      <c r="N965" s="168">
        <v>1.3889989660066095</v>
      </c>
    </row>
    <row r="966" spans="1:14" ht="75" x14ac:dyDescent="0.25">
      <c r="A966" s="168">
        <v>2036</v>
      </c>
      <c r="B966" s="168">
        <v>27</v>
      </c>
      <c r="C966" s="169" t="s">
        <v>29</v>
      </c>
      <c r="D966" s="168">
        <v>-3.6237930047</v>
      </c>
      <c r="E966" s="168">
        <v>0</v>
      </c>
      <c r="F966" s="168">
        <v>0</v>
      </c>
      <c r="G966" s="168">
        <v>0.61569085881418295</v>
      </c>
      <c r="H966" s="168">
        <v>0</v>
      </c>
      <c r="I966" s="168">
        <v>-5.3388577967104021E-2</v>
      </c>
      <c r="J966" s="168">
        <v>0</v>
      </c>
      <c r="K966" s="168">
        <v>0</v>
      </c>
      <c r="L966" s="168">
        <v>0</v>
      </c>
      <c r="M966" s="168">
        <v>0</v>
      </c>
      <c r="N966" s="168">
        <v>0.56230228084707889</v>
      </c>
    </row>
    <row r="967" spans="1:14" ht="210" x14ac:dyDescent="0.25">
      <c r="A967" s="168">
        <v>2036</v>
      </c>
      <c r="B967" s="168">
        <v>33</v>
      </c>
      <c r="C967" s="169" t="s">
        <v>35</v>
      </c>
      <c r="D967" s="168">
        <v>-3.4692493704</v>
      </c>
      <c r="E967" s="168">
        <v>0</v>
      </c>
      <c r="F967" s="168">
        <v>0</v>
      </c>
      <c r="G967" s="168">
        <v>14.448913975</v>
      </c>
      <c r="H967" s="168">
        <v>0</v>
      </c>
      <c r="I967" s="168">
        <v>0</v>
      </c>
      <c r="J967" s="168">
        <v>0</v>
      </c>
      <c r="K967" s="168">
        <v>0</v>
      </c>
      <c r="L967" s="168">
        <v>0</v>
      </c>
      <c r="M967" s="168">
        <v>0</v>
      </c>
      <c r="N967" s="168">
        <v>14.448913975</v>
      </c>
    </row>
    <row r="968" spans="1:14" ht="60" x14ac:dyDescent="0.25">
      <c r="A968" s="168">
        <v>2036</v>
      </c>
      <c r="B968" s="168">
        <v>24</v>
      </c>
      <c r="C968" s="169" t="s">
        <v>26</v>
      </c>
      <c r="D968" s="168">
        <v>-3.4301518943999998</v>
      </c>
      <c r="E968" s="168">
        <v>0</v>
      </c>
      <c r="F968" s="168">
        <v>2.0408932064717353</v>
      </c>
      <c r="G968" s="168">
        <v>5.7207143143929544E-2</v>
      </c>
      <c r="H968" s="168">
        <v>2.9641568379743339</v>
      </c>
      <c r="I968" s="168">
        <v>0</v>
      </c>
      <c r="J968" s="168">
        <v>0</v>
      </c>
      <c r="K968" s="168">
        <v>0</v>
      </c>
      <c r="L968" s="168">
        <v>0</v>
      </c>
      <c r="M968" s="168">
        <v>0</v>
      </c>
      <c r="N968" s="168">
        <v>5.0622571875899993</v>
      </c>
    </row>
    <row r="969" spans="1:14" ht="60" x14ac:dyDescent="0.25">
      <c r="A969" s="168">
        <v>2036</v>
      </c>
      <c r="B969" s="168">
        <v>26</v>
      </c>
      <c r="C969" s="169" t="s">
        <v>28</v>
      </c>
      <c r="D969" s="168">
        <v>-3.3627087482999998</v>
      </c>
      <c r="E969" s="168">
        <v>0</v>
      </c>
      <c r="F969" s="168">
        <v>0</v>
      </c>
      <c r="G969" s="168">
        <v>1.2283893739439196</v>
      </c>
      <c r="H969" s="168">
        <v>0</v>
      </c>
      <c r="I969" s="168">
        <v>0</v>
      </c>
      <c r="J969" s="168">
        <v>0</v>
      </c>
      <c r="K969" s="168">
        <v>0</v>
      </c>
      <c r="L969" s="168">
        <v>0</v>
      </c>
      <c r="M969" s="168">
        <v>0</v>
      </c>
      <c r="N969" s="168">
        <v>1.2283893739439196</v>
      </c>
    </row>
    <row r="970" spans="1:14" ht="75" x14ac:dyDescent="0.25">
      <c r="A970" s="168">
        <v>2036</v>
      </c>
      <c r="B970" s="168">
        <v>8</v>
      </c>
      <c r="C970" s="169" t="s">
        <v>10</v>
      </c>
      <c r="D970" s="168">
        <v>-3.3477213825000001</v>
      </c>
      <c r="E970" s="168">
        <v>-0.59852488770103662</v>
      </c>
      <c r="F970" s="168">
        <v>3.1035327711273277</v>
      </c>
      <c r="G970" s="168">
        <v>0</v>
      </c>
      <c r="H970" s="168">
        <v>0</v>
      </c>
      <c r="I970" s="168">
        <v>0</v>
      </c>
      <c r="J970" s="168">
        <v>0</v>
      </c>
      <c r="K970" s="168">
        <v>0</v>
      </c>
      <c r="L970" s="168">
        <v>0</v>
      </c>
      <c r="M970" s="168">
        <v>0</v>
      </c>
      <c r="N970" s="168">
        <v>2.5050078834262912</v>
      </c>
    </row>
    <row r="971" spans="1:14" ht="180" x14ac:dyDescent="0.25">
      <c r="A971" s="168">
        <v>2036</v>
      </c>
      <c r="B971" s="168">
        <v>18</v>
      </c>
      <c r="C971" s="169" t="s">
        <v>20</v>
      </c>
      <c r="D971" s="168">
        <v>-2.3159824324999998</v>
      </c>
      <c r="E971" s="168">
        <v>0</v>
      </c>
      <c r="F971" s="168">
        <v>0</v>
      </c>
      <c r="G971" s="168">
        <v>0.33055879999999999</v>
      </c>
      <c r="H971" s="168">
        <v>0</v>
      </c>
      <c r="I971" s="168">
        <v>0</v>
      </c>
      <c r="J971" s="168">
        <v>0</v>
      </c>
      <c r="K971" s="168">
        <v>0</v>
      </c>
      <c r="L971" s="168">
        <v>0</v>
      </c>
      <c r="M971" s="168">
        <v>0</v>
      </c>
      <c r="N971" s="168">
        <v>0.33055879999999999</v>
      </c>
    </row>
    <row r="972" spans="1:14" ht="75" x14ac:dyDescent="0.25">
      <c r="A972" s="168">
        <v>2036</v>
      </c>
      <c r="B972" s="168">
        <v>23</v>
      </c>
      <c r="C972" s="169" t="s">
        <v>25</v>
      </c>
      <c r="D972" s="168">
        <v>-1.4928719586000001</v>
      </c>
      <c r="E972" s="168">
        <v>0.16676686149238273</v>
      </c>
      <c r="F972" s="168">
        <v>2.2461767383594871</v>
      </c>
      <c r="G972" s="168">
        <v>0.72208369971349728</v>
      </c>
      <c r="H972" s="168">
        <v>0.89134119061985562</v>
      </c>
      <c r="I972" s="168">
        <v>0</v>
      </c>
      <c r="J972" s="168">
        <v>0</v>
      </c>
      <c r="K972" s="168">
        <v>0</v>
      </c>
      <c r="L972" s="168">
        <v>2.5241834317064074E-4</v>
      </c>
      <c r="M972" s="168">
        <v>0</v>
      </c>
      <c r="N972" s="168">
        <v>4.0266209085283924</v>
      </c>
    </row>
    <row r="973" spans="1:14" ht="45" x14ac:dyDescent="0.25">
      <c r="A973" s="168">
        <v>2036</v>
      </c>
      <c r="B973" s="168">
        <v>59</v>
      </c>
      <c r="C973" s="169" t="s">
        <v>61</v>
      </c>
      <c r="D973" s="168">
        <v>-0.9008710095000001</v>
      </c>
      <c r="E973" s="168">
        <v>-1.0229634952168554</v>
      </c>
      <c r="F973" s="168">
        <v>4.8586131879746661</v>
      </c>
      <c r="G973" s="168">
        <v>0.18210533682741906</v>
      </c>
      <c r="H973" s="168">
        <v>0</v>
      </c>
      <c r="I973" s="168">
        <v>0</v>
      </c>
      <c r="J973" s="168">
        <v>0</v>
      </c>
      <c r="K973" s="168">
        <v>0</v>
      </c>
      <c r="L973" s="168">
        <v>0</v>
      </c>
      <c r="M973" s="168">
        <v>0</v>
      </c>
      <c r="N973" s="168">
        <v>4.0177550295852305</v>
      </c>
    </row>
    <row r="974" spans="1:14" ht="75" x14ac:dyDescent="0.25">
      <c r="A974" s="168">
        <v>2036</v>
      </c>
      <c r="B974" s="168">
        <v>20</v>
      </c>
      <c r="C974" s="169" t="s">
        <v>22</v>
      </c>
      <c r="D974" s="168">
        <v>-0.32602950820000004</v>
      </c>
      <c r="E974" s="168">
        <v>-1.892397111439276E-2</v>
      </c>
      <c r="F974" s="168">
        <v>0.43837626961451726</v>
      </c>
      <c r="G974" s="168">
        <v>-4.276024271979588E-2</v>
      </c>
      <c r="H974" s="168">
        <v>0.86900906222484897</v>
      </c>
      <c r="I974" s="168">
        <v>0</v>
      </c>
      <c r="J974" s="168">
        <v>0</v>
      </c>
      <c r="K974" s="168">
        <v>0</v>
      </c>
      <c r="L974" s="168">
        <v>0</v>
      </c>
      <c r="M974" s="168">
        <v>0</v>
      </c>
      <c r="N974" s="168">
        <v>1.2457011180051776</v>
      </c>
    </row>
    <row r="975" spans="1:14" ht="120" x14ac:dyDescent="0.25">
      <c r="A975" s="168">
        <v>2036</v>
      </c>
      <c r="B975" s="168">
        <v>10</v>
      </c>
      <c r="C975" s="169" t="s">
        <v>12</v>
      </c>
      <c r="D975" s="168">
        <v>0</v>
      </c>
      <c r="E975" s="168">
        <v>0</v>
      </c>
      <c r="F975" s="168">
        <v>0</v>
      </c>
      <c r="G975" s="168">
        <v>0</v>
      </c>
      <c r="H975" s="168">
        <v>0</v>
      </c>
      <c r="I975" s="168">
        <v>0</v>
      </c>
      <c r="J975" s="168">
        <v>0</v>
      </c>
      <c r="K975" s="168">
        <v>0</v>
      </c>
      <c r="L975" s="168">
        <v>0</v>
      </c>
      <c r="M975" s="168">
        <v>0.89363193753658532</v>
      </c>
      <c r="N975" s="168">
        <v>0.89363193753658532</v>
      </c>
    </row>
    <row r="976" spans="1:14" ht="90" x14ac:dyDescent="0.25">
      <c r="A976" s="168">
        <v>2036</v>
      </c>
      <c r="B976" s="168">
        <v>25</v>
      </c>
      <c r="C976" s="169" t="s">
        <v>27</v>
      </c>
      <c r="D976" s="168">
        <v>0</v>
      </c>
      <c r="E976" s="168">
        <v>-0.40610855586789169</v>
      </c>
      <c r="F976" s="168">
        <v>0.87096151647273579</v>
      </c>
      <c r="G976" s="168">
        <v>-1.2696515227059315</v>
      </c>
      <c r="H976" s="168">
        <v>5.5457696673966188</v>
      </c>
      <c r="I976" s="168">
        <v>0</v>
      </c>
      <c r="J976" s="168">
        <v>0</v>
      </c>
      <c r="K976" s="168">
        <v>0</v>
      </c>
      <c r="L976" s="168">
        <v>0</v>
      </c>
      <c r="M976" s="168">
        <v>0</v>
      </c>
      <c r="N976" s="168">
        <v>4.7409711052955315</v>
      </c>
    </row>
    <row r="977" spans="1:14" ht="105" x14ac:dyDescent="0.25">
      <c r="A977" s="168">
        <v>2036</v>
      </c>
      <c r="B977" s="168">
        <v>34</v>
      </c>
      <c r="C977" s="169" t="s">
        <v>36</v>
      </c>
      <c r="D977" s="168">
        <v>0</v>
      </c>
      <c r="E977" s="168">
        <v>0</v>
      </c>
      <c r="F977" s="168">
        <v>0</v>
      </c>
      <c r="G977" s="168">
        <v>0</v>
      </c>
      <c r="H977" s="168">
        <v>0</v>
      </c>
      <c r="I977" s="168">
        <v>0</v>
      </c>
      <c r="J977" s="168">
        <v>0</v>
      </c>
      <c r="K977" s="168">
        <v>0</v>
      </c>
      <c r="L977" s="168">
        <v>0</v>
      </c>
      <c r="M977" s="168">
        <v>0.87864563153963415</v>
      </c>
      <c r="N977" s="168">
        <v>0.87864563153963415</v>
      </c>
    </row>
    <row r="978" spans="1:14" ht="45" x14ac:dyDescent="0.25">
      <c r="A978" s="168">
        <v>2036</v>
      </c>
      <c r="B978" s="168">
        <v>17</v>
      </c>
      <c r="C978" s="169" t="s">
        <v>19</v>
      </c>
      <c r="D978" s="168">
        <v>0.79063784800000003</v>
      </c>
      <c r="E978" s="168">
        <v>0</v>
      </c>
      <c r="F978" s="168">
        <v>0.33777845434857912</v>
      </c>
      <c r="G978" s="168">
        <v>0.1170725645667795</v>
      </c>
      <c r="H978" s="168">
        <v>0.50982612940768657</v>
      </c>
      <c r="I978" s="168">
        <v>0</v>
      </c>
      <c r="J978" s="168">
        <v>0</v>
      </c>
      <c r="K978" s="168">
        <v>0</v>
      </c>
      <c r="L978" s="168">
        <v>0</v>
      </c>
      <c r="M978" s="168">
        <v>0</v>
      </c>
      <c r="N978" s="168">
        <v>0.96467714832304519</v>
      </c>
    </row>
    <row r="979" spans="1:14" ht="195" x14ac:dyDescent="0.25">
      <c r="A979" s="168">
        <v>2036</v>
      </c>
      <c r="B979" s="168">
        <v>52</v>
      </c>
      <c r="C979" s="169" t="s">
        <v>54</v>
      </c>
      <c r="D979" s="168">
        <v>0.79726269809999994</v>
      </c>
      <c r="E979" s="168">
        <v>0</v>
      </c>
      <c r="F979" s="168">
        <v>0</v>
      </c>
      <c r="G979" s="168">
        <v>1.394679</v>
      </c>
      <c r="H979" s="168">
        <v>0</v>
      </c>
      <c r="I979" s="168">
        <v>0</v>
      </c>
      <c r="J979" s="168">
        <v>0</v>
      </c>
      <c r="K979" s="168">
        <v>0</v>
      </c>
      <c r="L979" s="168">
        <v>0</v>
      </c>
      <c r="M979" s="168">
        <v>0</v>
      </c>
      <c r="N979" s="168">
        <v>1.394679</v>
      </c>
    </row>
    <row r="980" spans="1:14" ht="60" x14ac:dyDescent="0.25">
      <c r="A980" s="168">
        <v>2036</v>
      </c>
      <c r="B980" s="168">
        <v>30</v>
      </c>
      <c r="C980" s="169" t="s">
        <v>32</v>
      </c>
      <c r="D980" s="168">
        <v>0.8548228711000001</v>
      </c>
      <c r="E980" s="168">
        <v>0</v>
      </c>
      <c r="F980" s="168">
        <v>0</v>
      </c>
      <c r="G980" s="168">
        <v>0</v>
      </c>
      <c r="H980" s="168">
        <v>0</v>
      </c>
      <c r="I980" s="168">
        <v>0.69475755092855807</v>
      </c>
      <c r="J980" s="168">
        <v>0</v>
      </c>
      <c r="K980" s="168">
        <v>0</v>
      </c>
      <c r="L980" s="168">
        <v>0</v>
      </c>
      <c r="M980" s="168">
        <v>0</v>
      </c>
      <c r="N980" s="168">
        <v>0.69475755092855807</v>
      </c>
    </row>
    <row r="981" spans="1:14" ht="45" x14ac:dyDescent="0.25">
      <c r="A981" s="168">
        <v>2036</v>
      </c>
      <c r="B981" s="168">
        <v>13</v>
      </c>
      <c r="C981" s="169" t="s">
        <v>15</v>
      </c>
      <c r="D981" s="168">
        <v>3.1052084272</v>
      </c>
      <c r="E981" s="168">
        <v>0</v>
      </c>
      <c r="F981" s="168">
        <v>0.68246499999999999</v>
      </c>
      <c r="G981" s="168">
        <v>0</v>
      </c>
      <c r="H981" s="168">
        <v>0</v>
      </c>
      <c r="I981" s="168">
        <v>0</v>
      </c>
      <c r="J981" s="168">
        <v>0.41850339999999991</v>
      </c>
      <c r="K981" s="168">
        <v>0</v>
      </c>
      <c r="L981" s="168">
        <v>0</v>
      </c>
      <c r="M981" s="168">
        <v>0</v>
      </c>
      <c r="N981" s="168">
        <v>1.1009684</v>
      </c>
    </row>
    <row r="982" spans="1:14" ht="210" x14ac:dyDescent="0.25">
      <c r="A982" s="168">
        <v>2036</v>
      </c>
      <c r="B982" s="168">
        <v>49</v>
      </c>
      <c r="C982" s="169" t="s">
        <v>51</v>
      </c>
      <c r="D982" s="168">
        <v>4.2465289140999998</v>
      </c>
      <c r="E982" s="168">
        <v>0</v>
      </c>
      <c r="F982" s="168">
        <v>0</v>
      </c>
      <c r="G982" s="168">
        <v>0</v>
      </c>
      <c r="H982" s="168">
        <v>0</v>
      </c>
      <c r="I982" s="168">
        <v>0</v>
      </c>
      <c r="J982" s="168">
        <v>0</v>
      </c>
      <c r="K982" s="168">
        <v>0</v>
      </c>
      <c r="L982" s="168">
        <v>0</v>
      </c>
      <c r="M982" s="168">
        <v>0</v>
      </c>
      <c r="N982" s="168">
        <v>0</v>
      </c>
    </row>
    <row r="983" spans="1:14" ht="195" x14ac:dyDescent="0.25">
      <c r="A983" s="168">
        <v>2036</v>
      </c>
      <c r="B983" s="168">
        <v>51</v>
      </c>
      <c r="C983" s="169" t="s">
        <v>53</v>
      </c>
      <c r="D983" s="168">
        <v>4.2465289140999998</v>
      </c>
      <c r="E983" s="168">
        <v>0</v>
      </c>
      <c r="F983" s="168">
        <v>0</v>
      </c>
      <c r="G983" s="168">
        <v>0</v>
      </c>
      <c r="H983" s="168">
        <v>0</v>
      </c>
      <c r="I983" s="168">
        <v>0</v>
      </c>
      <c r="J983" s="168">
        <v>0</v>
      </c>
      <c r="K983" s="168">
        <v>0</v>
      </c>
      <c r="L983" s="168">
        <v>2.4313412799999998</v>
      </c>
      <c r="M983" s="168">
        <v>0</v>
      </c>
      <c r="N983" s="168">
        <v>2.4313412799999998</v>
      </c>
    </row>
    <row r="984" spans="1:14" ht="225" x14ac:dyDescent="0.25">
      <c r="A984" s="168">
        <v>2036</v>
      </c>
      <c r="B984" s="168">
        <v>53</v>
      </c>
      <c r="C984" s="169" t="s">
        <v>55</v>
      </c>
      <c r="D984" s="168">
        <v>4.2465289140999998</v>
      </c>
      <c r="E984" s="168">
        <v>0</v>
      </c>
      <c r="F984" s="168">
        <v>0</v>
      </c>
      <c r="G984" s="168">
        <v>0</v>
      </c>
      <c r="H984" s="168">
        <v>0</v>
      </c>
      <c r="I984" s="168">
        <v>0</v>
      </c>
      <c r="J984" s="168">
        <v>0</v>
      </c>
      <c r="K984" s="168">
        <v>0</v>
      </c>
      <c r="L984" s="168">
        <v>0.96971443000000002</v>
      </c>
      <c r="M984" s="168">
        <v>0</v>
      </c>
      <c r="N984" s="168">
        <v>0.96971443000000002</v>
      </c>
    </row>
    <row r="985" spans="1:14" ht="180" x14ac:dyDescent="0.25">
      <c r="A985" s="168">
        <v>2036</v>
      </c>
      <c r="B985" s="168">
        <v>37</v>
      </c>
      <c r="C985" s="169" t="s">
        <v>39</v>
      </c>
      <c r="D985" s="168">
        <v>4.7469766068999997</v>
      </c>
      <c r="E985" s="168">
        <v>0</v>
      </c>
      <c r="F985" s="168">
        <v>0</v>
      </c>
      <c r="G985" s="168">
        <v>0</v>
      </c>
      <c r="H985" s="168">
        <v>0</v>
      </c>
      <c r="I985" s="168">
        <v>0</v>
      </c>
      <c r="J985" s="168">
        <v>0</v>
      </c>
      <c r="K985" s="168">
        <v>0</v>
      </c>
      <c r="L985" s="168">
        <v>20.602004655000005</v>
      </c>
      <c r="M985" s="168">
        <v>0</v>
      </c>
      <c r="N985" s="168">
        <v>20.602004655000005</v>
      </c>
    </row>
    <row r="986" spans="1:14" ht="45" x14ac:dyDescent="0.25">
      <c r="A986" s="168">
        <v>2036</v>
      </c>
      <c r="B986" s="168">
        <v>16</v>
      </c>
      <c r="C986" s="169" t="s">
        <v>18</v>
      </c>
      <c r="D986" s="168">
        <v>5.0374925743999999</v>
      </c>
      <c r="E986" s="168">
        <v>-0.17148671670648488</v>
      </c>
      <c r="F986" s="168">
        <v>1.0188435821713964</v>
      </c>
      <c r="G986" s="168">
        <v>0</v>
      </c>
      <c r="H986" s="168">
        <v>0</v>
      </c>
      <c r="I986" s="168">
        <v>0</v>
      </c>
      <c r="J986" s="168">
        <v>0</v>
      </c>
      <c r="K986" s="168">
        <v>0</v>
      </c>
      <c r="L986" s="168">
        <v>0</v>
      </c>
      <c r="M986" s="168">
        <v>0</v>
      </c>
      <c r="N986" s="168">
        <v>0.8473568654649114</v>
      </c>
    </row>
    <row r="987" spans="1:14" ht="150" x14ac:dyDescent="0.25">
      <c r="A987" s="168">
        <v>2036</v>
      </c>
      <c r="B987" s="168">
        <v>38</v>
      </c>
      <c r="C987" s="169" t="s">
        <v>40</v>
      </c>
      <c r="D987" s="168">
        <v>5.3422356789999998</v>
      </c>
      <c r="E987" s="168">
        <v>0</v>
      </c>
      <c r="F987" s="168">
        <v>0</v>
      </c>
      <c r="G987" s="168">
        <v>0</v>
      </c>
      <c r="H987" s="168">
        <v>0</v>
      </c>
      <c r="I987" s="168">
        <v>0</v>
      </c>
      <c r="J987" s="168">
        <v>0</v>
      </c>
      <c r="K987" s="168">
        <v>0</v>
      </c>
      <c r="L987" s="168">
        <v>8.8414706450000029</v>
      </c>
      <c r="M987" s="168">
        <v>0</v>
      </c>
      <c r="N987" s="168">
        <v>8.8414706450000029</v>
      </c>
    </row>
    <row r="988" spans="1:14" ht="135" x14ac:dyDescent="0.25">
      <c r="A988" s="168">
        <v>2036</v>
      </c>
      <c r="B988" s="168">
        <v>40</v>
      </c>
      <c r="C988" s="169" t="s">
        <v>42</v>
      </c>
      <c r="D988" s="168">
        <v>5.4769047630000003</v>
      </c>
      <c r="E988" s="168">
        <v>-4.1720058364218262E-3</v>
      </c>
      <c r="F988" s="168">
        <v>1.6041686531032159E-2</v>
      </c>
      <c r="G988" s="168">
        <v>-6.7650329526310355E-3</v>
      </c>
      <c r="H988" s="168">
        <v>5.712339513248741E-2</v>
      </c>
      <c r="I988" s="168">
        <v>0</v>
      </c>
      <c r="J988" s="168">
        <v>0</v>
      </c>
      <c r="K988" s="168">
        <v>0</v>
      </c>
      <c r="L988" s="168">
        <v>0</v>
      </c>
      <c r="M988" s="168">
        <v>0</v>
      </c>
      <c r="N988" s="168">
        <v>6.2228042874466705E-2</v>
      </c>
    </row>
    <row r="989" spans="1:14" ht="90" x14ac:dyDescent="0.25">
      <c r="A989" s="168">
        <v>2036</v>
      </c>
      <c r="B989" s="168">
        <v>48</v>
      </c>
      <c r="C989" s="169" t="s">
        <v>50</v>
      </c>
      <c r="D989" s="168">
        <v>5.6305795644999996</v>
      </c>
      <c r="E989" s="168">
        <v>3.1794468899091668</v>
      </c>
      <c r="F989" s="168">
        <v>101.85709747033653</v>
      </c>
      <c r="G989" s="168">
        <v>0</v>
      </c>
      <c r="H989" s="168">
        <v>0</v>
      </c>
      <c r="I989" s="168">
        <v>0</v>
      </c>
      <c r="J989" s="168">
        <v>0</v>
      </c>
      <c r="K989" s="168">
        <v>0</v>
      </c>
      <c r="L989" s="168">
        <v>0</v>
      </c>
      <c r="M989" s="168">
        <v>0</v>
      </c>
      <c r="N989" s="168">
        <v>105.0365443602457</v>
      </c>
    </row>
    <row r="990" spans="1:14" ht="75" x14ac:dyDescent="0.25">
      <c r="A990" s="168">
        <v>2036</v>
      </c>
      <c r="B990" s="168">
        <v>28</v>
      </c>
      <c r="C990" s="169" t="s">
        <v>30</v>
      </c>
      <c r="D990" s="168">
        <v>5.8285648387999993</v>
      </c>
      <c r="E990" s="168">
        <v>0</v>
      </c>
      <c r="F990" s="168">
        <v>0</v>
      </c>
      <c r="G990" s="168">
        <v>1.2262150810509043</v>
      </c>
      <c r="H990" s="168">
        <v>0</v>
      </c>
      <c r="I990" s="168">
        <v>0</v>
      </c>
      <c r="J990" s="168">
        <v>0</v>
      </c>
      <c r="K990" s="168">
        <v>0</v>
      </c>
      <c r="L990" s="168">
        <v>0</v>
      </c>
      <c r="M990" s="168">
        <v>0</v>
      </c>
      <c r="N990" s="168">
        <v>1.2262150810509043</v>
      </c>
    </row>
    <row r="991" spans="1:14" ht="90" x14ac:dyDescent="0.25">
      <c r="A991" s="168">
        <v>2036</v>
      </c>
      <c r="B991" s="168">
        <v>45</v>
      </c>
      <c r="C991" s="169" t="s">
        <v>47</v>
      </c>
      <c r="D991" s="168">
        <v>5.8554986556000008</v>
      </c>
      <c r="E991" s="168">
        <v>1.0300464624953829</v>
      </c>
      <c r="F991" s="168">
        <v>5.5426943630921244</v>
      </c>
      <c r="G991" s="168">
        <v>0</v>
      </c>
      <c r="H991" s="168">
        <v>0</v>
      </c>
      <c r="I991" s="168">
        <v>0</v>
      </c>
      <c r="J991" s="168">
        <v>0</v>
      </c>
      <c r="K991" s="168">
        <v>0</v>
      </c>
      <c r="L991" s="168">
        <v>0</v>
      </c>
      <c r="M991" s="168">
        <v>0</v>
      </c>
      <c r="N991" s="168">
        <v>6.5727408255875073</v>
      </c>
    </row>
    <row r="992" spans="1:14" ht="75" x14ac:dyDescent="0.25">
      <c r="A992" s="168">
        <v>2036</v>
      </c>
      <c r="B992" s="168">
        <v>54</v>
      </c>
      <c r="C992" s="169" t="s">
        <v>56</v>
      </c>
      <c r="D992" s="168">
        <v>5.8554986556000008</v>
      </c>
      <c r="E992" s="168">
        <v>1.0301455748306068</v>
      </c>
      <c r="F992" s="168">
        <v>5.5425952507569001</v>
      </c>
      <c r="G992" s="168">
        <v>0</v>
      </c>
      <c r="H992" s="168">
        <v>0</v>
      </c>
      <c r="I992" s="168">
        <v>0</v>
      </c>
      <c r="J992" s="168">
        <v>0</v>
      </c>
      <c r="K992" s="168">
        <v>0</v>
      </c>
      <c r="L992" s="168">
        <v>0</v>
      </c>
      <c r="M992" s="168">
        <v>0</v>
      </c>
      <c r="N992" s="168">
        <v>6.5727408255875073</v>
      </c>
    </row>
    <row r="993" spans="1:14" ht="120" x14ac:dyDescent="0.25">
      <c r="A993" s="168">
        <v>2036</v>
      </c>
      <c r="B993" s="168">
        <v>36</v>
      </c>
      <c r="C993" s="169" t="s">
        <v>38</v>
      </c>
      <c r="D993" s="168">
        <v>7.9723011687000005</v>
      </c>
      <c r="E993" s="168">
        <v>0</v>
      </c>
      <c r="F993" s="168">
        <v>0</v>
      </c>
      <c r="G993" s="168">
        <v>0.11451808000000001</v>
      </c>
      <c r="H993" s="168">
        <v>0</v>
      </c>
      <c r="I993" s="168">
        <v>0</v>
      </c>
      <c r="J993" s="168">
        <v>0</v>
      </c>
      <c r="K993" s="168">
        <v>0</v>
      </c>
      <c r="L993" s="168">
        <v>0</v>
      </c>
      <c r="M993" s="168">
        <v>0</v>
      </c>
      <c r="N993" s="168">
        <v>0.11451808000000001</v>
      </c>
    </row>
    <row r="994" spans="1:14" ht="90" x14ac:dyDescent="0.25">
      <c r="A994" s="168">
        <v>2036</v>
      </c>
      <c r="B994" s="168">
        <v>46</v>
      </c>
      <c r="C994" s="169" t="s">
        <v>48</v>
      </c>
      <c r="D994" s="168">
        <v>14.366258952100001</v>
      </c>
      <c r="E994" s="168">
        <v>4.9929241676262786</v>
      </c>
      <c r="F994" s="168">
        <v>1.3446789085871058</v>
      </c>
      <c r="G994" s="168">
        <v>0.14171311216388183</v>
      </c>
      <c r="H994" s="168">
        <v>0.29578822793946324</v>
      </c>
      <c r="I994" s="168">
        <v>0</v>
      </c>
      <c r="J994" s="168">
        <v>0</v>
      </c>
      <c r="K994" s="168">
        <v>0</v>
      </c>
      <c r="L994" s="168">
        <v>0</v>
      </c>
      <c r="M994" s="168">
        <v>0</v>
      </c>
      <c r="N994" s="168">
        <v>6.7751044163167284</v>
      </c>
    </row>
    <row r="995" spans="1:14" ht="75" x14ac:dyDescent="0.25">
      <c r="A995" s="168">
        <v>2036</v>
      </c>
      <c r="B995" s="168">
        <v>55</v>
      </c>
      <c r="C995" s="169" t="s">
        <v>57</v>
      </c>
      <c r="D995" s="168">
        <v>15.5614470726</v>
      </c>
      <c r="E995" s="168">
        <v>-3.8411330033777698</v>
      </c>
      <c r="F995" s="168">
        <v>10.413873828965277</v>
      </c>
      <c r="G995" s="168">
        <v>0</v>
      </c>
      <c r="H995" s="168">
        <v>0</v>
      </c>
      <c r="I995" s="168">
        <v>0</v>
      </c>
      <c r="J995" s="168">
        <v>0</v>
      </c>
      <c r="K995" s="168">
        <v>0</v>
      </c>
      <c r="L995" s="168">
        <v>0</v>
      </c>
      <c r="M995" s="168">
        <v>0</v>
      </c>
      <c r="N995" s="168">
        <v>6.5727408255875073</v>
      </c>
    </row>
    <row r="996" spans="1:14" ht="45" x14ac:dyDescent="0.25">
      <c r="A996" s="168">
        <v>2036</v>
      </c>
      <c r="B996" s="168">
        <v>57</v>
      </c>
      <c r="C996" s="169" t="s">
        <v>59</v>
      </c>
      <c r="D996" s="168">
        <v>18.798500877200002</v>
      </c>
      <c r="E996" s="168">
        <v>0</v>
      </c>
      <c r="F996" s="168">
        <v>1.1485636259747032E-8</v>
      </c>
      <c r="G996" s="168">
        <v>-1.5960479065912665E-9</v>
      </c>
      <c r="H996" s="168">
        <v>1.7335852546854545E-8</v>
      </c>
      <c r="I996" s="168">
        <v>0</v>
      </c>
      <c r="J996" s="168">
        <v>0</v>
      </c>
      <c r="K996" s="168">
        <v>0</v>
      </c>
      <c r="L996" s="168">
        <v>0</v>
      </c>
      <c r="M996" s="168">
        <v>0</v>
      </c>
      <c r="N996" s="168">
        <v>2.722544090001031E-8</v>
      </c>
    </row>
    <row r="997" spans="1:14" ht="45" x14ac:dyDescent="0.25">
      <c r="A997" s="168">
        <v>2036</v>
      </c>
      <c r="B997" s="168">
        <v>56</v>
      </c>
      <c r="C997" s="169" t="s">
        <v>58</v>
      </c>
      <c r="D997" s="168">
        <v>22.199764080999998</v>
      </c>
      <c r="E997" s="168">
        <v>-0.15922906637849765</v>
      </c>
      <c r="F997" s="168">
        <v>-1.6580310572806085</v>
      </c>
      <c r="G997" s="168">
        <v>0.43805725804219298</v>
      </c>
      <c r="H997" s="168">
        <v>4.5333036553960939</v>
      </c>
      <c r="I997" s="168">
        <v>0</v>
      </c>
      <c r="J997" s="168">
        <v>0</v>
      </c>
      <c r="K997" s="168">
        <v>0</v>
      </c>
      <c r="L997" s="168">
        <v>0</v>
      </c>
      <c r="M997" s="168">
        <v>0</v>
      </c>
      <c r="N997" s="168">
        <v>3.1541007897791808</v>
      </c>
    </row>
    <row r="998" spans="1:14" ht="135" x14ac:dyDescent="0.25">
      <c r="A998" s="168">
        <v>2036</v>
      </c>
      <c r="B998" s="168">
        <v>41</v>
      </c>
      <c r="C998" s="169" t="s">
        <v>43</v>
      </c>
      <c r="D998" s="168">
        <v>22.8555156368</v>
      </c>
      <c r="E998" s="168">
        <v>0</v>
      </c>
      <c r="F998" s="168">
        <v>0</v>
      </c>
      <c r="G998" s="168">
        <v>2.2516410345692014E-2</v>
      </c>
      <c r="H998" s="168">
        <v>0</v>
      </c>
      <c r="I998" s="168">
        <v>0</v>
      </c>
      <c r="J998" s="168">
        <v>0</v>
      </c>
      <c r="K998" s="168">
        <v>0</v>
      </c>
      <c r="L998" s="168">
        <v>0</v>
      </c>
      <c r="M998" s="168">
        <v>0</v>
      </c>
      <c r="N998" s="168">
        <v>2.2516410345692014E-2</v>
      </c>
    </row>
    <row r="999" spans="1:14" ht="135" x14ac:dyDescent="0.25">
      <c r="A999" s="168">
        <v>2036</v>
      </c>
      <c r="B999" s="168">
        <v>42</v>
      </c>
      <c r="C999" s="169" t="s">
        <v>44</v>
      </c>
      <c r="D999" s="168">
        <v>22.8555156368</v>
      </c>
      <c r="E999" s="168">
        <v>-6.8610083062116394E-3</v>
      </c>
      <c r="F999" s="168">
        <v>-3.5858505969729906E-2</v>
      </c>
      <c r="G999" s="168">
        <v>4.4384821134589011E-2</v>
      </c>
      <c r="H999" s="168">
        <v>0</v>
      </c>
      <c r="I999" s="168">
        <v>0</v>
      </c>
      <c r="J999" s="168">
        <v>0</v>
      </c>
      <c r="K999" s="168">
        <v>0</v>
      </c>
      <c r="L999" s="168">
        <v>0</v>
      </c>
      <c r="M999" s="168">
        <v>0</v>
      </c>
      <c r="N999" s="168">
        <v>1.665306858647464E-3</v>
      </c>
    </row>
    <row r="1000" spans="1:14" ht="90" x14ac:dyDescent="0.25">
      <c r="A1000" s="168">
        <v>2036</v>
      </c>
      <c r="B1000" s="168">
        <v>47</v>
      </c>
      <c r="C1000" s="169" t="s">
        <v>49</v>
      </c>
      <c r="D1000" s="168">
        <v>23.278963022700001</v>
      </c>
      <c r="E1000" s="168">
        <v>0.19188927740805026</v>
      </c>
      <c r="F1000" s="168">
        <v>0</v>
      </c>
      <c r="G1000" s="168">
        <v>0</v>
      </c>
      <c r="H1000" s="168">
        <v>0</v>
      </c>
      <c r="I1000" s="168">
        <v>0</v>
      </c>
      <c r="J1000" s="168">
        <v>0</v>
      </c>
      <c r="K1000" s="168">
        <v>0</v>
      </c>
      <c r="L1000" s="168">
        <v>0</v>
      </c>
      <c r="M1000" s="168">
        <v>0</v>
      </c>
      <c r="N1000" s="168">
        <v>0.19188927740805026</v>
      </c>
    </row>
    <row r="1001" spans="1:14" ht="75" x14ac:dyDescent="0.25">
      <c r="A1001" s="168">
        <v>2036</v>
      </c>
      <c r="B1001" s="168">
        <v>3</v>
      </c>
      <c r="C1001" s="169" t="s">
        <v>5</v>
      </c>
      <c r="D1001" s="168">
        <v>28.807346129100001</v>
      </c>
      <c r="E1001" s="168">
        <v>0</v>
      </c>
      <c r="F1001" s="168">
        <v>0</v>
      </c>
      <c r="G1001" s="168">
        <v>2.4092863920896685</v>
      </c>
      <c r="H1001" s="168">
        <v>0</v>
      </c>
      <c r="I1001" s="168">
        <v>0</v>
      </c>
      <c r="J1001" s="168">
        <v>0</v>
      </c>
      <c r="K1001" s="168">
        <v>0</v>
      </c>
      <c r="L1001" s="168">
        <v>0</v>
      </c>
      <c r="M1001" s="168">
        <v>0</v>
      </c>
      <c r="N1001" s="168">
        <v>2.4092863920896685</v>
      </c>
    </row>
    <row r="1002" spans="1:14" ht="105" x14ac:dyDescent="0.25">
      <c r="A1002" s="168">
        <v>2036</v>
      </c>
      <c r="B1002" s="168">
        <v>1</v>
      </c>
      <c r="C1002" s="169" t="s">
        <v>3</v>
      </c>
      <c r="D1002" s="168">
        <v>31.323485917900001</v>
      </c>
      <c r="E1002" s="168">
        <v>0</v>
      </c>
      <c r="F1002" s="168">
        <v>0</v>
      </c>
      <c r="G1002" s="168">
        <v>1.5493463514636556</v>
      </c>
      <c r="H1002" s="168">
        <v>0</v>
      </c>
      <c r="I1002" s="168">
        <v>0</v>
      </c>
      <c r="J1002" s="168">
        <v>0</v>
      </c>
      <c r="K1002" s="168">
        <v>0</v>
      </c>
      <c r="L1002" s="168">
        <v>0</v>
      </c>
      <c r="M1002" s="168">
        <v>0</v>
      </c>
      <c r="N1002" s="168">
        <v>1.5493463514636556</v>
      </c>
    </row>
    <row r="1003" spans="1:14" ht="105" x14ac:dyDescent="0.25">
      <c r="A1003" s="168">
        <v>2036</v>
      </c>
      <c r="B1003" s="168">
        <v>4</v>
      </c>
      <c r="C1003" s="169" t="s">
        <v>6</v>
      </c>
      <c r="D1003" s="168">
        <v>32.252376785199999</v>
      </c>
      <c r="E1003" s="168">
        <v>0</v>
      </c>
      <c r="F1003" s="168">
        <v>0</v>
      </c>
      <c r="G1003" s="168">
        <v>1.7382686680813035</v>
      </c>
      <c r="H1003" s="168">
        <v>0</v>
      </c>
      <c r="I1003" s="168">
        <v>0</v>
      </c>
      <c r="J1003" s="168">
        <v>0</v>
      </c>
      <c r="K1003" s="168">
        <v>0</v>
      </c>
      <c r="L1003" s="168">
        <v>0</v>
      </c>
      <c r="M1003" s="168">
        <v>0</v>
      </c>
      <c r="N1003" s="168">
        <v>1.7382686680813035</v>
      </c>
    </row>
    <row r="1004" spans="1:14" ht="75" x14ac:dyDescent="0.25">
      <c r="A1004" s="168">
        <v>2036</v>
      </c>
      <c r="B1004" s="168">
        <v>43</v>
      </c>
      <c r="C1004" s="169" t="s">
        <v>45</v>
      </c>
      <c r="D1004" s="168">
        <v>32.266278110000002</v>
      </c>
      <c r="E1004" s="168">
        <v>0</v>
      </c>
      <c r="F1004" s="168">
        <v>0</v>
      </c>
      <c r="G1004" s="168">
        <v>1.7470171817450153</v>
      </c>
      <c r="H1004" s="168">
        <v>0</v>
      </c>
      <c r="I1004" s="168">
        <v>0</v>
      </c>
      <c r="J1004" s="168">
        <v>0</v>
      </c>
      <c r="K1004" s="168">
        <v>0</v>
      </c>
      <c r="L1004" s="168">
        <v>0</v>
      </c>
      <c r="M1004" s="168">
        <v>0</v>
      </c>
      <c r="N1004" s="168">
        <v>1.7470171817450153</v>
      </c>
    </row>
    <row r="1005" spans="1:14" ht="135" x14ac:dyDescent="0.25">
      <c r="A1005" s="168">
        <v>2036</v>
      </c>
      <c r="B1005" s="168">
        <v>11</v>
      </c>
      <c r="C1005" s="169" t="s">
        <v>13</v>
      </c>
      <c r="D1005" s="168">
        <v>36.199049779200003</v>
      </c>
      <c r="E1005" s="168">
        <v>0</v>
      </c>
      <c r="F1005" s="168">
        <v>0</v>
      </c>
      <c r="G1005" s="168">
        <v>0</v>
      </c>
      <c r="H1005" s="168">
        <v>0</v>
      </c>
      <c r="I1005" s="168">
        <v>0</v>
      </c>
      <c r="J1005" s="168">
        <v>0</v>
      </c>
      <c r="K1005" s="168">
        <v>0</v>
      </c>
      <c r="L1005" s="168">
        <v>0</v>
      </c>
      <c r="M1005" s="168">
        <v>0.13061999799999999</v>
      </c>
      <c r="N1005" s="168">
        <v>0.13061999799999999</v>
      </c>
    </row>
    <row r="1006" spans="1:14" ht="150" x14ac:dyDescent="0.25">
      <c r="A1006" s="168">
        <v>2036</v>
      </c>
      <c r="B1006" s="168">
        <v>12</v>
      </c>
      <c r="C1006" s="169" t="s">
        <v>14</v>
      </c>
      <c r="D1006" s="168">
        <v>76.200654911700013</v>
      </c>
      <c r="E1006" s="168">
        <v>0</v>
      </c>
      <c r="F1006" s="168">
        <v>0</v>
      </c>
      <c r="G1006" s="168">
        <v>0</v>
      </c>
      <c r="H1006" s="168">
        <v>0</v>
      </c>
      <c r="I1006" s="168">
        <v>0</v>
      </c>
      <c r="J1006" s="168">
        <v>0</v>
      </c>
      <c r="K1006" s="168">
        <v>0</v>
      </c>
      <c r="L1006" s="168">
        <v>0</v>
      </c>
      <c r="M1006" s="168">
        <v>0.13061999799999999</v>
      </c>
      <c r="N1006" s="168">
        <v>0.13061999799999999</v>
      </c>
    </row>
    <row r="1007" spans="1:14" ht="105" x14ac:dyDescent="0.25">
      <c r="A1007" s="168">
        <v>2036</v>
      </c>
      <c r="B1007" s="168">
        <v>5</v>
      </c>
      <c r="C1007" s="169" t="s">
        <v>7</v>
      </c>
      <c r="D1007" s="168">
        <v>89.612935449400013</v>
      </c>
      <c r="E1007" s="168">
        <v>0</v>
      </c>
      <c r="F1007" s="168">
        <v>0</v>
      </c>
      <c r="G1007" s="168">
        <v>0</v>
      </c>
      <c r="H1007" s="168">
        <v>0</v>
      </c>
      <c r="I1007" s="168">
        <v>0</v>
      </c>
      <c r="J1007" s="168">
        <v>0</v>
      </c>
      <c r="K1007" s="168">
        <v>0</v>
      </c>
      <c r="L1007" s="168">
        <v>0.55675648838345204</v>
      </c>
      <c r="M1007" s="168">
        <v>0</v>
      </c>
      <c r="N1007" s="168">
        <v>0.55675648838345204</v>
      </c>
    </row>
    <row r="1008" spans="1:14" ht="75" x14ac:dyDescent="0.25">
      <c r="A1008" s="168">
        <v>2036</v>
      </c>
      <c r="B1008" s="168">
        <v>44</v>
      </c>
      <c r="C1008" s="169" t="s">
        <v>46</v>
      </c>
      <c r="D1008" s="168">
        <v>89.612935449400013</v>
      </c>
      <c r="E1008" s="168">
        <v>0</v>
      </c>
      <c r="F1008" s="168">
        <v>0</v>
      </c>
      <c r="G1008" s="168">
        <v>0</v>
      </c>
      <c r="H1008" s="168">
        <v>0</v>
      </c>
      <c r="I1008" s="168">
        <v>0</v>
      </c>
      <c r="J1008" s="168">
        <v>0</v>
      </c>
      <c r="K1008" s="168">
        <v>0</v>
      </c>
      <c r="L1008" s="168">
        <v>0.55476177092383538</v>
      </c>
      <c r="M1008" s="168">
        <v>0</v>
      </c>
      <c r="N1008" s="168">
        <v>0.55476177092383538</v>
      </c>
    </row>
    <row r="1009" spans="1:14" ht="105" x14ac:dyDescent="0.25">
      <c r="A1009" s="168">
        <v>2036</v>
      </c>
      <c r="B1009" s="168">
        <v>2</v>
      </c>
      <c r="C1009" s="169" t="s">
        <v>4</v>
      </c>
      <c r="D1009" s="168">
        <v>90.810295651900006</v>
      </c>
      <c r="E1009" s="168">
        <v>0</v>
      </c>
      <c r="F1009" s="168">
        <v>0</v>
      </c>
      <c r="G1009" s="168">
        <v>0</v>
      </c>
      <c r="H1009" s="168">
        <v>0</v>
      </c>
      <c r="I1009" s="168">
        <v>0</v>
      </c>
      <c r="J1009" s="168">
        <v>0</v>
      </c>
      <c r="K1009" s="168">
        <v>0</v>
      </c>
      <c r="L1009" s="168">
        <v>0.91197558660416744</v>
      </c>
      <c r="M1009" s="168">
        <v>0</v>
      </c>
      <c r="N1009" s="168">
        <v>0.91197558660416744</v>
      </c>
    </row>
    <row r="1010" spans="1:14" ht="45" x14ac:dyDescent="0.25">
      <c r="A1010" s="168">
        <v>2036</v>
      </c>
      <c r="B1010" s="168">
        <v>58</v>
      </c>
      <c r="C1010" s="169" t="s">
        <v>60</v>
      </c>
      <c r="D1010" s="168">
        <v>96.394392661599994</v>
      </c>
      <c r="E1010" s="168">
        <v>0</v>
      </c>
      <c r="F1010" s="168">
        <v>0</v>
      </c>
      <c r="G1010" s="168">
        <v>9.1167706529203781E-9</v>
      </c>
      <c r="H1010" s="168">
        <v>0</v>
      </c>
      <c r="I1010" s="168">
        <v>0</v>
      </c>
      <c r="J1010" s="168">
        <v>0</v>
      </c>
      <c r="K1010" s="168">
        <v>0</v>
      </c>
      <c r="L1010" s="168">
        <v>0</v>
      </c>
      <c r="M1010" s="168">
        <v>0</v>
      </c>
      <c r="N1010" s="168">
        <v>9.1167706529203781E-9</v>
      </c>
    </row>
    <row r="1011" spans="1:14" ht="75" x14ac:dyDescent="0.25">
      <c r="A1011" s="168">
        <v>2036</v>
      </c>
      <c r="B1011" s="168">
        <v>31</v>
      </c>
      <c r="C1011" s="169" t="s">
        <v>33</v>
      </c>
      <c r="D1011" s="168">
        <v>111.75437912870001</v>
      </c>
      <c r="E1011" s="168">
        <v>0</v>
      </c>
      <c r="F1011" s="168">
        <v>0</v>
      </c>
      <c r="G1011" s="168">
        <v>0</v>
      </c>
      <c r="H1011" s="168">
        <v>0</v>
      </c>
      <c r="I1011" s="168">
        <v>0.68020237303107112</v>
      </c>
      <c r="J1011" s="168">
        <v>0</v>
      </c>
      <c r="K1011" s="168">
        <v>0</v>
      </c>
      <c r="L1011" s="168">
        <v>0</v>
      </c>
      <c r="M1011" s="168">
        <v>0</v>
      </c>
      <c r="N1011" s="168">
        <v>0.68020237303107112</v>
      </c>
    </row>
    <row r="1012" spans="1:14" ht="30" x14ac:dyDescent="0.25">
      <c r="A1012" s="168">
        <v>2037</v>
      </c>
      <c r="B1012" s="168">
        <v>19</v>
      </c>
      <c r="C1012" s="169" t="s">
        <v>21</v>
      </c>
      <c r="D1012" s="168">
        <v>-44.629768854000005</v>
      </c>
      <c r="E1012" s="168">
        <v>0.93626887499999989</v>
      </c>
      <c r="F1012" s="168">
        <v>19.168996</v>
      </c>
      <c r="G1012" s="168">
        <v>6.4206084800000003</v>
      </c>
      <c r="H1012" s="168">
        <v>20.747429010000001</v>
      </c>
      <c r="I1012" s="168">
        <v>0</v>
      </c>
      <c r="J1012" s="168">
        <v>0</v>
      </c>
      <c r="K1012" s="168">
        <v>0</v>
      </c>
      <c r="L1012" s="168">
        <v>0</v>
      </c>
      <c r="M1012" s="168">
        <v>0</v>
      </c>
      <c r="N1012" s="168">
        <v>47.273302364999992</v>
      </c>
    </row>
    <row r="1013" spans="1:14" ht="60" x14ac:dyDescent="0.25">
      <c r="A1013" s="168">
        <v>2037</v>
      </c>
      <c r="B1013" s="168">
        <v>32</v>
      </c>
      <c r="C1013" s="169" t="s">
        <v>34</v>
      </c>
      <c r="D1013" s="168">
        <v>-22.307825160500002</v>
      </c>
      <c r="E1013" s="168">
        <v>0</v>
      </c>
      <c r="F1013" s="168">
        <v>0</v>
      </c>
      <c r="G1013" s="168">
        <v>0</v>
      </c>
      <c r="H1013" s="168">
        <v>0</v>
      </c>
      <c r="I1013" s="168">
        <v>1.4410136534023197</v>
      </c>
      <c r="J1013" s="168">
        <v>0</v>
      </c>
      <c r="K1013" s="168">
        <v>0</v>
      </c>
      <c r="L1013" s="168">
        <v>0</v>
      </c>
      <c r="M1013" s="168">
        <v>0</v>
      </c>
      <c r="N1013" s="168">
        <v>1.4410136534023197</v>
      </c>
    </row>
    <row r="1014" spans="1:14" ht="90" x14ac:dyDescent="0.25">
      <c r="A1014" s="168">
        <v>2037</v>
      </c>
      <c r="B1014" s="168">
        <v>22</v>
      </c>
      <c r="C1014" s="169" t="s">
        <v>24</v>
      </c>
      <c r="D1014" s="168">
        <v>-16.187441105000001</v>
      </c>
      <c r="E1014" s="168">
        <v>-6.528768749999965E-2</v>
      </c>
      <c r="F1014" s="168">
        <v>0.12187034999999864</v>
      </c>
      <c r="G1014" s="168">
        <v>-0.19917097199999823</v>
      </c>
      <c r="H1014" s="168">
        <v>0.89928711599999689</v>
      </c>
      <c r="I1014" s="168">
        <v>0</v>
      </c>
      <c r="J1014" s="168">
        <v>0</v>
      </c>
      <c r="K1014" s="168">
        <v>0</v>
      </c>
      <c r="L1014" s="168">
        <v>0</v>
      </c>
      <c r="M1014" s="168">
        <v>0</v>
      </c>
      <c r="N1014" s="168">
        <v>0.75669880649999754</v>
      </c>
    </row>
    <row r="1015" spans="1:14" ht="90" x14ac:dyDescent="0.25">
      <c r="A1015" s="168">
        <v>2037</v>
      </c>
      <c r="B1015" s="168">
        <v>21</v>
      </c>
      <c r="C1015" s="169" t="s">
        <v>23</v>
      </c>
      <c r="D1015" s="168">
        <v>-10.979440093600001</v>
      </c>
      <c r="E1015" s="168">
        <v>0</v>
      </c>
      <c r="F1015" s="168">
        <v>0.57815333447572081</v>
      </c>
      <c r="G1015" s="168">
        <v>2.1474266709099552E-2</v>
      </c>
      <c r="H1015" s="168">
        <v>0.87263611081517978</v>
      </c>
      <c r="I1015" s="168">
        <v>0</v>
      </c>
      <c r="J1015" s="168">
        <v>0</v>
      </c>
      <c r="K1015" s="168">
        <v>0</v>
      </c>
      <c r="L1015" s="168">
        <v>0</v>
      </c>
      <c r="M1015" s="168">
        <v>0</v>
      </c>
      <c r="N1015" s="168">
        <v>1.4722637120000002</v>
      </c>
    </row>
    <row r="1016" spans="1:14" ht="180" x14ac:dyDescent="0.25">
      <c r="A1016" s="168">
        <v>2037</v>
      </c>
      <c r="B1016" s="168">
        <v>50</v>
      </c>
      <c r="C1016" s="169" t="s">
        <v>52</v>
      </c>
      <c r="D1016" s="168">
        <v>-7.3995231452999999</v>
      </c>
      <c r="E1016" s="168">
        <v>0</v>
      </c>
      <c r="F1016" s="168">
        <v>0</v>
      </c>
      <c r="G1016" s="168">
        <v>0</v>
      </c>
      <c r="H1016" s="168">
        <v>0</v>
      </c>
      <c r="I1016" s="168">
        <v>0</v>
      </c>
      <c r="J1016" s="168">
        <v>0</v>
      </c>
      <c r="K1016" s="168">
        <v>0</v>
      </c>
      <c r="L1016" s="168">
        <v>0</v>
      </c>
      <c r="M1016" s="168">
        <v>0</v>
      </c>
      <c r="N1016" s="168">
        <v>0</v>
      </c>
    </row>
    <row r="1017" spans="1:14" ht="45" x14ac:dyDescent="0.25">
      <c r="A1017" s="168">
        <v>2037</v>
      </c>
      <c r="B1017" s="168">
        <v>14</v>
      </c>
      <c r="C1017" s="169" t="s">
        <v>16</v>
      </c>
      <c r="D1017" s="168">
        <v>-7.2981955200000002</v>
      </c>
      <c r="E1017" s="168">
        <v>0</v>
      </c>
      <c r="F1017" s="168">
        <v>0.58422000000000018</v>
      </c>
      <c r="G1017" s="168">
        <v>0</v>
      </c>
      <c r="H1017" s="168">
        <v>0</v>
      </c>
      <c r="I1017" s="168">
        <v>0</v>
      </c>
      <c r="J1017" s="168">
        <v>0.66872959999999981</v>
      </c>
      <c r="K1017" s="168">
        <v>0</v>
      </c>
      <c r="L1017" s="168">
        <v>0</v>
      </c>
      <c r="M1017" s="168">
        <v>0</v>
      </c>
      <c r="N1017" s="168">
        <v>1.2529496</v>
      </c>
    </row>
    <row r="1018" spans="1:14" ht="105" x14ac:dyDescent="0.25">
      <c r="A1018" s="168">
        <v>2037</v>
      </c>
      <c r="B1018" s="168">
        <v>35</v>
      </c>
      <c r="C1018" s="169" t="s">
        <v>37</v>
      </c>
      <c r="D1018" s="168">
        <v>-7.2572517743000002</v>
      </c>
      <c r="E1018" s="168">
        <v>0</v>
      </c>
      <c r="F1018" s="168">
        <v>0</v>
      </c>
      <c r="G1018" s="168">
        <v>0</v>
      </c>
      <c r="H1018" s="168">
        <v>0</v>
      </c>
      <c r="I1018" s="168">
        <v>0</v>
      </c>
      <c r="J1018" s="168">
        <v>0</v>
      </c>
      <c r="K1018" s="168">
        <v>0</v>
      </c>
      <c r="L1018" s="168">
        <v>2.7754379999999998</v>
      </c>
      <c r="M1018" s="168">
        <v>0</v>
      </c>
      <c r="N1018" s="168">
        <v>2.7754379999999998</v>
      </c>
    </row>
    <row r="1019" spans="1:14" ht="120" x14ac:dyDescent="0.25">
      <c r="A1019" s="168">
        <v>2037</v>
      </c>
      <c r="B1019" s="168">
        <v>39</v>
      </c>
      <c r="C1019" s="169" t="s">
        <v>41</v>
      </c>
      <c r="D1019" s="168">
        <v>-7.1060748671000002</v>
      </c>
      <c r="E1019" s="168">
        <v>0</v>
      </c>
      <c r="F1019" s="168">
        <v>0</v>
      </c>
      <c r="G1019" s="168">
        <v>1.9605300000000107E-2</v>
      </c>
      <c r="H1019" s="168">
        <v>0</v>
      </c>
      <c r="I1019" s="168">
        <v>0</v>
      </c>
      <c r="J1019" s="168">
        <v>0</v>
      </c>
      <c r="K1019" s="168">
        <v>0</v>
      </c>
      <c r="L1019" s="168">
        <v>0</v>
      </c>
      <c r="M1019" s="168">
        <v>0</v>
      </c>
      <c r="N1019" s="168">
        <v>1.9605300000000107E-2</v>
      </c>
    </row>
    <row r="1020" spans="1:14" ht="60" x14ac:dyDescent="0.25">
      <c r="A1020" s="168">
        <v>2037</v>
      </c>
      <c r="B1020" s="168">
        <v>15</v>
      </c>
      <c r="C1020" s="169" t="s">
        <v>17</v>
      </c>
      <c r="D1020" s="168">
        <v>-7.0625246230000007</v>
      </c>
      <c r="E1020" s="168">
        <v>0</v>
      </c>
      <c r="F1020" s="168">
        <v>7.6825000000000157E-2</v>
      </c>
      <c r="G1020" s="168">
        <v>0</v>
      </c>
      <c r="H1020" s="168">
        <v>0</v>
      </c>
      <c r="I1020" s="168">
        <v>0</v>
      </c>
      <c r="J1020" s="168">
        <v>8.7970399999999907E-2</v>
      </c>
      <c r="K1020" s="168">
        <v>0</v>
      </c>
      <c r="L1020" s="168">
        <v>0</v>
      </c>
      <c r="M1020" s="168">
        <v>0</v>
      </c>
      <c r="N1020" s="168">
        <v>0.16479540000000006</v>
      </c>
    </row>
    <row r="1021" spans="1:14" ht="60" x14ac:dyDescent="0.25">
      <c r="A1021" s="168">
        <v>2037</v>
      </c>
      <c r="B1021" s="168">
        <v>29</v>
      </c>
      <c r="C1021" s="169" t="s">
        <v>31</v>
      </c>
      <c r="D1021" s="168">
        <v>-5.3520100480000004</v>
      </c>
      <c r="E1021" s="168">
        <v>0</v>
      </c>
      <c r="F1021" s="168">
        <v>0</v>
      </c>
      <c r="G1021" s="168">
        <v>1.2412320492988402</v>
      </c>
      <c r="H1021" s="168">
        <v>0</v>
      </c>
      <c r="I1021" s="168">
        <v>0</v>
      </c>
      <c r="J1021" s="168">
        <v>0</v>
      </c>
      <c r="K1021" s="168">
        <v>0</v>
      </c>
      <c r="L1021" s="168">
        <v>0</v>
      </c>
      <c r="M1021" s="168">
        <v>0</v>
      </c>
      <c r="N1021" s="168">
        <v>1.2412320492988402</v>
      </c>
    </row>
    <row r="1022" spans="1:14" ht="90" x14ac:dyDescent="0.25">
      <c r="A1022" s="168">
        <v>2037</v>
      </c>
      <c r="B1022" s="168">
        <v>9</v>
      </c>
      <c r="C1022" s="169" t="s">
        <v>11</v>
      </c>
      <c r="D1022" s="168">
        <v>-5.1295888512000003</v>
      </c>
      <c r="E1022" s="168">
        <v>-0.13061249999999988</v>
      </c>
      <c r="F1022" s="168">
        <v>2.7089300000000005</v>
      </c>
      <c r="G1022" s="168">
        <v>0</v>
      </c>
      <c r="H1022" s="168">
        <v>0</v>
      </c>
      <c r="I1022" s="168">
        <v>0</v>
      </c>
      <c r="J1022" s="168">
        <v>0</v>
      </c>
      <c r="K1022" s="168">
        <v>0</v>
      </c>
      <c r="L1022" s="168">
        <v>0</v>
      </c>
      <c r="M1022" s="168">
        <v>0</v>
      </c>
      <c r="N1022" s="168">
        <v>2.5783175000000003</v>
      </c>
    </row>
    <row r="1023" spans="1:14" ht="75" x14ac:dyDescent="0.25">
      <c r="A1023" s="168">
        <v>2037</v>
      </c>
      <c r="B1023" s="168">
        <v>7</v>
      </c>
      <c r="C1023" s="169" t="s">
        <v>9</v>
      </c>
      <c r="D1023" s="168">
        <v>-3.8338333340999999</v>
      </c>
      <c r="E1023" s="168">
        <v>0</v>
      </c>
      <c r="F1023" s="168">
        <v>0</v>
      </c>
      <c r="G1023" s="168">
        <v>0</v>
      </c>
      <c r="H1023" s="168">
        <v>0</v>
      </c>
      <c r="I1023" s="168">
        <v>0</v>
      </c>
      <c r="J1023" s="168">
        <v>0</v>
      </c>
      <c r="K1023" s="168">
        <v>0</v>
      </c>
      <c r="L1023" s="168">
        <v>0</v>
      </c>
      <c r="M1023" s="168">
        <v>0</v>
      </c>
      <c r="N1023" s="168">
        <v>0</v>
      </c>
    </row>
    <row r="1024" spans="1:14" ht="90" x14ac:dyDescent="0.25">
      <c r="A1024" s="168">
        <v>2037</v>
      </c>
      <c r="B1024" s="168">
        <v>6</v>
      </c>
      <c r="C1024" s="169" t="s">
        <v>8</v>
      </c>
      <c r="D1024" s="168">
        <v>-3.7222969234000001</v>
      </c>
      <c r="E1024" s="168">
        <v>0</v>
      </c>
      <c r="F1024" s="168">
        <v>0</v>
      </c>
      <c r="G1024" s="168">
        <v>1.3960660999999999</v>
      </c>
      <c r="H1024" s="168">
        <v>0</v>
      </c>
      <c r="I1024" s="168">
        <v>0</v>
      </c>
      <c r="J1024" s="168">
        <v>0</v>
      </c>
      <c r="K1024" s="168">
        <v>0</v>
      </c>
      <c r="L1024" s="168">
        <v>0</v>
      </c>
      <c r="M1024" s="168">
        <v>0</v>
      </c>
      <c r="N1024" s="168">
        <v>1.3960660999999999</v>
      </c>
    </row>
    <row r="1025" spans="1:14" ht="75" x14ac:dyDescent="0.25">
      <c r="A1025" s="168">
        <v>2037</v>
      </c>
      <c r="B1025" s="168">
        <v>27</v>
      </c>
      <c r="C1025" s="169" t="s">
        <v>29</v>
      </c>
      <c r="D1025" s="168">
        <v>-3.6237930047</v>
      </c>
      <c r="E1025" s="168">
        <v>0</v>
      </c>
      <c r="F1025" s="168">
        <v>0</v>
      </c>
      <c r="G1025" s="168">
        <v>0.62061602464942023</v>
      </c>
      <c r="H1025" s="168">
        <v>0</v>
      </c>
      <c r="I1025" s="168">
        <v>-5.3815655284285405E-2</v>
      </c>
      <c r="J1025" s="168">
        <v>0</v>
      </c>
      <c r="K1025" s="168">
        <v>0</v>
      </c>
      <c r="L1025" s="168">
        <v>0</v>
      </c>
      <c r="M1025" s="168">
        <v>0</v>
      </c>
      <c r="N1025" s="168">
        <v>0.56680036936513478</v>
      </c>
    </row>
    <row r="1026" spans="1:14" ht="210" x14ac:dyDescent="0.25">
      <c r="A1026" s="168">
        <v>2037</v>
      </c>
      <c r="B1026" s="168">
        <v>33</v>
      </c>
      <c r="C1026" s="169" t="s">
        <v>35</v>
      </c>
      <c r="D1026" s="168">
        <v>-3.4692493704</v>
      </c>
      <c r="E1026" s="168">
        <v>0</v>
      </c>
      <c r="F1026" s="168">
        <v>0</v>
      </c>
      <c r="G1026" s="168">
        <v>14.564503220000002</v>
      </c>
      <c r="H1026" s="168">
        <v>0</v>
      </c>
      <c r="I1026" s="168">
        <v>0</v>
      </c>
      <c r="J1026" s="168">
        <v>0</v>
      </c>
      <c r="K1026" s="168">
        <v>0</v>
      </c>
      <c r="L1026" s="168">
        <v>0</v>
      </c>
      <c r="M1026" s="168">
        <v>0</v>
      </c>
      <c r="N1026" s="168">
        <v>14.564503220000002</v>
      </c>
    </row>
    <row r="1027" spans="1:14" ht="60" x14ac:dyDescent="0.25">
      <c r="A1027" s="168">
        <v>2037</v>
      </c>
      <c r="B1027" s="168">
        <v>24</v>
      </c>
      <c r="C1027" s="169" t="s">
        <v>26</v>
      </c>
      <c r="D1027" s="168">
        <v>-3.4301518943999998</v>
      </c>
      <c r="E1027" s="168">
        <v>0</v>
      </c>
      <c r="F1027" s="168">
        <v>1.697922494186445</v>
      </c>
      <c r="G1027" s="168">
        <v>4.7412469165384934E-2</v>
      </c>
      <c r="H1027" s="168">
        <v>2.4649004066481677</v>
      </c>
      <c r="I1027" s="168">
        <v>0</v>
      </c>
      <c r="J1027" s="168">
        <v>0</v>
      </c>
      <c r="K1027" s="168">
        <v>0</v>
      </c>
      <c r="L1027" s="168">
        <v>0</v>
      </c>
      <c r="M1027" s="168">
        <v>0</v>
      </c>
      <c r="N1027" s="168">
        <v>4.2102353699999977</v>
      </c>
    </row>
    <row r="1028" spans="1:14" ht="60" x14ac:dyDescent="0.25">
      <c r="A1028" s="168">
        <v>2037</v>
      </c>
      <c r="B1028" s="168">
        <v>26</v>
      </c>
      <c r="C1028" s="169" t="s">
        <v>28</v>
      </c>
      <c r="D1028" s="168">
        <v>-3.3627087482999998</v>
      </c>
      <c r="E1028" s="168">
        <v>0</v>
      </c>
      <c r="F1028" s="168">
        <v>0</v>
      </c>
      <c r="G1028" s="168">
        <v>1.2382157686196005</v>
      </c>
      <c r="H1028" s="168">
        <v>0</v>
      </c>
      <c r="I1028" s="168">
        <v>0</v>
      </c>
      <c r="J1028" s="168">
        <v>0</v>
      </c>
      <c r="K1028" s="168">
        <v>0</v>
      </c>
      <c r="L1028" s="168">
        <v>0</v>
      </c>
      <c r="M1028" s="168">
        <v>0</v>
      </c>
      <c r="N1028" s="168">
        <v>1.2382157686196005</v>
      </c>
    </row>
    <row r="1029" spans="1:14" ht="75" x14ac:dyDescent="0.25">
      <c r="A1029" s="168">
        <v>2037</v>
      </c>
      <c r="B1029" s="168">
        <v>8</v>
      </c>
      <c r="C1029" s="169" t="s">
        <v>10</v>
      </c>
      <c r="D1029" s="168">
        <v>-3.3477213825000001</v>
      </c>
      <c r="E1029" s="168">
        <v>-0.62443575000000051</v>
      </c>
      <c r="F1029" s="168">
        <v>3.237814999999999</v>
      </c>
      <c r="G1029" s="168">
        <v>0</v>
      </c>
      <c r="H1029" s="168">
        <v>0</v>
      </c>
      <c r="I1029" s="168">
        <v>0</v>
      </c>
      <c r="J1029" s="168">
        <v>0</v>
      </c>
      <c r="K1029" s="168">
        <v>0</v>
      </c>
      <c r="L1029" s="168">
        <v>0</v>
      </c>
      <c r="M1029" s="168">
        <v>0</v>
      </c>
      <c r="N1029" s="168">
        <v>2.6133792499999986</v>
      </c>
    </row>
    <row r="1030" spans="1:14" ht="180" x14ac:dyDescent="0.25">
      <c r="A1030" s="168">
        <v>2037</v>
      </c>
      <c r="B1030" s="168">
        <v>18</v>
      </c>
      <c r="C1030" s="169" t="s">
        <v>20</v>
      </c>
      <c r="D1030" s="168">
        <v>-2.3159824324999998</v>
      </c>
      <c r="E1030" s="168">
        <v>0</v>
      </c>
      <c r="F1030" s="168">
        <v>0</v>
      </c>
      <c r="G1030" s="168">
        <v>0.33320430000000006</v>
      </c>
      <c r="H1030" s="168">
        <v>0</v>
      </c>
      <c r="I1030" s="168">
        <v>0</v>
      </c>
      <c r="J1030" s="168">
        <v>0</v>
      </c>
      <c r="K1030" s="168">
        <v>0</v>
      </c>
      <c r="L1030" s="168">
        <v>0</v>
      </c>
      <c r="M1030" s="168">
        <v>0</v>
      </c>
      <c r="N1030" s="168">
        <v>0.33320430000000006</v>
      </c>
    </row>
    <row r="1031" spans="1:14" ht="75" x14ac:dyDescent="0.25">
      <c r="A1031" s="168">
        <v>2037</v>
      </c>
      <c r="B1031" s="168">
        <v>23</v>
      </c>
      <c r="C1031" s="169" t="s">
        <v>25</v>
      </c>
      <c r="D1031" s="168">
        <v>-1.4928719586000001</v>
      </c>
      <c r="E1031" s="168">
        <v>0.1757935013834041</v>
      </c>
      <c r="F1031" s="168">
        <v>2.3081387842429919</v>
      </c>
      <c r="G1031" s="168">
        <v>0.75866504509368371</v>
      </c>
      <c r="H1031" s="168">
        <v>0.78716516283274629</v>
      </c>
      <c r="I1031" s="168">
        <v>0</v>
      </c>
      <c r="J1031" s="168">
        <v>0</v>
      </c>
      <c r="K1031" s="168">
        <v>0</v>
      </c>
      <c r="L1031" s="168">
        <v>3.9942482622592915E-4</v>
      </c>
      <c r="M1031" s="168">
        <v>0</v>
      </c>
      <c r="N1031" s="168">
        <v>4.0301619183790525</v>
      </c>
    </row>
    <row r="1032" spans="1:14" ht="45" x14ac:dyDescent="0.25">
      <c r="A1032" s="168">
        <v>2037</v>
      </c>
      <c r="B1032" s="168">
        <v>59</v>
      </c>
      <c r="C1032" s="169" t="s">
        <v>61</v>
      </c>
      <c r="D1032" s="168">
        <v>-0.9008710095000001</v>
      </c>
      <c r="E1032" s="168">
        <v>-0.97895587500000059</v>
      </c>
      <c r="F1032" s="168">
        <v>4.6515874999999998</v>
      </c>
      <c r="G1032" s="168">
        <v>0.17341609999999993</v>
      </c>
      <c r="H1032" s="168">
        <v>0</v>
      </c>
      <c r="I1032" s="168">
        <v>0</v>
      </c>
      <c r="J1032" s="168">
        <v>0</v>
      </c>
      <c r="K1032" s="168">
        <v>0</v>
      </c>
      <c r="L1032" s="168">
        <v>0</v>
      </c>
      <c r="M1032" s="168">
        <v>0</v>
      </c>
      <c r="N1032" s="168">
        <v>3.8460477249999991</v>
      </c>
    </row>
    <row r="1033" spans="1:14" ht="75" x14ac:dyDescent="0.25">
      <c r="A1033" s="168">
        <v>2037</v>
      </c>
      <c r="B1033" s="168">
        <v>20</v>
      </c>
      <c r="C1033" s="169" t="s">
        <v>22</v>
      </c>
      <c r="D1033" s="168">
        <v>-0.32602950820000004</v>
      </c>
      <c r="E1033" s="168">
        <v>-1.9011374999999876E-2</v>
      </c>
      <c r="F1033" s="168">
        <v>0.4402922999999983</v>
      </c>
      <c r="G1033" s="168">
        <v>-4.2961775999998938E-2</v>
      </c>
      <c r="H1033" s="168">
        <v>0.87285868800000044</v>
      </c>
      <c r="I1033" s="168">
        <v>0</v>
      </c>
      <c r="J1033" s="168">
        <v>0</v>
      </c>
      <c r="K1033" s="168">
        <v>0</v>
      </c>
      <c r="L1033" s="168">
        <v>0</v>
      </c>
      <c r="M1033" s="168">
        <v>0</v>
      </c>
      <c r="N1033" s="168">
        <v>1.2511778369999997</v>
      </c>
    </row>
    <row r="1034" spans="1:14" ht="120" x14ac:dyDescent="0.25">
      <c r="A1034" s="168">
        <v>2037</v>
      </c>
      <c r="B1034" s="168">
        <v>10</v>
      </c>
      <c r="C1034" s="169" t="s">
        <v>12</v>
      </c>
      <c r="D1034" s="168">
        <v>0</v>
      </c>
      <c r="E1034" s="168">
        <v>0</v>
      </c>
      <c r="F1034" s="168">
        <v>0</v>
      </c>
      <c r="G1034" s="168">
        <v>0</v>
      </c>
      <c r="H1034" s="168">
        <v>0</v>
      </c>
      <c r="I1034" s="168">
        <v>0</v>
      </c>
      <c r="J1034" s="168">
        <v>0</v>
      </c>
      <c r="K1034" s="168">
        <v>0</v>
      </c>
      <c r="L1034" s="168">
        <v>0</v>
      </c>
      <c r="M1034" s="168">
        <v>0.90078505697560973</v>
      </c>
      <c r="N1034" s="168">
        <v>0.90078505697560973</v>
      </c>
    </row>
    <row r="1035" spans="1:14" ht="90" x14ac:dyDescent="0.25">
      <c r="A1035" s="168">
        <v>2037</v>
      </c>
      <c r="B1035" s="168">
        <v>25</v>
      </c>
      <c r="C1035" s="169" t="s">
        <v>27</v>
      </c>
      <c r="D1035" s="168">
        <v>0</v>
      </c>
      <c r="E1035" s="168">
        <v>-0.38925900000000013</v>
      </c>
      <c r="F1035" s="168">
        <v>0.83527429999999947</v>
      </c>
      <c r="G1035" s="168">
        <v>-1.2170861560000006</v>
      </c>
      <c r="H1035" s="168">
        <v>5.315542518</v>
      </c>
      <c r="I1035" s="168">
        <v>0</v>
      </c>
      <c r="J1035" s="168">
        <v>0</v>
      </c>
      <c r="K1035" s="168">
        <v>0</v>
      </c>
      <c r="L1035" s="168">
        <v>0</v>
      </c>
      <c r="M1035" s="168">
        <v>0</v>
      </c>
      <c r="N1035" s="168">
        <v>4.5444716619999994</v>
      </c>
    </row>
    <row r="1036" spans="1:14" ht="105" x14ac:dyDescent="0.25">
      <c r="A1036" s="168">
        <v>2037</v>
      </c>
      <c r="B1036" s="168">
        <v>34</v>
      </c>
      <c r="C1036" s="169" t="s">
        <v>36</v>
      </c>
      <c r="D1036" s="168">
        <v>0</v>
      </c>
      <c r="E1036" s="168">
        <v>0</v>
      </c>
      <c r="F1036" s="168">
        <v>0</v>
      </c>
      <c r="G1036" s="168">
        <v>0</v>
      </c>
      <c r="H1036" s="168">
        <v>0</v>
      </c>
      <c r="I1036" s="168">
        <v>0</v>
      </c>
      <c r="J1036" s="168">
        <v>0</v>
      </c>
      <c r="K1036" s="168">
        <v>0</v>
      </c>
      <c r="L1036" s="168">
        <v>0</v>
      </c>
      <c r="M1036" s="168">
        <v>0.8856746502530487</v>
      </c>
      <c r="N1036" s="168">
        <v>0.8856746502530487</v>
      </c>
    </row>
    <row r="1037" spans="1:14" ht="45" x14ac:dyDescent="0.25">
      <c r="A1037" s="168">
        <v>2037</v>
      </c>
      <c r="B1037" s="168">
        <v>17</v>
      </c>
      <c r="C1037" s="169" t="s">
        <v>19</v>
      </c>
      <c r="D1037" s="168">
        <v>0.79063784800000003</v>
      </c>
      <c r="E1037" s="168">
        <v>0</v>
      </c>
      <c r="F1037" s="168">
        <v>0.31459119999999996</v>
      </c>
      <c r="G1037" s="168">
        <v>0.10905351599999996</v>
      </c>
      <c r="H1037" s="168">
        <v>0.47482843200000019</v>
      </c>
      <c r="I1037" s="168">
        <v>0</v>
      </c>
      <c r="J1037" s="168">
        <v>0</v>
      </c>
      <c r="K1037" s="168">
        <v>0</v>
      </c>
      <c r="L1037" s="168">
        <v>0</v>
      </c>
      <c r="M1037" s="168">
        <v>0</v>
      </c>
      <c r="N1037" s="168">
        <v>0.89847314800000011</v>
      </c>
    </row>
    <row r="1038" spans="1:14" ht="195" x14ac:dyDescent="0.25">
      <c r="A1038" s="168">
        <v>2037</v>
      </c>
      <c r="B1038" s="168">
        <v>52</v>
      </c>
      <c r="C1038" s="169" t="s">
        <v>54</v>
      </c>
      <c r="D1038" s="168">
        <v>0.79726269809999994</v>
      </c>
      <c r="E1038" s="168">
        <v>0</v>
      </c>
      <c r="F1038" s="168">
        <v>0</v>
      </c>
      <c r="G1038" s="168">
        <v>1.4058472999999998</v>
      </c>
      <c r="H1038" s="168">
        <v>0</v>
      </c>
      <c r="I1038" s="168">
        <v>0</v>
      </c>
      <c r="J1038" s="168">
        <v>0</v>
      </c>
      <c r="K1038" s="168">
        <v>0</v>
      </c>
      <c r="L1038" s="168">
        <v>0</v>
      </c>
      <c r="M1038" s="168">
        <v>0</v>
      </c>
      <c r="N1038" s="168">
        <v>1.4058472999999998</v>
      </c>
    </row>
    <row r="1039" spans="1:14" ht="60" x14ac:dyDescent="0.25">
      <c r="A1039" s="168">
        <v>2037</v>
      </c>
      <c r="B1039" s="168">
        <v>30</v>
      </c>
      <c r="C1039" s="169" t="s">
        <v>32</v>
      </c>
      <c r="D1039" s="168">
        <v>0.8548228711000001</v>
      </c>
      <c r="E1039" s="168">
        <v>0</v>
      </c>
      <c r="F1039" s="168">
        <v>0</v>
      </c>
      <c r="G1039" s="168">
        <v>0</v>
      </c>
      <c r="H1039" s="168">
        <v>0</v>
      </c>
      <c r="I1039" s="168">
        <v>0.70031520393675251</v>
      </c>
      <c r="J1039" s="168">
        <v>0</v>
      </c>
      <c r="K1039" s="168">
        <v>0</v>
      </c>
      <c r="L1039" s="168">
        <v>0</v>
      </c>
      <c r="M1039" s="168">
        <v>0</v>
      </c>
      <c r="N1039" s="168">
        <v>0.70031520393675251</v>
      </c>
    </row>
    <row r="1040" spans="1:14" ht="45" x14ac:dyDescent="0.25">
      <c r="A1040" s="168">
        <v>2037</v>
      </c>
      <c r="B1040" s="168">
        <v>13</v>
      </c>
      <c r="C1040" s="169" t="s">
        <v>15</v>
      </c>
      <c r="D1040" s="168">
        <v>3.1052084272</v>
      </c>
      <c r="E1040" s="168">
        <v>0</v>
      </c>
      <c r="F1040" s="168">
        <v>0.62453999999999987</v>
      </c>
      <c r="G1040" s="168">
        <v>0</v>
      </c>
      <c r="H1040" s="168">
        <v>0</v>
      </c>
      <c r="I1040" s="168">
        <v>0</v>
      </c>
      <c r="J1040" s="168">
        <v>0.38292239999999994</v>
      </c>
      <c r="K1040" s="168">
        <v>0</v>
      </c>
      <c r="L1040" s="168">
        <v>0</v>
      </c>
      <c r="M1040" s="168">
        <v>0</v>
      </c>
      <c r="N1040" s="168">
        <v>1.0074623999999999</v>
      </c>
    </row>
    <row r="1041" spans="1:14" ht="210" x14ac:dyDescent="0.25">
      <c r="A1041" s="168">
        <v>2037</v>
      </c>
      <c r="B1041" s="168">
        <v>49</v>
      </c>
      <c r="C1041" s="169" t="s">
        <v>51</v>
      </c>
      <c r="D1041" s="168">
        <v>4.2465289140999998</v>
      </c>
      <c r="E1041" s="168">
        <v>0</v>
      </c>
      <c r="F1041" s="168">
        <v>0</v>
      </c>
      <c r="G1041" s="168">
        <v>0</v>
      </c>
      <c r="H1041" s="168">
        <v>0</v>
      </c>
      <c r="I1041" s="168">
        <v>0</v>
      </c>
      <c r="J1041" s="168">
        <v>0</v>
      </c>
      <c r="K1041" s="168">
        <v>0</v>
      </c>
      <c r="L1041" s="168">
        <v>0</v>
      </c>
      <c r="M1041" s="168">
        <v>0</v>
      </c>
      <c r="N1041" s="168">
        <v>0</v>
      </c>
    </row>
    <row r="1042" spans="1:14" ht="195" x14ac:dyDescent="0.25">
      <c r="A1042" s="168">
        <v>2037</v>
      </c>
      <c r="B1042" s="168">
        <v>51</v>
      </c>
      <c r="C1042" s="169" t="s">
        <v>53</v>
      </c>
      <c r="D1042" s="168">
        <v>4.2465289140999998</v>
      </c>
      <c r="E1042" s="168">
        <v>0</v>
      </c>
      <c r="F1042" s="168">
        <v>0</v>
      </c>
      <c r="G1042" s="168">
        <v>0</v>
      </c>
      <c r="H1042" s="168">
        <v>0</v>
      </c>
      <c r="I1042" s="168">
        <v>0</v>
      </c>
      <c r="J1042" s="168">
        <v>0</v>
      </c>
      <c r="K1042" s="168">
        <v>0</v>
      </c>
      <c r="L1042" s="168">
        <v>2.4507847999999997</v>
      </c>
      <c r="M1042" s="168">
        <v>0</v>
      </c>
      <c r="N1042" s="168">
        <v>2.4507847999999997</v>
      </c>
    </row>
    <row r="1043" spans="1:14" ht="225" x14ac:dyDescent="0.25">
      <c r="A1043" s="168">
        <v>2037</v>
      </c>
      <c r="B1043" s="168">
        <v>53</v>
      </c>
      <c r="C1043" s="169" t="s">
        <v>55</v>
      </c>
      <c r="D1043" s="168">
        <v>4.2465289140999998</v>
      </c>
      <c r="E1043" s="168">
        <v>0</v>
      </c>
      <c r="F1043" s="168">
        <v>0</v>
      </c>
      <c r="G1043" s="168">
        <v>0</v>
      </c>
      <c r="H1043" s="168">
        <v>0</v>
      </c>
      <c r="I1043" s="168">
        <v>0</v>
      </c>
      <c r="J1043" s="168">
        <v>0</v>
      </c>
      <c r="K1043" s="168">
        <v>0</v>
      </c>
      <c r="L1043" s="168">
        <v>0.97747296500000003</v>
      </c>
      <c r="M1043" s="168">
        <v>0</v>
      </c>
      <c r="N1043" s="168">
        <v>0.97747296500000003</v>
      </c>
    </row>
    <row r="1044" spans="1:14" ht="180" x14ac:dyDescent="0.25">
      <c r="A1044" s="168">
        <v>2037</v>
      </c>
      <c r="B1044" s="168">
        <v>37</v>
      </c>
      <c r="C1044" s="169" t="s">
        <v>39</v>
      </c>
      <c r="D1044" s="168">
        <v>4.7469766068999997</v>
      </c>
      <c r="E1044" s="168">
        <v>0</v>
      </c>
      <c r="F1044" s="168">
        <v>0</v>
      </c>
      <c r="G1044" s="168">
        <v>0</v>
      </c>
      <c r="H1044" s="168">
        <v>0</v>
      </c>
      <c r="I1044" s="168">
        <v>0</v>
      </c>
      <c r="J1044" s="168">
        <v>0</v>
      </c>
      <c r="K1044" s="168">
        <v>0</v>
      </c>
      <c r="L1044" s="168">
        <v>20.766824040000003</v>
      </c>
      <c r="M1044" s="168">
        <v>0</v>
      </c>
      <c r="N1044" s="168">
        <v>20.766824040000003</v>
      </c>
    </row>
    <row r="1045" spans="1:14" ht="45" x14ac:dyDescent="0.25">
      <c r="A1045" s="168">
        <v>2037</v>
      </c>
      <c r="B1045" s="168">
        <v>16</v>
      </c>
      <c r="C1045" s="169" t="s">
        <v>18</v>
      </c>
      <c r="D1045" s="168">
        <v>5.0374925743999999</v>
      </c>
      <c r="E1045" s="168">
        <v>-0.18178884371570564</v>
      </c>
      <c r="F1045" s="168">
        <v>1.0543039627157056</v>
      </c>
      <c r="G1045" s="168">
        <v>0</v>
      </c>
      <c r="H1045" s="168">
        <v>0</v>
      </c>
      <c r="I1045" s="168">
        <v>0</v>
      </c>
      <c r="J1045" s="168">
        <v>0</v>
      </c>
      <c r="K1045" s="168">
        <v>0</v>
      </c>
      <c r="L1045" s="168">
        <v>0</v>
      </c>
      <c r="M1045" s="168">
        <v>0</v>
      </c>
      <c r="N1045" s="168">
        <v>0.87251511899999989</v>
      </c>
    </row>
    <row r="1046" spans="1:14" ht="150" x14ac:dyDescent="0.25">
      <c r="A1046" s="168">
        <v>2037</v>
      </c>
      <c r="B1046" s="168">
        <v>38</v>
      </c>
      <c r="C1046" s="169" t="s">
        <v>40</v>
      </c>
      <c r="D1046" s="168">
        <v>5.3422356789999998</v>
      </c>
      <c r="E1046" s="168">
        <v>0</v>
      </c>
      <c r="F1046" s="168">
        <v>0</v>
      </c>
      <c r="G1046" s="168">
        <v>0</v>
      </c>
      <c r="H1046" s="168">
        <v>0</v>
      </c>
      <c r="I1046" s="168">
        <v>0</v>
      </c>
      <c r="J1046" s="168">
        <v>0</v>
      </c>
      <c r="K1046" s="168">
        <v>0</v>
      </c>
      <c r="L1046" s="168">
        <v>8.9122009400000035</v>
      </c>
      <c r="M1046" s="168">
        <v>0</v>
      </c>
      <c r="N1046" s="168">
        <v>8.9122009400000035</v>
      </c>
    </row>
    <row r="1047" spans="1:14" ht="135" x14ac:dyDescent="0.25">
      <c r="A1047" s="168">
        <v>2037</v>
      </c>
      <c r="B1047" s="168">
        <v>40</v>
      </c>
      <c r="C1047" s="169" t="s">
        <v>42</v>
      </c>
      <c r="D1047" s="168">
        <v>5.4769047630000003</v>
      </c>
      <c r="E1047" s="168">
        <v>-4.1641356449797834E-3</v>
      </c>
      <c r="F1047" s="168">
        <v>1.6011425033564855E-2</v>
      </c>
      <c r="G1047" s="168">
        <v>-6.7522712004818575E-3</v>
      </c>
      <c r="H1047" s="168">
        <v>5.7015635921896825E-2</v>
      </c>
      <c r="I1047" s="168">
        <v>0</v>
      </c>
      <c r="J1047" s="168">
        <v>0</v>
      </c>
      <c r="K1047" s="168">
        <v>0</v>
      </c>
      <c r="L1047" s="168">
        <v>0</v>
      </c>
      <c r="M1047" s="168">
        <v>0</v>
      </c>
      <c r="N1047" s="168">
        <v>6.2110654110000038E-2</v>
      </c>
    </row>
    <row r="1048" spans="1:14" ht="90" x14ac:dyDescent="0.25">
      <c r="A1048" s="168">
        <v>2037</v>
      </c>
      <c r="B1048" s="168">
        <v>48</v>
      </c>
      <c r="C1048" s="169" t="s">
        <v>50</v>
      </c>
      <c r="D1048" s="168">
        <v>5.6305795644999996</v>
      </c>
      <c r="E1048" s="168">
        <v>3.3152888840961356</v>
      </c>
      <c r="F1048" s="168">
        <v>101.48088511590386</v>
      </c>
      <c r="G1048" s="168">
        <v>0</v>
      </c>
      <c r="H1048" s="168">
        <v>0</v>
      </c>
      <c r="I1048" s="168">
        <v>0</v>
      </c>
      <c r="J1048" s="168">
        <v>0</v>
      </c>
      <c r="K1048" s="168">
        <v>0</v>
      </c>
      <c r="L1048" s="168">
        <v>0</v>
      </c>
      <c r="M1048" s="168">
        <v>0</v>
      </c>
      <c r="N1048" s="168">
        <v>104.79617399999999</v>
      </c>
    </row>
    <row r="1049" spans="1:14" ht="75" x14ac:dyDescent="0.25">
      <c r="A1049" s="168">
        <v>2037</v>
      </c>
      <c r="B1049" s="168">
        <v>28</v>
      </c>
      <c r="C1049" s="169" t="s">
        <v>30</v>
      </c>
      <c r="D1049" s="168">
        <v>5.8285648387999993</v>
      </c>
      <c r="E1049" s="168">
        <v>0</v>
      </c>
      <c r="F1049" s="168">
        <v>0</v>
      </c>
      <c r="G1049" s="168">
        <v>1.2360240826584257</v>
      </c>
      <c r="H1049" s="168">
        <v>0</v>
      </c>
      <c r="I1049" s="168">
        <v>0</v>
      </c>
      <c r="J1049" s="168">
        <v>0</v>
      </c>
      <c r="K1049" s="168">
        <v>0</v>
      </c>
      <c r="L1049" s="168">
        <v>0</v>
      </c>
      <c r="M1049" s="168">
        <v>0</v>
      </c>
      <c r="N1049" s="168">
        <v>1.2360240826584257</v>
      </c>
    </row>
    <row r="1050" spans="1:14" ht="90" x14ac:dyDescent="0.25">
      <c r="A1050" s="168">
        <v>2037</v>
      </c>
      <c r="B1050" s="168">
        <v>45</v>
      </c>
      <c r="C1050" s="169" t="s">
        <v>47</v>
      </c>
      <c r="D1050" s="168">
        <v>5.8554986556000008</v>
      </c>
      <c r="E1050" s="168">
        <v>0.97495301505117371</v>
      </c>
      <c r="F1050" s="168">
        <v>5.2474399766847446</v>
      </c>
      <c r="G1050" s="168">
        <v>0.15512715626408274</v>
      </c>
      <c r="H1050" s="168">
        <v>0</v>
      </c>
      <c r="I1050" s="168">
        <v>0</v>
      </c>
      <c r="J1050" s="168">
        <v>0</v>
      </c>
      <c r="K1050" s="168">
        <v>0</v>
      </c>
      <c r="L1050" s="168">
        <v>0</v>
      </c>
      <c r="M1050" s="168">
        <v>0</v>
      </c>
      <c r="N1050" s="168">
        <v>6.3775201480000012</v>
      </c>
    </row>
    <row r="1051" spans="1:14" ht="75" x14ac:dyDescent="0.25">
      <c r="A1051" s="168">
        <v>2037</v>
      </c>
      <c r="B1051" s="168">
        <v>54</v>
      </c>
      <c r="C1051" s="169" t="s">
        <v>56</v>
      </c>
      <c r="D1051" s="168">
        <v>5.8554986556000008</v>
      </c>
      <c r="E1051" s="168">
        <v>0.9993494457599259</v>
      </c>
      <c r="F1051" s="168">
        <v>5.3781707022400758</v>
      </c>
      <c r="G1051" s="168">
        <v>0</v>
      </c>
      <c r="H1051" s="168">
        <v>0</v>
      </c>
      <c r="I1051" s="168">
        <v>0</v>
      </c>
      <c r="J1051" s="168">
        <v>0</v>
      </c>
      <c r="K1051" s="168">
        <v>0</v>
      </c>
      <c r="L1051" s="168">
        <v>0</v>
      </c>
      <c r="M1051" s="168">
        <v>0</v>
      </c>
      <c r="N1051" s="168">
        <v>6.3775201480000021</v>
      </c>
    </row>
    <row r="1052" spans="1:14" ht="120" x14ac:dyDescent="0.25">
      <c r="A1052" s="168">
        <v>2037</v>
      </c>
      <c r="B1052" s="168">
        <v>36</v>
      </c>
      <c r="C1052" s="169" t="s">
        <v>38</v>
      </c>
      <c r="D1052" s="168">
        <v>7.9723011687000005</v>
      </c>
      <c r="E1052" s="168">
        <v>0</v>
      </c>
      <c r="F1052" s="168">
        <v>0</v>
      </c>
      <c r="G1052" s="168">
        <v>0.11544367999999999</v>
      </c>
      <c r="H1052" s="168">
        <v>0</v>
      </c>
      <c r="I1052" s="168">
        <v>0</v>
      </c>
      <c r="J1052" s="168">
        <v>0</v>
      </c>
      <c r="K1052" s="168">
        <v>0</v>
      </c>
      <c r="L1052" s="168">
        <v>0</v>
      </c>
      <c r="M1052" s="168">
        <v>0</v>
      </c>
      <c r="N1052" s="168">
        <v>0.11544367999999999</v>
      </c>
    </row>
    <row r="1053" spans="1:14" ht="90" x14ac:dyDescent="0.25">
      <c r="A1053" s="168">
        <v>2037</v>
      </c>
      <c r="B1053" s="168">
        <v>46</v>
      </c>
      <c r="C1053" s="169" t="s">
        <v>48</v>
      </c>
      <c r="D1053" s="168">
        <v>14.366258952100001</v>
      </c>
      <c r="E1053" s="168">
        <v>4.9951293186258585</v>
      </c>
      <c r="F1053" s="168">
        <v>1.2777349489887069</v>
      </c>
      <c r="G1053" s="168">
        <v>0.12770922552120773</v>
      </c>
      <c r="H1053" s="168">
        <v>0.25854357819955853</v>
      </c>
      <c r="I1053" s="168">
        <v>0</v>
      </c>
      <c r="J1053" s="168">
        <v>0</v>
      </c>
      <c r="K1053" s="168">
        <v>0</v>
      </c>
      <c r="L1053" s="168">
        <v>0</v>
      </c>
      <c r="M1053" s="168">
        <v>0</v>
      </c>
      <c r="N1053" s="168">
        <v>6.6591170713353334</v>
      </c>
    </row>
    <row r="1054" spans="1:14" ht="75" x14ac:dyDescent="0.25">
      <c r="A1054" s="168">
        <v>2037</v>
      </c>
      <c r="B1054" s="168">
        <v>55</v>
      </c>
      <c r="C1054" s="169" t="s">
        <v>57</v>
      </c>
      <c r="D1054" s="168">
        <v>15.5614470726</v>
      </c>
      <c r="E1054" s="168">
        <v>-4.5921807659131817</v>
      </c>
      <c r="F1054" s="168">
        <v>10.969700913913185</v>
      </c>
      <c r="G1054" s="168">
        <v>0</v>
      </c>
      <c r="H1054" s="168">
        <v>0</v>
      </c>
      <c r="I1054" s="168">
        <v>0</v>
      </c>
      <c r="J1054" s="168">
        <v>0</v>
      </c>
      <c r="K1054" s="168">
        <v>0</v>
      </c>
      <c r="L1054" s="168">
        <v>0</v>
      </c>
      <c r="M1054" s="168">
        <v>0</v>
      </c>
      <c r="N1054" s="168">
        <v>6.377520148000003</v>
      </c>
    </row>
    <row r="1055" spans="1:14" ht="45" x14ac:dyDescent="0.25">
      <c r="A1055" s="168">
        <v>2037</v>
      </c>
      <c r="B1055" s="168">
        <v>57</v>
      </c>
      <c r="C1055" s="169" t="s">
        <v>59</v>
      </c>
      <c r="D1055" s="168">
        <v>18.798500877200002</v>
      </c>
      <c r="E1055" s="168">
        <v>0</v>
      </c>
      <c r="F1055" s="168">
        <v>1.1514291511575981E-8</v>
      </c>
      <c r="G1055" s="168">
        <v>-1.5879100813858566E-9</v>
      </c>
      <c r="H1055" s="168">
        <v>1.7379103369809873E-8</v>
      </c>
      <c r="I1055" s="168">
        <v>0</v>
      </c>
      <c r="J1055" s="168">
        <v>0</v>
      </c>
      <c r="K1055" s="168">
        <v>0</v>
      </c>
      <c r="L1055" s="168">
        <v>0</v>
      </c>
      <c r="M1055" s="168">
        <v>0</v>
      </c>
      <c r="N1055" s="168">
        <v>2.7305484799999994E-8</v>
      </c>
    </row>
    <row r="1056" spans="1:14" ht="45" x14ac:dyDescent="0.25">
      <c r="A1056" s="168">
        <v>2037</v>
      </c>
      <c r="B1056" s="168">
        <v>56</v>
      </c>
      <c r="C1056" s="169" t="s">
        <v>58</v>
      </c>
      <c r="D1056" s="168">
        <v>22.199764080999998</v>
      </c>
      <c r="E1056" s="168">
        <v>-0.1725561605052699</v>
      </c>
      <c r="F1056" s="168">
        <v>-1.7890632537090814</v>
      </c>
      <c r="G1056" s="168">
        <v>0.47530610260966777</v>
      </c>
      <c r="H1056" s="168">
        <v>4.9283261497471953</v>
      </c>
      <c r="I1056" s="168">
        <v>0</v>
      </c>
      <c r="J1056" s="168">
        <v>0</v>
      </c>
      <c r="K1056" s="168">
        <v>0</v>
      </c>
      <c r="L1056" s="168">
        <v>0</v>
      </c>
      <c r="M1056" s="168">
        <v>0</v>
      </c>
      <c r="N1056" s="168">
        <v>3.4420128381425119</v>
      </c>
    </row>
    <row r="1057" spans="1:14" ht="135" x14ac:dyDescent="0.25">
      <c r="A1057" s="168">
        <v>2037</v>
      </c>
      <c r="B1057" s="168">
        <v>41</v>
      </c>
      <c r="C1057" s="169" t="s">
        <v>43</v>
      </c>
      <c r="D1057" s="168">
        <v>22.8555156368</v>
      </c>
      <c r="E1057" s="168">
        <v>0</v>
      </c>
      <c r="F1057" s="168">
        <v>0</v>
      </c>
      <c r="G1057" s="168">
        <v>2.2271620800000062E-2</v>
      </c>
      <c r="H1057" s="168">
        <v>0</v>
      </c>
      <c r="I1057" s="168">
        <v>0</v>
      </c>
      <c r="J1057" s="168">
        <v>0</v>
      </c>
      <c r="K1057" s="168">
        <v>0</v>
      </c>
      <c r="L1057" s="168">
        <v>0</v>
      </c>
      <c r="M1057" s="168">
        <v>0</v>
      </c>
      <c r="N1057" s="168">
        <v>2.2271620800000062E-2</v>
      </c>
    </row>
    <row r="1058" spans="1:14" ht="135" x14ac:dyDescent="0.25">
      <c r="A1058" s="168">
        <v>2037</v>
      </c>
      <c r="B1058" s="168">
        <v>42</v>
      </c>
      <c r="C1058" s="169" t="s">
        <v>44</v>
      </c>
      <c r="D1058" s="168">
        <v>22.8555156368</v>
      </c>
      <c r="E1058" s="168">
        <v>-6.7883381025855196E-3</v>
      </c>
      <c r="F1058" s="168">
        <v>-3.5478701017710043E-2</v>
      </c>
      <c r="G1058" s="168">
        <v>4.3887023200295645E-2</v>
      </c>
      <c r="H1058" s="168">
        <v>0</v>
      </c>
      <c r="I1058" s="168">
        <v>0</v>
      </c>
      <c r="J1058" s="168">
        <v>0</v>
      </c>
      <c r="K1058" s="168">
        <v>0</v>
      </c>
      <c r="L1058" s="168">
        <v>0</v>
      </c>
      <c r="M1058" s="168">
        <v>0</v>
      </c>
      <c r="N1058" s="168">
        <v>1.6199840800000809E-3</v>
      </c>
    </row>
    <row r="1059" spans="1:14" ht="90" x14ac:dyDescent="0.25">
      <c r="A1059" s="168">
        <v>2037</v>
      </c>
      <c r="B1059" s="168">
        <v>47</v>
      </c>
      <c r="C1059" s="169" t="s">
        <v>49</v>
      </c>
      <c r="D1059" s="168">
        <v>23.278963022700001</v>
      </c>
      <c r="E1059" s="168">
        <v>0.18403698299907889</v>
      </c>
      <c r="F1059" s="168">
        <v>0</v>
      </c>
      <c r="G1059" s="168">
        <v>0</v>
      </c>
      <c r="H1059" s="168">
        <v>0</v>
      </c>
      <c r="I1059" s="168">
        <v>0</v>
      </c>
      <c r="J1059" s="168">
        <v>0</v>
      </c>
      <c r="K1059" s="168">
        <v>0</v>
      </c>
      <c r="L1059" s="168">
        <v>0</v>
      </c>
      <c r="M1059" s="168">
        <v>0</v>
      </c>
      <c r="N1059" s="168">
        <v>0.18403698299907889</v>
      </c>
    </row>
    <row r="1060" spans="1:14" ht="75" x14ac:dyDescent="0.25">
      <c r="A1060" s="168">
        <v>2037</v>
      </c>
      <c r="B1060" s="168">
        <v>3</v>
      </c>
      <c r="C1060" s="169" t="s">
        <v>5</v>
      </c>
      <c r="D1060" s="168">
        <v>28.807346129100001</v>
      </c>
      <c r="E1060" s="168">
        <v>0</v>
      </c>
      <c r="F1060" s="168">
        <v>0</v>
      </c>
      <c r="G1060" s="168">
        <v>2.4102220999999999</v>
      </c>
      <c r="H1060" s="168">
        <v>0</v>
      </c>
      <c r="I1060" s="168">
        <v>0</v>
      </c>
      <c r="J1060" s="168">
        <v>0</v>
      </c>
      <c r="K1060" s="168">
        <v>0</v>
      </c>
      <c r="L1060" s="168">
        <v>0</v>
      </c>
      <c r="M1060" s="168">
        <v>0</v>
      </c>
      <c r="N1060" s="168">
        <v>2.4102220999999999</v>
      </c>
    </row>
    <row r="1061" spans="1:14" ht="105" x14ac:dyDescent="0.25">
      <c r="A1061" s="168">
        <v>2037</v>
      </c>
      <c r="B1061" s="168">
        <v>1</v>
      </c>
      <c r="C1061" s="169" t="s">
        <v>3</v>
      </c>
      <c r="D1061" s="168">
        <v>31.323485917900001</v>
      </c>
      <c r="E1061" s="168">
        <v>0</v>
      </c>
      <c r="F1061" s="168">
        <v>0</v>
      </c>
      <c r="G1061" s="168">
        <v>1.5653799005779747</v>
      </c>
      <c r="H1061" s="168">
        <v>0</v>
      </c>
      <c r="I1061" s="168">
        <v>0</v>
      </c>
      <c r="J1061" s="168">
        <v>0</v>
      </c>
      <c r="K1061" s="168">
        <v>0</v>
      </c>
      <c r="L1061" s="168">
        <v>0</v>
      </c>
      <c r="M1061" s="168">
        <v>0</v>
      </c>
      <c r="N1061" s="168">
        <v>1.5653799005779747</v>
      </c>
    </row>
    <row r="1062" spans="1:14" ht="105" x14ac:dyDescent="0.25">
      <c r="A1062" s="168">
        <v>2037</v>
      </c>
      <c r="B1062" s="168">
        <v>4</v>
      </c>
      <c r="C1062" s="169" t="s">
        <v>6</v>
      </c>
      <c r="D1062" s="168">
        <v>32.252376785199999</v>
      </c>
      <c r="E1062" s="168">
        <v>0</v>
      </c>
      <c r="F1062" s="168">
        <v>0</v>
      </c>
      <c r="G1062" s="168">
        <v>1.7879463816172685</v>
      </c>
      <c r="H1062" s="168">
        <v>0</v>
      </c>
      <c r="I1062" s="168">
        <v>0</v>
      </c>
      <c r="J1062" s="168">
        <v>0</v>
      </c>
      <c r="K1062" s="168">
        <v>0</v>
      </c>
      <c r="L1062" s="168">
        <v>0</v>
      </c>
      <c r="M1062" s="168">
        <v>0</v>
      </c>
      <c r="N1062" s="168">
        <v>1.7879463816172685</v>
      </c>
    </row>
    <row r="1063" spans="1:14" ht="75" x14ac:dyDescent="0.25">
      <c r="A1063" s="168">
        <v>2037</v>
      </c>
      <c r="B1063" s="168">
        <v>43</v>
      </c>
      <c r="C1063" s="169" t="s">
        <v>45</v>
      </c>
      <c r="D1063" s="168">
        <v>32.266278110000002</v>
      </c>
      <c r="E1063" s="168">
        <v>0</v>
      </c>
      <c r="F1063" s="168">
        <v>0</v>
      </c>
      <c r="G1063" s="168">
        <v>1.7970628947016694</v>
      </c>
      <c r="H1063" s="168">
        <v>0</v>
      </c>
      <c r="I1063" s="168">
        <v>0</v>
      </c>
      <c r="J1063" s="168">
        <v>0</v>
      </c>
      <c r="K1063" s="168">
        <v>0</v>
      </c>
      <c r="L1063" s="168">
        <v>0</v>
      </c>
      <c r="M1063" s="168">
        <v>0</v>
      </c>
      <c r="N1063" s="168">
        <v>1.7970628947016694</v>
      </c>
    </row>
    <row r="1064" spans="1:14" ht="135" x14ac:dyDescent="0.25">
      <c r="A1064" s="168">
        <v>2037</v>
      </c>
      <c r="B1064" s="168">
        <v>11</v>
      </c>
      <c r="C1064" s="169" t="s">
        <v>13</v>
      </c>
      <c r="D1064" s="168">
        <v>36.199049779200003</v>
      </c>
      <c r="E1064" s="168">
        <v>0</v>
      </c>
      <c r="F1064" s="168">
        <v>0</v>
      </c>
      <c r="G1064" s="168">
        <v>0</v>
      </c>
      <c r="H1064" s="168">
        <v>0</v>
      </c>
      <c r="I1064" s="168">
        <v>0</v>
      </c>
      <c r="J1064" s="168">
        <v>0</v>
      </c>
      <c r="K1064" s="168">
        <v>0</v>
      </c>
      <c r="L1064" s="168">
        <v>0</v>
      </c>
      <c r="M1064" s="168">
        <v>0.13166555199999999</v>
      </c>
      <c r="N1064" s="168">
        <v>0.13166555199999999</v>
      </c>
    </row>
    <row r="1065" spans="1:14" ht="150" x14ac:dyDescent="0.25">
      <c r="A1065" s="168">
        <v>2037</v>
      </c>
      <c r="B1065" s="168">
        <v>12</v>
      </c>
      <c r="C1065" s="169" t="s">
        <v>14</v>
      </c>
      <c r="D1065" s="168">
        <v>76.200654911700013</v>
      </c>
      <c r="E1065" s="168">
        <v>0</v>
      </c>
      <c r="F1065" s="168">
        <v>0</v>
      </c>
      <c r="G1065" s="168">
        <v>0</v>
      </c>
      <c r="H1065" s="168">
        <v>0</v>
      </c>
      <c r="I1065" s="168">
        <v>0</v>
      </c>
      <c r="J1065" s="168">
        <v>0</v>
      </c>
      <c r="K1065" s="168">
        <v>0</v>
      </c>
      <c r="L1065" s="168">
        <v>0</v>
      </c>
      <c r="M1065" s="168">
        <v>0.13166555199999999</v>
      </c>
      <c r="N1065" s="168">
        <v>0.13166555199999999</v>
      </c>
    </row>
    <row r="1066" spans="1:14" ht="105" x14ac:dyDescent="0.25">
      <c r="A1066" s="168">
        <v>2037</v>
      </c>
      <c r="B1066" s="168">
        <v>5</v>
      </c>
      <c r="C1066" s="169" t="s">
        <v>7</v>
      </c>
      <c r="D1066" s="168">
        <v>89.612935449400013</v>
      </c>
      <c r="E1066" s="168">
        <v>0</v>
      </c>
      <c r="F1066" s="168">
        <v>0</v>
      </c>
      <c r="G1066" s="168">
        <v>0</v>
      </c>
      <c r="H1066" s="168">
        <v>0</v>
      </c>
      <c r="I1066" s="168">
        <v>0</v>
      </c>
      <c r="J1066" s="168">
        <v>0</v>
      </c>
      <c r="K1066" s="168">
        <v>0</v>
      </c>
      <c r="L1066" s="168">
        <v>0.56912906343372549</v>
      </c>
      <c r="M1066" s="168">
        <v>0</v>
      </c>
      <c r="N1066" s="168">
        <v>0.56912906343372549</v>
      </c>
    </row>
    <row r="1067" spans="1:14" ht="75" x14ac:dyDescent="0.25">
      <c r="A1067" s="168">
        <v>2037</v>
      </c>
      <c r="B1067" s="168">
        <v>44</v>
      </c>
      <c r="C1067" s="169" t="s">
        <v>46</v>
      </c>
      <c r="D1067" s="168">
        <v>89.612935449400013</v>
      </c>
      <c r="E1067" s="168">
        <v>0</v>
      </c>
      <c r="F1067" s="168">
        <v>0</v>
      </c>
      <c r="G1067" s="168">
        <v>0</v>
      </c>
      <c r="H1067" s="168">
        <v>0</v>
      </c>
      <c r="I1067" s="168">
        <v>0</v>
      </c>
      <c r="J1067" s="168">
        <v>0</v>
      </c>
      <c r="K1067" s="168">
        <v>0</v>
      </c>
      <c r="L1067" s="168">
        <v>0.56696741538092121</v>
      </c>
      <c r="M1067" s="168">
        <v>0</v>
      </c>
      <c r="N1067" s="168">
        <v>0.56696741538092121</v>
      </c>
    </row>
    <row r="1068" spans="1:14" ht="105" x14ac:dyDescent="0.25">
      <c r="A1068" s="168">
        <v>2037</v>
      </c>
      <c r="B1068" s="168">
        <v>2</v>
      </c>
      <c r="C1068" s="169" t="s">
        <v>4</v>
      </c>
      <c r="D1068" s="168">
        <v>90.810295651900006</v>
      </c>
      <c r="E1068" s="168">
        <v>0</v>
      </c>
      <c r="F1068" s="168">
        <v>0</v>
      </c>
      <c r="G1068" s="168">
        <v>0</v>
      </c>
      <c r="H1068" s="168">
        <v>0</v>
      </c>
      <c r="I1068" s="168">
        <v>0</v>
      </c>
      <c r="J1068" s="168">
        <v>0</v>
      </c>
      <c r="K1068" s="168">
        <v>0</v>
      </c>
      <c r="L1068" s="168">
        <v>0.915544514043661</v>
      </c>
      <c r="M1068" s="168">
        <v>0</v>
      </c>
      <c r="N1068" s="168">
        <v>0.915544514043661</v>
      </c>
    </row>
    <row r="1069" spans="1:14" ht="45" x14ac:dyDescent="0.25">
      <c r="A1069" s="168">
        <v>2037</v>
      </c>
      <c r="B1069" s="168">
        <v>58</v>
      </c>
      <c r="C1069" s="169" t="s">
        <v>60</v>
      </c>
      <c r="D1069" s="168">
        <v>96.394392661599994</v>
      </c>
      <c r="E1069" s="168">
        <v>0</v>
      </c>
      <c r="F1069" s="168">
        <v>0</v>
      </c>
      <c r="G1069" s="168">
        <v>9.1376999999999975E-9</v>
      </c>
      <c r="H1069" s="168">
        <v>0</v>
      </c>
      <c r="I1069" s="168">
        <v>0</v>
      </c>
      <c r="J1069" s="168">
        <v>0</v>
      </c>
      <c r="K1069" s="168">
        <v>0</v>
      </c>
      <c r="L1069" s="168">
        <v>0</v>
      </c>
      <c r="M1069" s="168">
        <v>0</v>
      </c>
      <c r="N1069" s="168">
        <v>9.1376999999999975E-9</v>
      </c>
    </row>
    <row r="1070" spans="1:14" ht="75" x14ac:dyDescent="0.25">
      <c r="A1070" s="168">
        <v>2037</v>
      </c>
      <c r="B1070" s="168">
        <v>31</v>
      </c>
      <c r="C1070" s="169" t="s">
        <v>33</v>
      </c>
      <c r="D1070" s="168">
        <v>111.75437912870001</v>
      </c>
      <c r="E1070" s="168">
        <v>0</v>
      </c>
      <c r="F1070" s="168">
        <v>0</v>
      </c>
      <c r="G1070" s="168">
        <v>0</v>
      </c>
      <c r="H1070" s="168">
        <v>0</v>
      </c>
      <c r="I1070" s="168">
        <v>0.68564359315110379</v>
      </c>
      <c r="J1070" s="168">
        <v>0</v>
      </c>
      <c r="K1070" s="168">
        <v>0</v>
      </c>
      <c r="L1070" s="168">
        <v>0</v>
      </c>
      <c r="M1070" s="168">
        <v>0</v>
      </c>
      <c r="N1070" s="168">
        <v>0.68564359315110379</v>
      </c>
    </row>
    <row r="1071" spans="1:14" ht="30" x14ac:dyDescent="0.25">
      <c r="A1071" s="168">
        <v>2038</v>
      </c>
      <c r="B1071" s="168">
        <v>19</v>
      </c>
      <c r="C1071" s="169" t="s">
        <v>21</v>
      </c>
      <c r="D1071" s="168">
        <v>-44.629768854000005</v>
      </c>
      <c r="E1071" s="168">
        <v>0.95305275</v>
      </c>
      <c r="F1071" s="168">
        <v>19.561737999999998</v>
      </c>
      <c r="G1071" s="168">
        <v>6.5076268399999986</v>
      </c>
      <c r="H1071" s="168">
        <v>21.190365779999997</v>
      </c>
      <c r="I1071" s="168">
        <v>0</v>
      </c>
      <c r="J1071" s="168">
        <v>0</v>
      </c>
      <c r="K1071" s="168">
        <v>0</v>
      </c>
      <c r="L1071" s="168">
        <v>0</v>
      </c>
      <c r="M1071" s="168">
        <v>0</v>
      </c>
      <c r="N1071" s="168">
        <v>48.212783369999997</v>
      </c>
    </row>
    <row r="1072" spans="1:14" ht="60" x14ac:dyDescent="0.25">
      <c r="A1072" s="168">
        <v>2038</v>
      </c>
      <c r="B1072" s="168">
        <v>32</v>
      </c>
      <c r="C1072" s="169" t="s">
        <v>34</v>
      </c>
      <c r="D1072" s="168">
        <v>-22.307825160500002</v>
      </c>
      <c r="E1072" s="168">
        <v>0</v>
      </c>
      <c r="F1072" s="168">
        <v>0</v>
      </c>
      <c r="G1072" s="168">
        <v>0</v>
      </c>
      <c r="H1072" s="168">
        <v>0</v>
      </c>
      <c r="I1072" s="168">
        <v>1.4525417809876453</v>
      </c>
      <c r="J1072" s="168">
        <v>0</v>
      </c>
      <c r="K1072" s="168">
        <v>0</v>
      </c>
      <c r="L1072" s="168">
        <v>0</v>
      </c>
      <c r="M1072" s="168">
        <v>0</v>
      </c>
      <c r="N1072" s="168">
        <v>1.4525417809876453</v>
      </c>
    </row>
    <row r="1073" spans="1:14" ht="90" x14ac:dyDescent="0.25">
      <c r="A1073" s="168">
        <v>2038</v>
      </c>
      <c r="B1073" s="168">
        <v>22</v>
      </c>
      <c r="C1073" s="169" t="s">
        <v>24</v>
      </c>
      <c r="D1073" s="168">
        <v>-16.187441105000001</v>
      </c>
      <c r="E1073" s="168">
        <v>-6.5927250000000201E-2</v>
      </c>
      <c r="F1073" s="168">
        <v>0.12307959999999826</v>
      </c>
      <c r="G1073" s="168">
        <v>-0.20112149199999974</v>
      </c>
      <c r="H1073" s="168">
        <v>0.9081198360000029</v>
      </c>
      <c r="I1073" s="168">
        <v>0</v>
      </c>
      <c r="J1073" s="168">
        <v>0</v>
      </c>
      <c r="K1073" s="168">
        <v>0</v>
      </c>
      <c r="L1073" s="168">
        <v>0</v>
      </c>
      <c r="M1073" s="168">
        <v>0</v>
      </c>
      <c r="N1073" s="168">
        <v>0.76415069400000135</v>
      </c>
    </row>
    <row r="1074" spans="1:14" ht="90" x14ac:dyDescent="0.25">
      <c r="A1074" s="168">
        <v>2038</v>
      </c>
      <c r="B1074" s="168">
        <v>21</v>
      </c>
      <c r="C1074" s="169" t="s">
        <v>23</v>
      </c>
      <c r="D1074" s="168">
        <v>-10.979440093600001</v>
      </c>
      <c r="E1074" s="168">
        <v>0</v>
      </c>
      <c r="F1074" s="168">
        <v>0.58381909720522307</v>
      </c>
      <c r="G1074" s="168">
        <v>2.1684709324765745E-2</v>
      </c>
      <c r="H1074" s="168">
        <v>0.88118773347001378</v>
      </c>
      <c r="I1074" s="168">
        <v>0</v>
      </c>
      <c r="J1074" s="168">
        <v>0</v>
      </c>
      <c r="K1074" s="168">
        <v>0</v>
      </c>
      <c r="L1074" s="168">
        <v>0</v>
      </c>
      <c r="M1074" s="168">
        <v>0</v>
      </c>
      <c r="N1074" s="168">
        <v>1.4866915400000025</v>
      </c>
    </row>
    <row r="1075" spans="1:14" ht="180" x14ac:dyDescent="0.25">
      <c r="A1075" s="168">
        <v>2038</v>
      </c>
      <c r="B1075" s="168">
        <v>50</v>
      </c>
      <c r="C1075" s="169" t="s">
        <v>52</v>
      </c>
      <c r="D1075" s="168">
        <v>-7.3995231452999999</v>
      </c>
      <c r="E1075" s="168">
        <v>0</v>
      </c>
      <c r="F1075" s="168">
        <v>0</v>
      </c>
      <c r="G1075" s="168">
        <v>0</v>
      </c>
      <c r="H1075" s="168">
        <v>0</v>
      </c>
      <c r="I1075" s="168">
        <v>0</v>
      </c>
      <c r="J1075" s="168">
        <v>0</v>
      </c>
      <c r="K1075" s="168">
        <v>0</v>
      </c>
      <c r="L1075" s="168">
        <v>0</v>
      </c>
      <c r="M1075" s="168">
        <v>0</v>
      </c>
      <c r="N1075" s="168">
        <v>0</v>
      </c>
    </row>
    <row r="1076" spans="1:14" ht="45" x14ac:dyDescent="0.25">
      <c r="A1076" s="168">
        <v>2038</v>
      </c>
      <c r="B1076" s="168">
        <v>14</v>
      </c>
      <c r="C1076" s="169" t="s">
        <v>16</v>
      </c>
      <c r="D1076" s="168">
        <v>-7.2981955200000002</v>
      </c>
      <c r="E1076" s="168">
        <v>0</v>
      </c>
      <c r="F1076" s="168">
        <v>0.599935</v>
      </c>
      <c r="G1076" s="168">
        <v>0</v>
      </c>
      <c r="H1076" s="168">
        <v>0</v>
      </c>
      <c r="I1076" s="168">
        <v>0</v>
      </c>
      <c r="J1076" s="168">
        <v>0.68669720000000023</v>
      </c>
      <c r="K1076" s="168">
        <v>0</v>
      </c>
      <c r="L1076" s="168">
        <v>0</v>
      </c>
      <c r="M1076" s="168">
        <v>0</v>
      </c>
      <c r="N1076" s="168">
        <v>1.2866322000000001</v>
      </c>
    </row>
    <row r="1077" spans="1:14" ht="105" x14ac:dyDescent="0.25">
      <c r="A1077" s="168">
        <v>2038</v>
      </c>
      <c r="B1077" s="168">
        <v>35</v>
      </c>
      <c r="C1077" s="169" t="s">
        <v>37</v>
      </c>
      <c r="D1077" s="168">
        <v>-7.2572517743000002</v>
      </c>
      <c r="E1077" s="168">
        <v>0</v>
      </c>
      <c r="F1077" s="168">
        <v>0</v>
      </c>
      <c r="G1077" s="168">
        <v>0</v>
      </c>
      <c r="H1077" s="168">
        <v>0</v>
      </c>
      <c r="I1077" s="168">
        <v>0</v>
      </c>
      <c r="J1077" s="168">
        <v>0</v>
      </c>
      <c r="K1077" s="168">
        <v>0</v>
      </c>
      <c r="L1077" s="168">
        <v>2.7976396500000003</v>
      </c>
      <c r="M1077" s="168">
        <v>0</v>
      </c>
      <c r="N1077" s="168">
        <v>2.7976396500000003</v>
      </c>
    </row>
    <row r="1078" spans="1:14" ht="120" x14ac:dyDescent="0.25">
      <c r="A1078" s="168">
        <v>2038</v>
      </c>
      <c r="B1078" s="168">
        <v>39</v>
      </c>
      <c r="C1078" s="169" t="s">
        <v>41</v>
      </c>
      <c r="D1078" s="168">
        <v>-7.1060748671000002</v>
      </c>
      <c r="E1078" s="168">
        <v>0</v>
      </c>
      <c r="F1078" s="168">
        <v>0</v>
      </c>
      <c r="G1078" s="168">
        <v>1.9490899999999978E-2</v>
      </c>
      <c r="H1078" s="168">
        <v>0</v>
      </c>
      <c r="I1078" s="168">
        <v>0</v>
      </c>
      <c r="J1078" s="168">
        <v>0</v>
      </c>
      <c r="K1078" s="168">
        <v>0</v>
      </c>
      <c r="L1078" s="168">
        <v>0</v>
      </c>
      <c r="M1078" s="168">
        <v>0</v>
      </c>
      <c r="N1078" s="168">
        <v>1.9490899999999978E-2</v>
      </c>
    </row>
    <row r="1079" spans="1:14" ht="60" x14ac:dyDescent="0.25">
      <c r="A1079" s="168">
        <v>2038</v>
      </c>
      <c r="B1079" s="168">
        <v>15</v>
      </c>
      <c r="C1079" s="169" t="s">
        <v>17</v>
      </c>
      <c r="D1079" s="168">
        <v>-7.0625246230000007</v>
      </c>
      <c r="E1079" s="168">
        <v>0</v>
      </c>
      <c r="F1079" s="168">
        <v>7.896000000000046E-2</v>
      </c>
      <c r="G1079" s="168">
        <v>0</v>
      </c>
      <c r="H1079" s="168">
        <v>0</v>
      </c>
      <c r="I1079" s="168">
        <v>0</v>
      </c>
      <c r="J1079" s="168">
        <v>9.0321000000000665E-2</v>
      </c>
      <c r="K1079" s="168">
        <v>0</v>
      </c>
      <c r="L1079" s="168">
        <v>0</v>
      </c>
      <c r="M1079" s="168">
        <v>0</v>
      </c>
      <c r="N1079" s="168">
        <v>0.16928100000000113</v>
      </c>
    </row>
    <row r="1080" spans="1:14" ht="60" x14ac:dyDescent="0.25">
      <c r="A1080" s="168">
        <v>2038</v>
      </c>
      <c r="B1080" s="168">
        <v>29</v>
      </c>
      <c r="C1080" s="169" t="s">
        <v>31</v>
      </c>
      <c r="D1080" s="168">
        <v>-5.3520100480000004</v>
      </c>
      <c r="E1080" s="168">
        <v>0</v>
      </c>
      <c r="F1080" s="168">
        <v>0</v>
      </c>
      <c r="G1080" s="168">
        <v>1.2511619215061769</v>
      </c>
      <c r="H1080" s="168">
        <v>0</v>
      </c>
      <c r="I1080" s="168">
        <v>0</v>
      </c>
      <c r="J1080" s="168">
        <v>0</v>
      </c>
      <c r="K1080" s="168">
        <v>0</v>
      </c>
      <c r="L1080" s="168">
        <v>0</v>
      </c>
      <c r="M1080" s="168">
        <v>0</v>
      </c>
      <c r="N1080" s="168">
        <v>1.2511619215061769</v>
      </c>
    </row>
    <row r="1081" spans="1:14" ht="90" x14ac:dyDescent="0.25">
      <c r="A1081" s="168">
        <v>2038</v>
      </c>
      <c r="B1081" s="168">
        <v>9</v>
      </c>
      <c r="C1081" s="169" t="s">
        <v>11</v>
      </c>
      <c r="D1081" s="168">
        <v>-5.1295888512000003</v>
      </c>
      <c r="E1081" s="168">
        <v>-0.13797337500000001</v>
      </c>
      <c r="F1081" s="168">
        <v>2.8616525000000004</v>
      </c>
      <c r="G1081" s="168">
        <v>0</v>
      </c>
      <c r="H1081" s="168">
        <v>0</v>
      </c>
      <c r="I1081" s="168">
        <v>0</v>
      </c>
      <c r="J1081" s="168">
        <v>0</v>
      </c>
      <c r="K1081" s="168">
        <v>0</v>
      </c>
      <c r="L1081" s="168">
        <v>0</v>
      </c>
      <c r="M1081" s="168">
        <v>0</v>
      </c>
      <c r="N1081" s="168">
        <v>2.7236791250000003</v>
      </c>
    </row>
    <row r="1082" spans="1:14" ht="75" x14ac:dyDescent="0.25">
      <c r="A1082" s="168">
        <v>2038</v>
      </c>
      <c r="B1082" s="168">
        <v>7</v>
      </c>
      <c r="C1082" s="169" t="s">
        <v>9</v>
      </c>
      <c r="D1082" s="168">
        <v>-3.8338333340999999</v>
      </c>
      <c r="E1082" s="168">
        <v>0</v>
      </c>
      <c r="F1082" s="168">
        <v>0</v>
      </c>
      <c r="G1082" s="168">
        <v>0</v>
      </c>
      <c r="H1082" s="168">
        <v>0</v>
      </c>
      <c r="I1082" s="168">
        <v>0</v>
      </c>
      <c r="J1082" s="168">
        <v>0</v>
      </c>
      <c r="K1082" s="168">
        <v>0</v>
      </c>
      <c r="L1082" s="168">
        <v>0</v>
      </c>
      <c r="M1082" s="168">
        <v>0</v>
      </c>
      <c r="N1082" s="168">
        <v>0</v>
      </c>
    </row>
    <row r="1083" spans="1:14" ht="90" x14ac:dyDescent="0.25">
      <c r="A1083" s="168">
        <v>2038</v>
      </c>
      <c r="B1083" s="168">
        <v>6</v>
      </c>
      <c r="C1083" s="169" t="s">
        <v>8</v>
      </c>
      <c r="D1083" s="168">
        <v>-3.7222969234000001</v>
      </c>
      <c r="E1083" s="168">
        <v>0</v>
      </c>
      <c r="F1083" s="168">
        <v>0</v>
      </c>
      <c r="G1083" s="168">
        <v>1.4110095999999999</v>
      </c>
      <c r="H1083" s="168">
        <v>0</v>
      </c>
      <c r="I1083" s="168">
        <v>0</v>
      </c>
      <c r="J1083" s="168">
        <v>0</v>
      </c>
      <c r="K1083" s="168">
        <v>0</v>
      </c>
      <c r="L1083" s="168">
        <v>0</v>
      </c>
      <c r="M1083" s="168">
        <v>0</v>
      </c>
      <c r="N1083" s="168">
        <v>1.4110095999999999</v>
      </c>
    </row>
    <row r="1084" spans="1:14" ht="75" x14ac:dyDescent="0.25">
      <c r="A1084" s="168">
        <v>2038</v>
      </c>
      <c r="B1084" s="168">
        <v>27</v>
      </c>
      <c r="C1084" s="169" t="s">
        <v>29</v>
      </c>
      <c r="D1084" s="168">
        <v>-3.6237930047</v>
      </c>
      <c r="E1084" s="168">
        <v>0</v>
      </c>
      <c r="F1084" s="168">
        <v>0</v>
      </c>
      <c r="G1084" s="168">
        <v>0.62558096075308922</v>
      </c>
      <c r="H1084" s="168">
        <v>0</v>
      </c>
      <c r="I1084" s="168">
        <v>-5.4246181212156588E-2</v>
      </c>
      <c r="J1084" s="168">
        <v>0</v>
      </c>
      <c r="K1084" s="168">
        <v>0</v>
      </c>
      <c r="L1084" s="168">
        <v>0</v>
      </c>
      <c r="M1084" s="168">
        <v>0</v>
      </c>
      <c r="N1084" s="168">
        <v>0.57133477954093259</v>
      </c>
    </row>
    <row r="1085" spans="1:14" ht="210" x14ac:dyDescent="0.25">
      <c r="A1085" s="168">
        <v>2038</v>
      </c>
      <c r="B1085" s="168">
        <v>33</v>
      </c>
      <c r="C1085" s="169" t="s">
        <v>35</v>
      </c>
      <c r="D1085" s="168">
        <v>-3.4692493704</v>
      </c>
      <c r="E1085" s="168">
        <v>0</v>
      </c>
      <c r="F1085" s="168">
        <v>0</v>
      </c>
      <c r="G1085" s="168">
        <v>14.681021532000003</v>
      </c>
      <c r="H1085" s="168">
        <v>0</v>
      </c>
      <c r="I1085" s="168">
        <v>0</v>
      </c>
      <c r="J1085" s="168">
        <v>0</v>
      </c>
      <c r="K1085" s="168">
        <v>0</v>
      </c>
      <c r="L1085" s="168">
        <v>0</v>
      </c>
      <c r="M1085" s="168">
        <v>0</v>
      </c>
      <c r="N1085" s="168">
        <v>14.681021532000003</v>
      </c>
    </row>
    <row r="1086" spans="1:14" ht="60" x14ac:dyDescent="0.25">
      <c r="A1086" s="168">
        <v>2038</v>
      </c>
      <c r="B1086" s="168">
        <v>24</v>
      </c>
      <c r="C1086" s="169" t="s">
        <v>26</v>
      </c>
      <c r="D1086" s="168">
        <v>-3.4301518943999998</v>
      </c>
      <c r="E1086" s="168">
        <v>0</v>
      </c>
      <c r="F1086" s="168">
        <v>1.7154530514233211</v>
      </c>
      <c r="G1086" s="168">
        <v>4.78985459959567E-2</v>
      </c>
      <c r="H1086" s="168">
        <v>2.4903282625807188</v>
      </c>
      <c r="I1086" s="168">
        <v>0</v>
      </c>
      <c r="J1086" s="168">
        <v>0</v>
      </c>
      <c r="K1086" s="168">
        <v>0</v>
      </c>
      <c r="L1086" s="168">
        <v>0</v>
      </c>
      <c r="M1086" s="168">
        <v>0</v>
      </c>
      <c r="N1086" s="168">
        <v>4.2536798599999965</v>
      </c>
    </row>
    <row r="1087" spans="1:14" ht="60" x14ac:dyDescent="0.25">
      <c r="A1087" s="168">
        <v>2038</v>
      </c>
      <c r="B1087" s="168">
        <v>26</v>
      </c>
      <c r="C1087" s="169" t="s">
        <v>28</v>
      </c>
      <c r="D1087" s="168">
        <v>-3.3627087482999998</v>
      </c>
      <c r="E1087" s="168">
        <v>0</v>
      </c>
      <c r="F1087" s="168">
        <v>0</v>
      </c>
      <c r="G1087" s="168">
        <v>1.2481215105430765</v>
      </c>
      <c r="H1087" s="168">
        <v>0</v>
      </c>
      <c r="I1087" s="168">
        <v>0</v>
      </c>
      <c r="J1087" s="168">
        <v>0</v>
      </c>
      <c r="K1087" s="168">
        <v>0</v>
      </c>
      <c r="L1087" s="168">
        <v>0</v>
      </c>
      <c r="M1087" s="168">
        <v>0</v>
      </c>
      <c r="N1087" s="168">
        <v>1.2481215105430765</v>
      </c>
    </row>
    <row r="1088" spans="1:14" ht="75" x14ac:dyDescent="0.25">
      <c r="A1088" s="168">
        <v>2038</v>
      </c>
      <c r="B1088" s="168">
        <v>8</v>
      </c>
      <c r="C1088" s="169" t="s">
        <v>10</v>
      </c>
      <c r="D1088" s="168">
        <v>-3.3477213825000001</v>
      </c>
      <c r="E1088" s="168">
        <v>-0.65389612499999983</v>
      </c>
      <c r="F1088" s="168">
        <v>3.3905375000000002</v>
      </c>
      <c r="G1088" s="168">
        <v>0</v>
      </c>
      <c r="H1088" s="168">
        <v>0</v>
      </c>
      <c r="I1088" s="168">
        <v>0</v>
      </c>
      <c r="J1088" s="168">
        <v>0</v>
      </c>
      <c r="K1088" s="168">
        <v>0</v>
      </c>
      <c r="L1088" s="168">
        <v>0</v>
      </c>
      <c r="M1088" s="168">
        <v>0</v>
      </c>
      <c r="N1088" s="168">
        <v>2.7366413750000009</v>
      </c>
    </row>
    <row r="1089" spans="1:14" ht="180" x14ac:dyDescent="0.25">
      <c r="A1089" s="168">
        <v>2038</v>
      </c>
      <c r="B1089" s="168">
        <v>18</v>
      </c>
      <c r="C1089" s="169" t="s">
        <v>20</v>
      </c>
      <c r="D1089" s="168">
        <v>-2.3159824324999998</v>
      </c>
      <c r="E1089" s="168">
        <v>0</v>
      </c>
      <c r="F1089" s="168">
        <v>0</v>
      </c>
      <c r="G1089" s="168">
        <v>0.33587839999999997</v>
      </c>
      <c r="H1089" s="168">
        <v>0</v>
      </c>
      <c r="I1089" s="168">
        <v>0</v>
      </c>
      <c r="J1089" s="168">
        <v>0</v>
      </c>
      <c r="K1089" s="168">
        <v>0</v>
      </c>
      <c r="L1089" s="168">
        <v>0</v>
      </c>
      <c r="M1089" s="168">
        <v>0</v>
      </c>
      <c r="N1089" s="168">
        <v>0.33587839999999997</v>
      </c>
    </row>
    <row r="1090" spans="1:14" ht="75" x14ac:dyDescent="0.25">
      <c r="A1090" s="168">
        <v>2038</v>
      </c>
      <c r="B1090" s="168">
        <v>23</v>
      </c>
      <c r="C1090" s="169" t="s">
        <v>25</v>
      </c>
      <c r="D1090" s="168">
        <v>-1.4928719586000001</v>
      </c>
      <c r="E1090" s="168">
        <v>0.1818756326512673</v>
      </c>
      <c r="F1090" s="168">
        <v>2.3555116422393354</v>
      </c>
      <c r="G1090" s="168">
        <v>0.78188767581857588</v>
      </c>
      <c r="H1090" s="168">
        <v>0.75307205822828627</v>
      </c>
      <c r="I1090" s="168">
        <v>0</v>
      </c>
      <c r="J1090" s="168">
        <v>0</v>
      </c>
      <c r="K1090" s="168">
        <v>0</v>
      </c>
      <c r="L1090" s="168">
        <v>1.3959450748938288E-3</v>
      </c>
      <c r="M1090" s="168">
        <v>0</v>
      </c>
      <c r="N1090" s="168">
        <v>4.0737429540123591</v>
      </c>
    </row>
    <row r="1091" spans="1:14" ht="45" x14ac:dyDescent="0.25">
      <c r="A1091" s="168">
        <v>2038</v>
      </c>
      <c r="B1091" s="168">
        <v>59</v>
      </c>
      <c r="C1091" s="169" t="s">
        <v>61</v>
      </c>
      <c r="D1091" s="168">
        <v>-0.9008710095000001</v>
      </c>
      <c r="E1091" s="168">
        <v>-0.93838837499999983</v>
      </c>
      <c r="F1091" s="168">
        <v>4.460242499999997</v>
      </c>
      <c r="G1091" s="168">
        <v>0.16563689999999992</v>
      </c>
      <c r="H1091" s="168">
        <v>0</v>
      </c>
      <c r="I1091" s="168">
        <v>0</v>
      </c>
      <c r="J1091" s="168">
        <v>0</v>
      </c>
      <c r="K1091" s="168">
        <v>0</v>
      </c>
      <c r="L1091" s="168">
        <v>0</v>
      </c>
      <c r="M1091" s="168">
        <v>0</v>
      </c>
      <c r="N1091" s="168">
        <v>3.6874910249999968</v>
      </c>
    </row>
    <row r="1092" spans="1:14" ht="75" x14ac:dyDescent="0.25">
      <c r="A1092" s="168">
        <v>2038</v>
      </c>
      <c r="B1092" s="168">
        <v>20</v>
      </c>
      <c r="C1092" s="169" t="s">
        <v>22</v>
      </c>
      <c r="D1092" s="168">
        <v>-0.32602950820000004</v>
      </c>
      <c r="E1092" s="168">
        <v>-1.9195312500000044E-2</v>
      </c>
      <c r="F1092" s="168">
        <v>0.44462425000000311</v>
      </c>
      <c r="G1092" s="168">
        <v>-4.3374760000000373E-2</v>
      </c>
      <c r="H1092" s="168">
        <v>0.88141248000000161</v>
      </c>
      <c r="I1092" s="168">
        <v>0</v>
      </c>
      <c r="J1092" s="168">
        <v>0</v>
      </c>
      <c r="K1092" s="168">
        <v>0</v>
      </c>
      <c r="L1092" s="168">
        <v>0</v>
      </c>
      <c r="M1092" s="168">
        <v>0</v>
      </c>
      <c r="N1092" s="168">
        <v>1.2634666575000042</v>
      </c>
    </row>
    <row r="1093" spans="1:14" ht="120" x14ac:dyDescent="0.25">
      <c r="A1093" s="168">
        <v>2038</v>
      </c>
      <c r="B1093" s="168">
        <v>10</v>
      </c>
      <c r="C1093" s="169" t="s">
        <v>12</v>
      </c>
      <c r="D1093" s="168">
        <v>0</v>
      </c>
      <c r="E1093" s="168">
        <v>0</v>
      </c>
      <c r="F1093" s="168">
        <v>0</v>
      </c>
      <c r="G1093" s="168">
        <v>0</v>
      </c>
      <c r="H1093" s="168">
        <v>0</v>
      </c>
      <c r="I1093" s="168">
        <v>0</v>
      </c>
      <c r="J1093" s="168">
        <v>0</v>
      </c>
      <c r="K1093" s="168">
        <v>0</v>
      </c>
      <c r="L1093" s="168">
        <v>0</v>
      </c>
      <c r="M1093" s="168">
        <v>0.90797996407317083</v>
      </c>
      <c r="N1093" s="168">
        <v>0.90797996407317083</v>
      </c>
    </row>
    <row r="1094" spans="1:14" ht="90" x14ac:dyDescent="0.25">
      <c r="A1094" s="168">
        <v>2038</v>
      </c>
      <c r="B1094" s="168">
        <v>25</v>
      </c>
      <c r="C1094" s="169" t="s">
        <v>27</v>
      </c>
      <c r="D1094" s="168">
        <v>0</v>
      </c>
      <c r="E1094" s="168">
        <v>-0.37036574999999994</v>
      </c>
      <c r="F1094" s="168">
        <v>0.79514889999999949</v>
      </c>
      <c r="G1094" s="168">
        <v>-1.1581306879999997</v>
      </c>
      <c r="H1094" s="168">
        <v>5.0573410139999995</v>
      </c>
      <c r="I1094" s="168">
        <v>0</v>
      </c>
      <c r="J1094" s="168">
        <v>0</v>
      </c>
      <c r="K1094" s="168">
        <v>0</v>
      </c>
      <c r="L1094" s="168">
        <v>0</v>
      </c>
      <c r="M1094" s="168">
        <v>0</v>
      </c>
      <c r="N1094" s="168">
        <v>4.3239934759999992</v>
      </c>
    </row>
    <row r="1095" spans="1:14" ht="105" x14ac:dyDescent="0.25">
      <c r="A1095" s="168">
        <v>2038</v>
      </c>
      <c r="B1095" s="168">
        <v>34</v>
      </c>
      <c r="C1095" s="169" t="s">
        <v>36</v>
      </c>
      <c r="D1095" s="168">
        <v>0</v>
      </c>
      <c r="E1095" s="168">
        <v>0</v>
      </c>
      <c r="F1095" s="168">
        <v>0</v>
      </c>
      <c r="G1095" s="168">
        <v>0</v>
      </c>
      <c r="H1095" s="168">
        <v>0</v>
      </c>
      <c r="I1095" s="168">
        <v>0</v>
      </c>
      <c r="J1095" s="168">
        <v>0</v>
      </c>
      <c r="K1095" s="168">
        <v>0</v>
      </c>
      <c r="L1095" s="168">
        <v>0</v>
      </c>
      <c r="M1095" s="168">
        <v>0.89275873077438994</v>
      </c>
      <c r="N1095" s="168">
        <v>0.89275873077438994</v>
      </c>
    </row>
    <row r="1096" spans="1:14" ht="45" x14ac:dyDescent="0.25">
      <c r="A1096" s="168">
        <v>2038</v>
      </c>
      <c r="B1096" s="168">
        <v>17</v>
      </c>
      <c r="C1096" s="169" t="s">
        <v>19</v>
      </c>
      <c r="D1096" s="168">
        <v>0.79063784800000003</v>
      </c>
      <c r="E1096" s="168">
        <v>0</v>
      </c>
      <c r="F1096" s="168">
        <v>0.29360100000000006</v>
      </c>
      <c r="G1096" s="168">
        <v>0.10178167999999994</v>
      </c>
      <c r="H1096" s="168">
        <v>0.44314685999999986</v>
      </c>
      <c r="I1096" s="168">
        <v>0</v>
      </c>
      <c r="J1096" s="168">
        <v>0</v>
      </c>
      <c r="K1096" s="168">
        <v>0</v>
      </c>
      <c r="L1096" s="168">
        <v>0</v>
      </c>
      <c r="M1096" s="168">
        <v>0</v>
      </c>
      <c r="N1096" s="168">
        <v>0.83852953999999991</v>
      </c>
    </row>
    <row r="1097" spans="1:14" ht="195" x14ac:dyDescent="0.25">
      <c r="A1097" s="168">
        <v>2038</v>
      </c>
      <c r="B1097" s="168">
        <v>52</v>
      </c>
      <c r="C1097" s="169" t="s">
        <v>54</v>
      </c>
      <c r="D1097" s="168">
        <v>0.79726269809999994</v>
      </c>
      <c r="E1097" s="168">
        <v>0</v>
      </c>
      <c r="F1097" s="168">
        <v>0</v>
      </c>
      <c r="G1097" s="168">
        <v>1.4170871000000003</v>
      </c>
      <c r="H1097" s="168">
        <v>0</v>
      </c>
      <c r="I1097" s="168">
        <v>0</v>
      </c>
      <c r="J1097" s="168">
        <v>0</v>
      </c>
      <c r="K1097" s="168">
        <v>0</v>
      </c>
      <c r="L1097" s="168">
        <v>0</v>
      </c>
      <c r="M1097" s="168">
        <v>0</v>
      </c>
      <c r="N1097" s="168">
        <v>1.4170871000000003</v>
      </c>
    </row>
    <row r="1098" spans="1:14" ht="60" x14ac:dyDescent="0.25">
      <c r="A1098" s="168">
        <v>2038</v>
      </c>
      <c r="B1098" s="168">
        <v>30</v>
      </c>
      <c r="C1098" s="169" t="s">
        <v>32</v>
      </c>
      <c r="D1098" s="168">
        <v>0.8548228711000001</v>
      </c>
      <c r="E1098" s="168">
        <v>0</v>
      </c>
      <c r="F1098" s="168">
        <v>0</v>
      </c>
      <c r="G1098" s="168">
        <v>0</v>
      </c>
      <c r="H1098" s="168">
        <v>0</v>
      </c>
      <c r="I1098" s="168">
        <v>0.70591773449006434</v>
      </c>
      <c r="J1098" s="168">
        <v>0</v>
      </c>
      <c r="K1098" s="168">
        <v>0</v>
      </c>
      <c r="L1098" s="168">
        <v>0</v>
      </c>
      <c r="M1098" s="168">
        <v>0</v>
      </c>
      <c r="N1098" s="168">
        <v>0.70591773449006434</v>
      </c>
    </row>
    <row r="1099" spans="1:14" ht="45" x14ac:dyDescent="0.25">
      <c r="A1099" s="168">
        <v>2038</v>
      </c>
      <c r="B1099" s="168">
        <v>13</v>
      </c>
      <c r="C1099" s="169" t="s">
        <v>15</v>
      </c>
      <c r="D1099" s="168">
        <v>3.1052084272</v>
      </c>
      <c r="E1099" s="168">
        <v>0</v>
      </c>
      <c r="F1099" s="168">
        <v>0.56174999999999997</v>
      </c>
      <c r="G1099" s="168">
        <v>0</v>
      </c>
      <c r="H1099" s="168">
        <v>0</v>
      </c>
      <c r="I1099" s="168">
        <v>0</v>
      </c>
      <c r="J1099" s="168">
        <v>0.34444340000000012</v>
      </c>
      <c r="K1099" s="168">
        <v>0</v>
      </c>
      <c r="L1099" s="168">
        <v>0</v>
      </c>
      <c r="M1099" s="168">
        <v>0</v>
      </c>
      <c r="N1099" s="168">
        <v>0.90619340000000004</v>
      </c>
    </row>
    <row r="1100" spans="1:14" ht="210" x14ac:dyDescent="0.25">
      <c r="A1100" s="168">
        <v>2038</v>
      </c>
      <c r="B1100" s="168">
        <v>49</v>
      </c>
      <c r="C1100" s="169" t="s">
        <v>51</v>
      </c>
      <c r="D1100" s="168">
        <v>4.2465289140999998</v>
      </c>
      <c r="E1100" s="168">
        <v>0</v>
      </c>
      <c r="F1100" s="168">
        <v>0</v>
      </c>
      <c r="G1100" s="168">
        <v>0</v>
      </c>
      <c r="H1100" s="168">
        <v>0</v>
      </c>
      <c r="I1100" s="168">
        <v>0</v>
      </c>
      <c r="J1100" s="168">
        <v>0</v>
      </c>
      <c r="K1100" s="168">
        <v>0</v>
      </c>
      <c r="L1100" s="168">
        <v>0</v>
      </c>
      <c r="M1100" s="168">
        <v>0</v>
      </c>
      <c r="N1100" s="168">
        <v>0</v>
      </c>
    </row>
    <row r="1101" spans="1:14" ht="195" x14ac:dyDescent="0.25">
      <c r="A1101" s="168">
        <v>2038</v>
      </c>
      <c r="B1101" s="168">
        <v>51</v>
      </c>
      <c r="C1101" s="169" t="s">
        <v>53</v>
      </c>
      <c r="D1101" s="168">
        <v>4.2465289140999998</v>
      </c>
      <c r="E1101" s="168">
        <v>0</v>
      </c>
      <c r="F1101" s="168">
        <v>0</v>
      </c>
      <c r="G1101" s="168">
        <v>0</v>
      </c>
      <c r="H1101" s="168">
        <v>0</v>
      </c>
      <c r="I1101" s="168">
        <v>0</v>
      </c>
      <c r="J1101" s="168">
        <v>0</v>
      </c>
      <c r="K1101" s="168">
        <v>0</v>
      </c>
      <c r="L1101" s="168">
        <v>2.4703920699999999</v>
      </c>
      <c r="M1101" s="168">
        <v>0</v>
      </c>
      <c r="N1101" s="168">
        <v>2.4703920699999999</v>
      </c>
    </row>
    <row r="1102" spans="1:14" ht="225" x14ac:dyDescent="0.25">
      <c r="A1102" s="168">
        <v>2038</v>
      </c>
      <c r="B1102" s="168">
        <v>53</v>
      </c>
      <c r="C1102" s="169" t="s">
        <v>55</v>
      </c>
      <c r="D1102" s="168">
        <v>4.2465289140999998</v>
      </c>
      <c r="E1102" s="168">
        <v>0</v>
      </c>
      <c r="F1102" s="168">
        <v>0</v>
      </c>
      <c r="G1102" s="168">
        <v>0</v>
      </c>
      <c r="H1102" s="168">
        <v>0</v>
      </c>
      <c r="I1102" s="168">
        <v>0</v>
      </c>
      <c r="J1102" s="168">
        <v>0</v>
      </c>
      <c r="K1102" s="168">
        <v>0</v>
      </c>
      <c r="L1102" s="168">
        <v>0.98529237999999986</v>
      </c>
      <c r="M1102" s="168">
        <v>0</v>
      </c>
      <c r="N1102" s="168">
        <v>0.98529237999999986</v>
      </c>
    </row>
    <row r="1103" spans="1:14" ht="180" x14ac:dyDescent="0.25">
      <c r="A1103" s="168">
        <v>2038</v>
      </c>
      <c r="B1103" s="168">
        <v>37</v>
      </c>
      <c r="C1103" s="169" t="s">
        <v>39</v>
      </c>
      <c r="D1103" s="168">
        <v>4.7469766068999997</v>
      </c>
      <c r="E1103" s="168">
        <v>0</v>
      </c>
      <c r="F1103" s="168">
        <v>0</v>
      </c>
      <c r="G1103" s="168">
        <v>0</v>
      </c>
      <c r="H1103" s="168">
        <v>0</v>
      </c>
      <c r="I1103" s="168">
        <v>0</v>
      </c>
      <c r="J1103" s="168">
        <v>0</v>
      </c>
      <c r="K1103" s="168">
        <v>0</v>
      </c>
      <c r="L1103" s="168">
        <v>20.932949795000003</v>
      </c>
      <c r="M1103" s="168">
        <v>0</v>
      </c>
      <c r="N1103" s="168">
        <v>20.932949795000003</v>
      </c>
    </row>
    <row r="1104" spans="1:14" ht="45" x14ac:dyDescent="0.25">
      <c r="A1104" s="168">
        <v>2038</v>
      </c>
      <c r="B1104" s="168">
        <v>16</v>
      </c>
      <c r="C1104" s="169" t="s">
        <v>18</v>
      </c>
      <c r="D1104" s="168">
        <v>5.0374925743999999</v>
      </c>
      <c r="E1104" s="168">
        <v>-0.17010203689090231</v>
      </c>
      <c r="F1104" s="168">
        <v>1.0266897101909023</v>
      </c>
      <c r="G1104" s="168">
        <v>0</v>
      </c>
      <c r="H1104" s="168">
        <v>0</v>
      </c>
      <c r="I1104" s="168">
        <v>0</v>
      </c>
      <c r="J1104" s="168">
        <v>0</v>
      </c>
      <c r="K1104" s="168">
        <v>0</v>
      </c>
      <c r="L1104" s="168">
        <v>0</v>
      </c>
      <c r="M1104" s="168">
        <v>0</v>
      </c>
      <c r="N1104" s="168">
        <v>0.85658767330000007</v>
      </c>
    </row>
    <row r="1105" spans="1:14" ht="150" x14ac:dyDescent="0.25">
      <c r="A1105" s="168">
        <v>2038</v>
      </c>
      <c r="B1105" s="168">
        <v>38</v>
      </c>
      <c r="C1105" s="169" t="s">
        <v>40</v>
      </c>
      <c r="D1105" s="168">
        <v>5.3422356789999998</v>
      </c>
      <c r="E1105" s="168">
        <v>0</v>
      </c>
      <c r="F1105" s="168">
        <v>0</v>
      </c>
      <c r="G1105" s="168">
        <v>0</v>
      </c>
      <c r="H1105" s="168">
        <v>0</v>
      </c>
      <c r="I1105" s="168">
        <v>0</v>
      </c>
      <c r="J1105" s="168">
        <v>0</v>
      </c>
      <c r="K1105" s="168">
        <v>0</v>
      </c>
      <c r="L1105" s="168">
        <v>8.9834984200000019</v>
      </c>
      <c r="M1105" s="168">
        <v>0</v>
      </c>
      <c r="N1105" s="168">
        <v>8.9834984200000019</v>
      </c>
    </row>
    <row r="1106" spans="1:14" ht="135" x14ac:dyDescent="0.25">
      <c r="A1106" s="168">
        <v>2038</v>
      </c>
      <c r="B1106" s="168">
        <v>40</v>
      </c>
      <c r="C1106" s="169" t="s">
        <v>42</v>
      </c>
      <c r="D1106" s="168">
        <v>5.4769047630000003</v>
      </c>
      <c r="E1106" s="168">
        <v>-4.1760137825164008E-3</v>
      </c>
      <c r="F1106" s="168">
        <v>1.6057097395111294E-2</v>
      </c>
      <c r="G1106" s="168">
        <v>-6.7715319577775386E-3</v>
      </c>
      <c r="H1106" s="168">
        <v>5.7178272210182575E-2</v>
      </c>
      <c r="I1106" s="168">
        <v>0</v>
      </c>
      <c r="J1106" s="168">
        <v>0</v>
      </c>
      <c r="K1106" s="168">
        <v>0</v>
      </c>
      <c r="L1106" s="168">
        <v>0</v>
      </c>
      <c r="M1106" s="168">
        <v>0</v>
      </c>
      <c r="N1106" s="168">
        <v>6.2287823864999925E-2</v>
      </c>
    </row>
    <row r="1107" spans="1:14" ht="90" x14ac:dyDescent="0.25">
      <c r="A1107" s="168">
        <v>2038</v>
      </c>
      <c r="B1107" s="168">
        <v>48</v>
      </c>
      <c r="C1107" s="169" t="s">
        <v>50</v>
      </c>
      <c r="D1107" s="168">
        <v>5.6305795644999996</v>
      </c>
      <c r="E1107" s="168">
        <v>3.2394708845423805</v>
      </c>
      <c r="F1107" s="168">
        <v>102.30348536545763</v>
      </c>
      <c r="G1107" s="168">
        <v>0</v>
      </c>
      <c r="H1107" s="168">
        <v>0</v>
      </c>
      <c r="I1107" s="168">
        <v>0</v>
      </c>
      <c r="J1107" s="168">
        <v>0</v>
      </c>
      <c r="K1107" s="168">
        <v>0</v>
      </c>
      <c r="L1107" s="168">
        <v>0</v>
      </c>
      <c r="M1107" s="168">
        <v>0</v>
      </c>
      <c r="N1107" s="168">
        <v>105.54295625000002</v>
      </c>
    </row>
    <row r="1108" spans="1:14" ht="75" x14ac:dyDescent="0.25">
      <c r="A1108" s="168">
        <v>2038</v>
      </c>
      <c r="B1108" s="168">
        <v>28</v>
      </c>
      <c r="C1108" s="169" t="s">
        <v>30</v>
      </c>
      <c r="D1108" s="168">
        <v>5.8285648387999993</v>
      </c>
      <c r="E1108" s="168">
        <v>0</v>
      </c>
      <c r="F1108" s="168">
        <v>0</v>
      </c>
      <c r="G1108" s="168">
        <v>1.245912291066291</v>
      </c>
      <c r="H1108" s="168">
        <v>0</v>
      </c>
      <c r="I1108" s="168">
        <v>0</v>
      </c>
      <c r="J1108" s="168">
        <v>0</v>
      </c>
      <c r="K1108" s="168">
        <v>0</v>
      </c>
      <c r="L1108" s="168">
        <v>0</v>
      </c>
      <c r="M1108" s="168">
        <v>0</v>
      </c>
      <c r="N1108" s="168">
        <v>1.245912291066291</v>
      </c>
    </row>
    <row r="1109" spans="1:14" ht="90" x14ac:dyDescent="0.25">
      <c r="A1109" s="168">
        <v>2038</v>
      </c>
      <c r="B1109" s="168">
        <v>45</v>
      </c>
      <c r="C1109" s="169" t="s">
        <v>47</v>
      </c>
      <c r="D1109" s="168">
        <v>5.8554986556000008</v>
      </c>
      <c r="E1109" s="168">
        <v>0.88019613353123705</v>
      </c>
      <c r="F1109" s="168">
        <v>4.7387436542816674</v>
      </c>
      <c r="G1109" s="168">
        <v>0.59613517718709419</v>
      </c>
      <c r="H1109" s="168">
        <v>0</v>
      </c>
      <c r="I1109" s="168">
        <v>0</v>
      </c>
      <c r="J1109" s="168">
        <v>0</v>
      </c>
      <c r="K1109" s="168">
        <v>0</v>
      </c>
      <c r="L1109" s="168">
        <v>0</v>
      </c>
      <c r="M1109" s="168">
        <v>0</v>
      </c>
      <c r="N1109" s="168">
        <v>6.2150749649999995</v>
      </c>
    </row>
    <row r="1110" spans="1:14" ht="75" x14ac:dyDescent="0.25">
      <c r="A1110" s="168">
        <v>2038</v>
      </c>
      <c r="B1110" s="168">
        <v>54</v>
      </c>
      <c r="C1110" s="169" t="s">
        <v>56</v>
      </c>
      <c r="D1110" s="168">
        <v>5.8554986556000008</v>
      </c>
      <c r="E1110" s="168">
        <v>0.90159976514090268</v>
      </c>
      <c r="F1110" s="168">
        <v>4.8535447852991274</v>
      </c>
      <c r="G1110" s="168">
        <v>0.45993041455996891</v>
      </c>
      <c r="H1110" s="168">
        <v>0</v>
      </c>
      <c r="I1110" s="168">
        <v>0</v>
      </c>
      <c r="J1110" s="168">
        <v>0</v>
      </c>
      <c r="K1110" s="168">
        <v>0</v>
      </c>
      <c r="L1110" s="168">
        <v>0</v>
      </c>
      <c r="M1110" s="168">
        <v>0</v>
      </c>
      <c r="N1110" s="168">
        <v>6.2150749649999986</v>
      </c>
    </row>
    <row r="1111" spans="1:14" ht="120" x14ac:dyDescent="0.25">
      <c r="A1111" s="168">
        <v>2038</v>
      </c>
      <c r="B1111" s="168">
        <v>36</v>
      </c>
      <c r="C1111" s="169" t="s">
        <v>38</v>
      </c>
      <c r="D1111" s="168">
        <v>7.9723011687000005</v>
      </c>
      <c r="E1111" s="168">
        <v>0</v>
      </c>
      <c r="F1111" s="168">
        <v>0</v>
      </c>
      <c r="G1111" s="168">
        <v>0.11636927999999998</v>
      </c>
      <c r="H1111" s="168">
        <v>0</v>
      </c>
      <c r="I1111" s="168">
        <v>0</v>
      </c>
      <c r="J1111" s="168">
        <v>0</v>
      </c>
      <c r="K1111" s="168">
        <v>0</v>
      </c>
      <c r="L1111" s="168">
        <v>0</v>
      </c>
      <c r="M1111" s="168">
        <v>0</v>
      </c>
      <c r="N1111" s="168">
        <v>0.11636927999999998</v>
      </c>
    </row>
    <row r="1112" spans="1:14" ht="90" x14ac:dyDescent="0.25">
      <c r="A1112" s="168">
        <v>2038</v>
      </c>
      <c r="B1112" s="168">
        <v>46</v>
      </c>
      <c r="C1112" s="169" t="s">
        <v>48</v>
      </c>
      <c r="D1112" s="168">
        <v>14.366258952100001</v>
      </c>
      <c r="E1112" s="168">
        <v>4.6777575329038958</v>
      </c>
      <c r="F1112" s="168">
        <v>1.4295521533424036</v>
      </c>
      <c r="G1112" s="168">
        <v>0.1347889822270443</v>
      </c>
      <c r="H1112" s="168">
        <v>0.26503771616752986</v>
      </c>
      <c r="I1112" s="168">
        <v>0</v>
      </c>
      <c r="J1112" s="168">
        <v>0</v>
      </c>
      <c r="K1112" s="168">
        <v>0</v>
      </c>
      <c r="L1112" s="168">
        <v>0</v>
      </c>
      <c r="M1112" s="168">
        <v>0</v>
      </c>
      <c r="N1112" s="168">
        <v>6.5071363846408738</v>
      </c>
    </row>
    <row r="1113" spans="1:14" ht="75" x14ac:dyDescent="0.25">
      <c r="A1113" s="168">
        <v>2038</v>
      </c>
      <c r="B1113" s="168">
        <v>55</v>
      </c>
      <c r="C1113" s="169" t="s">
        <v>57</v>
      </c>
      <c r="D1113" s="168">
        <v>15.5614470726</v>
      </c>
      <c r="E1113" s="168">
        <v>-5.5165131370777614</v>
      </c>
      <c r="F1113" s="168">
        <v>11.414450756619473</v>
      </c>
      <c r="G1113" s="168">
        <v>0.31713734545828903</v>
      </c>
      <c r="H1113" s="168">
        <v>0</v>
      </c>
      <c r="I1113" s="168">
        <v>0</v>
      </c>
      <c r="J1113" s="168">
        <v>0</v>
      </c>
      <c r="K1113" s="168">
        <v>0</v>
      </c>
      <c r="L1113" s="168">
        <v>0</v>
      </c>
      <c r="M1113" s="168">
        <v>0</v>
      </c>
      <c r="N1113" s="168">
        <v>6.2150749650000012</v>
      </c>
    </row>
    <row r="1114" spans="1:14" ht="45" x14ac:dyDescent="0.25">
      <c r="A1114" s="168">
        <v>2038</v>
      </c>
      <c r="B1114" s="168">
        <v>57</v>
      </c>
      <c r="C1114" s="169" t="s">
        <v>59</v>
      </c>
      <c r="D1114" s="168">
        <v>18.798500877200002</v>
      </c>
      <c r="E1114" s="168">
        <v>0</v>
      </c>
      <c r="F1114" s="168">
        <v>1.1591241266274333E-8</v>
      </c>
      <c r="G1114" s="168">
        <v>-1.6096343983055366E-9</v>
      </c>
      <c r="H1114" s="168">
        <v>1.7495247532031209E-8</v>
      </c>
      <c r="I1114" s="168">
        <v>0</v>
      </c>
      <c r="J1114" s="168">
        <v>0</v>
      </c>
      <c r="K1114" s="168">
        <v>0</v>
      </c>
      <c r="L1114" s="168">
        <v>0</v>
      </c>
      <c r="M1114" s="168">
        <v>0</v>
      </c>
      <c r="N1114" s="168">
        <v>2.7476854400000005E-8</v>
      </c>
    </row>
    <row r="1115" spans="1:14" ht="45" x14ac:dyDescent="0.25">
      <c r="A1115" s="168">
        <v>2038</v>
      </c>
      <c r="B1115" s="168">
        <v>56</v>
      </c>
      <c r="C1115" s="169" t="s">
        <v>58</v>
      </c>
      <c r="D1115" s="168">
        <v>22.199764080999998</v>
      </c>
      <c r="E1115" s="168">
        <v>-0.17994274207616756</v>
      </c>
      <c r="F1115" s="168">
        <v>-1.8623633025371151</v>
      </c>
      <c r="G1115" s="168">
        <v>0.49584271579980305</v>
      </c>
      <c r="H1115" s="168">
        <v>5.1448669482463538</v>
      </c>
      <c r="I1115" s="168">
        <v>0</v>
      </c>
      <c r="J1115" s="168">
        <v>0</v>
      </c>
      <c r="K1115" s="168">
        <v>0</v>
      </c>
      <c r="L1115" s="168">
        <v>0</v>
      </c>
      <c r="M1115" s="168">
        <v>0</v>
      </c>
      <c r="N1115" s="168">
        <v>3.5984036194328741</v>
      </c>
    </row>
    <row r="1116" spans="1:14" ht="135" x14ac:dyDescent="0.25">
      <c r="A1116" s="168">
        <v>2038</v>
      </c>
      <c r="B1116" s="168">
        <v>41</v>
      </c>
      <c r="C1116" s="169" t="s">
        <v>43</v>
      </c>
      <c r="D1116" s="168">
        <v>22.8555156368</v>
      </c>
      <c r="E1116" s="168">
        <v>0</v>
      </c>
      <c r="F1116" s="168">
        <v>0</v>
      </c>
      <c r="G1116" s="168">
        <v>2.2149784800000016E-2</v>
      </c>
      <c r="H1116" s="168">
        <v>0</v>
      </c>
      <c r="I1116" s="168">
        <v>0</v>
      </c>
      <c r="J1116" s="168">
        <v>0</v>
      </c>
      <c r="K1116" s="168">
        <v>0</v>
      </c>
      <c r="L1116" s="168">
        <v>0</v>
      </c>
      <c r="M1116" s="168">
        <v>0</v>
      </c>
      <c r="N1116" s="168">
        <v>2.2149784800000016E-2</v>
      </c>
    </row>
    <row r="1117" spans="1:14" ht="135" x14ac:dyDescent="0.25">
      <c r="A1117" s="168">
        <v>2038</v>
      </c>
      <c r="B1117" s="168">
        <v>42</v>
      </c>
      <c r="C1117" s="169" t="s">
        <v>44</v>
      </c>
      <c r="D1117" s="168">
        <v>22.8555156368</v>
      </c>
      <c r="E1117" s="168">
        <v>-6.7536558472951775E-3</v>
      </c>
      <c r="F1117" s="168">
        <v>-3.5297437010603901E-2</v>
      </c>
      <c r="G1117" s="168">
        <v>4.3648897637899128E-2</v>
      </c>
      <c r="H1117" s="168">
        <v>0</v>
      </c>
      <c r="I1117" s="168">
        <v>0</v>
      </c>
      <c r="J1117" s="168">
        <v>0</v>
      </c>
      <c r="K1117" s="168">
        <v>0</v>
      </c>
      <c r="L1117" s="168">
        <v>0</v>
      </c>
      <c r="M1117" s="168">
        <v>0</v>
      </c>
      <c r="N1117" s="168">
        <v>1.5978047800000519E-3</v>
      </c>
    </row>
    <row r="1118" spans="1:14" ht="90" x14ac:dyDescent="0.25">
      <c r="A1118" s="168">
        <v>2038</v>
      </c>
      <c r="B1118" s="168">
        <v>47</v>
      </c>
      <c r="C1118" s="169" t="s">
        <v>49</v>
      </c>
      <c r="D1118" s="168">
        <v>23.278963022700001</v>
      </c>
      <c r="E1118" s="168">
        <v>0.17227126143091434</v>
      </c>
      <c r="F1118" s="168">
        <v>0</v>
      </c>
      <c r="G1118" s="168">
        <v>0</v>
      </c>
      <c r="H1118" s="168">
        <v>0</v>
      </c>
      <c r="I1118" s="168">
        <v>0</v>
      </c>
      <c r="J1118" s="168">
        <v>0</v>
      </c>
      <c r="K1118" s="168">
        <v>0</v>
      </c>
      <c r="L1118" s="168">
        <v>0</v>
      </c>
      <c r="M1118" s="168">
        <v>0</v>
      </c>
      <c r="N1118" s="168">
        <v>0.17227126143091434</v>
      </c>
    </row>
    <row r="1119" spans="1:14" ht="75" x14ac:dyDescent="0.25">
      <c r="A1119" s="168">
        <v>2038</v>
      </c>
      <c r="B1119" s="168">
        <v>3</v>
      </c>
      <c r="C1119" s="169" t="s">
        <v>5</v>
      </c>
      <c r="D1119" s="168">
        <v>28.807346129100001</v>
      </c>
      <c r="E1119" s="168">
        <v>0</v>
      </c>
      <c r="F1119" s="168">
        <v>0</v>
      </c>
      <c r="G1119" s="168">
        <v>2.4350612000000003</v>
      </c>
      <c r="H1119" s="168">
        <v>0</v>
      </c>
      <c r="I1119" s="168">
        <v>0</v>
      </c>
      <c r="J1119" s="168">
        <v>0</v>
      </c>
      <c r="K1119" s="168">
        <v>0</v>
      </c>
      <c r="L1119" s="168">
        <v>0</v>
      </c>
      <c r="M1119" s="168">
        <v>0</v>
      </c>
      <c r="N1119" s="168">
        <v>2.4350612000000003</v>
      </c>
    </row>
    <row r="1120" spans="1:14" ht="105" x14ac:dyDescent="0.25">
      <c r="A1120" s="168">
        <v>2038</v>
      </c>
      <c r="B1120" s="168">
        <v>1</v>
      </c>
      <c r="C1120" s="169" t="s">
        <v>3</v>
      </c>
      <c r="D1120" s="168">
        <v>31.323485917900001</v>
      </c>
      <c r="E1120" s="168">
        <v>0</v>
      </c>
      <c r="F1120" s="168">
        <v>0</v>
      </c>
      <c r="G1120" s="168">
        <v>1.596798754797863</v>
      </c>
      <c r="H1120" s="168">
        <v>0</v>
      </c>
      <c r="I1120" s="168">
        <v>0</v>
      </c>
      <c r="J1120" s="168">
        <v>0</v>
      </c>
      <c r="K1120" s="168">
        <v>0</v>
      </c>
      <c r="L1120" s="168">
        <v>0</v>
      </c>
      <c r="M1120" s="168">
        <v>0</v>
      </c>
      <c r="N1120" s="168">
        <v>1.596798754797863</v>
      </c>
    </row>
    <row r="1121" spans="1:14" ht="105" x14ac:dyDescent="0.25">
      <c r="A1121" s="168">
        <v>2038</v>
      </c>
      <c r="B1121" s="168">
        <v>4</v>
      </c>
      <c r="C1121" s="169" t="s">
        <v>6</v>
      </c>
      <c r="D1121" s="168">
        <v>32.252376785199999</v>
      </c>
      <c r="E1121" s="168">
        <v>0</v>
      </c>
      <c r="F1121" s="168">
        <v>0</v>
      </c>
      <c r="G1121" s="168">
        <v>1.8263992079141202</v>
      </c>
      <c r="H1121" s="168">
        <v>0</v>
      </c>
      <c r="I1121" s="168">
        <v>0</v>
      </c>
      <c r="J1121" s="168">
        <v>0</v>
      </c>
      <c r="K1121" s="168">
        <v>0</v>
      </c>
      <c r="L1121" s="168">
        <v>0</v>
      </c>
      <c r="M1121" s="168">
        <v>0</v>
      </c>
      <c r="N1121" s="168">
        <v>1.8263992079141202</v>
      </c>
    </row>
    <row r="1122" spans="1:14" ht="75" x14ac:dyDescent="0.25">
      <c r="A1122" s="168">
        <v>2038</v>
      </c>
      <c r="B1122" s="168">
        <v>43</v>
      </c>
      <c r="C1122" s="169" t="s">
        <v>45</v>
      </c>
      <c r="D1122" s="168">
        <v>32.266278110000002</v>
      </c>
      <c r="E1122" s="168">
        <v>0</v>
      </c>
      <c r="F1122" s="168">
        <v>0</v>
      </c>
      <c r="G1122" s="168">
        <v>1.8358736641766751</v>
      </c>
      <c r="H1122" s="168">
        <v>0</v>
      </c>
      <c r="I1122" s="168">
        <v>0</v>
      </c>
      <c r="J1122" s="168">
        <v>0</v>
      </c>
      <c r="K1122" s="168">
        <v>0</v>
      </c>
      <c r="L1122" s="168">
        <v>0</v>
      </c>
      <c r="M1122" s="168">
        <v>0</v>
      </c>
      <c r="N1122" s="168">
        <v>1.8358736641766751</v>
      </c>
    </row>
    <row r="1123" spans="1:14" ht="135" x14ac:dyDescent="0.25">
      <c r="A1123" s="168">
        <v>2038</v>
      </c>
      <c r="B1123" s="168">
        <v>11</v>
      </c>
      <c r="C1123" s="169" t="s">
        <v>13</v>
      </c>
      <c r="D1123" s="168">
        <v>36.199049779200003</v>
      </c>
      <c r="E1123" s="168">
        <v>0</v>
      </c>
      <c r="F1123" s="168">
        <v>0</v>
      </c>
      <c r="G1123" s="168">
        <v>0</v>
      </c>
      <c r="H1123" s="168">
        <v>0</v>
      </c>
      <c r="I1123" s="168">
        <v>0</v>
      </c>
      <c r="J1123" s="168">
        <v>0</v>
      </c>
      <c r="K1123" s="168">
        <v>0</v>
      </c>
      <c r="L1123" s="168">
        <v>0</v>
      </c>
      <c r="M1123" s="168">
        <v>0.132717214</v>
      </c>
      <c r="N1123" s="168">
        <v>0.132717214</v>
      </c>
    </row>
    <row r="1124" spans="1:14" ht="150" x14ac:dyDescent="0.25">
      <c r="A1124" s="168">
        <v>2038</v>
      </c>
      <c r="B1124" s="168">
        <v>12</v>
      </c>
      <c r="C1124" s="169" t="s">
        <v>14</v>
      </c>
      <c r="D1124" s="168">
        <v>76.200654911700013</v>
      </c>
      <c r="E1124" s="168">
        <v>0</v>
      </c>
      <c r="F1124" s="168">
        <v>0</v>
      </c>
      <c r="G1124" s="168">
        <v>0</v>
      </c>
      <c r="H1124" s="168">
        <v>0</v>
      </c>
      <c r="I1124" s="168">
        <v>0</v>
      </c>
      <c r="J1124" s="168">
        <v>0</v>
      </c>
      <c r="K1124" s="168">
        <v>0</v>
      </c>
      <c r="L1124" s="168">
        <v>0</v>
      </c>
      <c r="M1124" s="168">
        <v>0.132717214</v>
      </c>
      <c r="N1124" s="168">
        <v>0.132717214</v>
      </c>
    </row>
    <row r="1125" spans="1:14" ht="105" x14ac:dyDescent="0.25">
      <c r="A1125" s="168">
        <v>2038</v>
      </c>
      <c r="B1125" s="168">
        <v>5</v>
      </c>
      <c r="C1125" s="169" t="s">
        <v>7</v>
      </c>
      <c r="D1125" s="168">
        <v>89.612935449400013</v>
      </c>
      <c r="E1125" s="168">
        <v>0</v>
      </c>
      <c r="F1125" s="168">
        <v>0</v>
      </c>
      <c r="G1125" s="168">
        <v>0</v>
      </c>
      <c r="H1125" s="168">
        <v>0</v>
      </c>
      <c r="I1125" s="168">
        <v>0</v>
      </c>
      <c r="J1125" s="168">
        <v>0</v>
      </c>
      <c r="K1125" s="168">
        <v>0</v>
      </c>
      <c r="L1125" s="168">
        <v>0.57791876256501717</v>
      </c>
      <c r="M1125" s="168">
        <v>0</v>
      </c>
      <c r="N1125" s="168">
        <v>0.57791876256501717</v>
      </c>
    </row>
    <row r="1126" spans="1:14" ht="75" x14ac:dyDescent="0.25">
      <c r="A1126" s="168">
        <v>2038</v>
      </c>
      <c r="B1126" s="168">
        <v>44</v>
      </c>
      <c r="C1126" s="169" t="s">
        <v>46</v>
      </c>
      <c r="D1126" s="168">
        <v>89.612935449400013</v>
      </c>
      <c r="E1126" s="168">
        <v>0</v>
      </c>
      <c r="F1126" s="168">
        <v>0</v>
      </c>
      <c r="G1126" s="168">
        <v>0</v>
      </c>
      <c r="H1126" s="168">
        <v>0</v>
      </c>
      <c r="I1126" s="168">
        <v>0</v>
      </c>
      <c r="J1126" s="168">
        <v>0</v>
      </c>
      <c r="K1126" s="168">
        <v>0</v>
      </c>
      <c r="L1126" s="168">
        <v>0.57548140299539485</v>
      </c>
      <c r="M1126" s="168">
        <v>0</v>
      </c>
      <c r="N1126" s="168">
        <v>0.57548140299539485</v>
      </c>
    </row>
    <row r="1127" spans="1:14" ht="105" x14ac:dyDescent="0.25">
      <c r="A1127" s="168">
        <v>2038</v>
      </c>
      <c r="B1127" s="168">
        <v>2</v>
      </c>
      <c r="C1127" s="169" t="s">
        <v>4</v>
      </c>
      <c r="D1127" s="168">
        <v>90.810295651900006</v>
      </c>
      <c r="E1127" s="168">
        <v>0</v>
      </c>
      <c r="F1127" s="168">
        <v>0</v>
      </c>
      <c r="G1127" s="168">
        <v>0</v>
      </c>
      <c r="H1127" s="168">
        <v>0</v>
      </c>
      <c r="I1127" s="168">
        <v>0</v>
      </c>
      <c r="J1127" s="168">
        <v>0</v>
      </c>
      <c r="K1127" s="168">
        <v>0</v>
      </c>
      <c r="L1127" s="168">
        <v>0.92812094136103107</v>
      </c>
      <c r="M1127" s="168">
        <v>0</v>
      </c>
      <c r="N1127" s="168">
        <v>0.92812094136103107</v>
      </c>
    </row>
    <row r="1128" spans="1:14" ht="45" x14ac:dyDescent="0.25">
      <c r="A1128" s="168">
        <v>2038</v>
      </c>
      <c r="B1128" s="168">
        <v>58</v>
      </c>
      <c r="C1128" s="169" t="s">
        <v>60</v>
      </c>
      <c r="D1128" s="168">
        <v>96.394392661599994</v>
      </c>
      <c r="E1128" s="168">
        <v>0</v>
      </c>
      <c r="F1128" s="168">
        <v>0</v>
      </c>
      <c r="G1128" s="168">
        <v>9.1948999999999952E-9</v>
      </c>
      <c r="H1128" s="168">
        <v>0</v>
      </c>
      <c r="I1128" s="168">
        <v>0</v>
      </c>
      <c r="J1128" s="168">
        <v>0</v>
      </c>
      <c r="K1128" s="168">
        <v>0</v>
      </c>
      <c r="L1128" s="168">
        <v>0</v>
      </c>
      <c r="M1128" s="168">
        <v>0</v>
      </c>
      <c r="N1128" s="168">
        <v>9.1948999999999952E-9</v>
      </c>
    </row>
    <row r="1129" spans="1:14" ht="75" x14ac:dyDescent="0.25">
      <c r="A1129" s="168">
        <v>2038</v>
      </c>
      <c r="B1129" s="168">
        <v>31</v>
      </c>
      <c r="C1129" s="169" t="s">
        <v>33</v>
      </c>
      <c r="D1129" s="168">
        <v>111.75437912870001</v>
      </c>
      <c r="E1129" s="168">
        <v>0</v>
      </c>
      <c r="F1129" s="168">
        <v>0</v>
      </c>
      <c r="G1129" s="168">
        <v>0</v>
      </c>
      <c r="H1129" s="168">
        <v>0</v>
      </c>
      <c r="I1129" s="168">
        <v>0.69112875063121837</v>
      </c>
      <c r="J1129" s="168">
        <v>0</v>
      </c>
      <c r="K1129" s="168">
        <v>0</v>
      </c>
      <c r="L1129" s="168">
        <v>0</v>
      </c>
      <c r="M1129" s="168">
        <v>0</v>
      </c>
      <c r="N1129" s="168">
        <v>0.69112875063121837</v>
      </c>
    </row>
    <row r="1130" spans="1:14" ht="30" x14ac:dyDescent="0.25">
      <c r="A1130" s="168">
        <v>2039</v>
      </c>
      <c r="B1130" s="168">
        <v>19</v>
      </c>
      <c r="C1130" s="169" t="s">
        <v>21</v>
      </c>
      <c r="D1130" s="168">
        <v>-44.629768854000005</v>
      </c>
      <c r="E1130" s="168">
        <v>0.96408899999999997</v>
      </c>
      <c r="F1130" s="168">
        <v>19.851354600000001</v>
      </c>
      <c r="G1130" s="168">
        <v>6.5708494280000007</v>
      </c>
      <c r="H1130" s="168">
        <v>21.526960356000004</v>
      </c>
      <c r="I1130" s="168">
        <v>0</v>
      </c>
      <c r="J1130" s="168">
        <v>0</v>
      </c>
      <c r="K1130" s="168">
        <v>0</v>
      </c>
      <c r="L1130" s="168">
        <v>0</v>
      </c>
      <c r="M1130" s="168">
        <v>0</v>
      </c>
      <c r="N1130" s="168">
        <v>48.913253384000001</v>
      </c>
    </row>
    <row r="1131" spans="1:14" ht="60" x14ac:dyDescent="0.25">
      <c r="A1131" s="168">
        <v>2039</v>
      </c>
      <c r="B1131" s="168">
        <v>32</v>
      </c>
      <c r="C1131" s="169" t="s">
        <v>34</v>
      </c>
      <c r="D1131" s="168">
        <v>-22.307825160500002</v>
      </c>
      <c r="E1131" s="168">
        <v>0</v>
      </c>
      <c r="F1131" s="168">
        <v>0</v>
      </c>
      <c r="G1131" s="168">
        <v>0</v>
      </c>
      <c r="H1131" s="168">
        <v>0</v>
      </c>
      <c r="I1131" s="168">
        <v>1.4641626158406891</v>
      </c>
      <c r="J1131" s="168">
        <v>0</v>
      </c>
      <c r="K1131" s="168">
        <v>0</v>
      </c>
      <c r="L1131" s="168">
        <v>0</v>
      </c>
      <c r="M1131" s="168">
        <v>0</v>
      </c>
      <c r="N1131" s="168">
        <v>1.4641626158406891</v>
      </c>
    </row>
    <row r="1132" spans="1:14" ht="90" x14ac:dyDescent="0.25">
      <c r="A1132" s="168">
        <v>2039</v>
      </c>
      <c r="B1132" s="168">
        <v>22</v>
      </c>
      <c r="C1132" s="169" t="s">
        <v>24</v>
      </c>
      <c r="D1132" s="168">
        <v>-16.187441105000001</v>
      </c>
      <c r="E1132" s="168">
        <v>-6.6551625000000114E-2</v>
      </c>
      <c r="F1132" s="168">
        <v>0.12418350000000181</v>
      </c>
      <c r="G1132" s="168">
        <v>-0.20302853999999917</v>
      </c>
      <c r="H1132" s="168">
        <v>0.91662714000000078</v>
      </c>
      <c r="I1132" s="168">
        <v>0</v>
      </c>
      <c r="J1132" s="168">
        <v>0</v>
      </c>
      <c r="K1132" s="168">
        <v>0</v>
      </c>
      <c r="L1132" s="168">
        <v>0</v>
      </c>
      <c r="M1132" s="168">
        <v>0</v>
      </c>
      <c r="N1132" s="168">
        <v>0.77123047500000319</v>
      </c>
    </row>
    <row r="1133" spans="1:14" ht="90" x14ac:dyDescent="0.25">
      <c r="A1133" s="168">
        <v>2039</v>
      </c>
      <c r="B1133" s="168">
        <v>21</v>
      </c>
      <c r="C1133" s="169" t="s">
        <v>23</v>
      </c>
      <c r="D1133" s="168">
        <v>-10.979440093600001</v>
      </c>
      <c r="E1133" s="168">
        <v>0</v>
      </c>
      <c r="F1133" s="168">
        <v>0.58930008742350215</v>
      </c>
      <c r="G1133" s="168">
        <v>2.1888288961445797E-2</v>
      </c>
      <c r="H1133" s="168">
        <v>0.88946046961505665</v>
      </c>
      <c r="I1133" s="168">
        <v>0</v>
      </c>
      <c r="J1133" s="168">
        <v>0</v>
      </c>
      <c r="K1133" s="168">
        <v>0</v>
      </c>
      <c r="L1133" s="168">
        <v>0</v>
      </c>
      <c r="M1133" s="168">
        <v>0</v>
      </c>
      <c r="N1133" s="168">
        <v>1.5006488460000047</v>
      </c>
    </row>
    <row r="1134" spans="1:14" ht="180" x14ac:dyDescent="0.25">
      <c r="A1134" s="168">
        <v>2039</v>
      </c>
      <c r="B1134" s="168">
        <v>50</v>
      </c>
      <c r="C1134" s="169" t="s">
        <v>52</v>
      </c>
      <c r="D1134" s="168">
        <v>-7.3995231452999999</v>
      </c>
      <c r="E1134" s="168">
        <v>0</v>
      </c>
      <c r="F1134" s="168">
        <v>0</v>
      </c>
      <c r="G1134" s="168">
        <v>0</v>
      </c>
      <c r="H1134" s="168">
        <v>0</v>
      </c>
      <c r="I1134" s="168">
        <v>0</v>
      </c>
      <c r="J1134" s="168">
        <v>0</v>
      </c>
      <c r="K1134" s="168">
        <v>0</v>
      </c>
      <c r="L1134" s="168">
        <v>0</v>
      </c>
      <c r="M1134" s="168">
        <v>0</v>
      </c>
      <c r="N1134" s="168">
        <v>0</v>
      </c>
    </row>
    <row r="1135" spans="1:14" ht="45" x14ac:dyDescent="0.25">
      <c r="A1135" s="168">
        <v>2039</v>
      </c>
      <c r="B1135" s="168">
        <v>14</v>
      </c>
      <c r="C1135" s="169" t="s">
        <v>16</v>
      </c>
      <c r="D1135" s="168">
        <v>-7.2981955200000002</v>
      </c>
      <c r="E1135" s="168">
        <v>0</v>
      </c>
      <c r="F1135" s="168">
        <v>0.61578999999999962</v>
      </c>
      <c r="G1135" s="168">
        <v>0</v>
      </c>
      <c r="H1135" s="168">
        <v>0</v>
      </c>
      <c r="I1135" s="168">
        <v>0</v>
      </c>
      <c r="J1135" s="168">
        <v>0.70482579999999972</v>
      </c>
      <c r="K1135" s="168">
        <v>0</v>
      </c>
      <c r="L1135" s="168">
        <v>0</v>
      </c>
      <c r="M1135" s="168">
        <v>0</v>
      </c>
      <c r="N1135" s="168">
        <v>1.3206157999999992</v>
      </c>
    </row>
    <row r="1136" spans="1:14" ht="105" x14ac:dyDescent="0.25">
      <c r="A1136" s="168">
        <v>2039</v>
      </c>
      <c r="B1136" s="168">
        <v>35</v>
      </c>
      <c r="C1136" s="169" t="s">
        <v>37</v>
      </c>
      <c r="D1136" s="168">
        <v>-7.2572517743000002</v>
      </c>
      <c r="E1136" s="168">
        <v>0</v>
      </c>
      <c r="F1136" s="168">
        <v>0</v>
      </c>
      <c r="G1136" s="168">
        <v>0</v>
      </c>
      <c r="H1136" s="168">
        <v>0</v>
      </c>
      <c r="I1136" s="168">
        <v>0</v>
      </c>
      <c r="J1136" s="168">
        <v>0</v>
      </c>
      <c r="K1136" s="168">
        <v>0</v>
      </c>
      <c r="L1136" s="168">
        <v>2.8200205199999999</v>
      </c>
      <c r="M1136" s="168">
        <v>0</v>
      </c>
      <c r="N1136" s="168">
        <v>2.8200205199999999</v>
      </c>
    </row>
    <row r="1137" spans="1:14" ht="120" x14ac:dyDescent="0.25">
      <c r="A1137" s="168">
        <v>2039</v>
      </c>
      <c r="B1137" s="168">
        <v>39</v>
      </c>
      <c r="C1137" s="169" t="s">
        <v>41</v>
      </c>
      <c r="D1137" s="168">
        <v>-7.1060748671000002</v>
      </c>
      <c r="E1137" s="168">
        <v>0</v>
      </c>
      <c r="F1137" s="168">
        <v>0</v>
      </c>
      <c r="G1137" s="168">
        <v>1.9390800000000045E-2</v>
      </c>
      <c r="H1137" s="168">
        <v>0</v>
      </c>
      <c r="I1137" s="168">
        <v>0</v>
      </c>
      <c r="J1137" s="168">
        <v>0</v>
      </c>
      <c r="K1137" s="168">
        <v>0</v>
      </c>
      <c r="L1137" s="168">
        <v>0</v>
      </c>
      <c r="M1137" s="168">
        <v>0</v>
      </c>
      <c r="N1137" s="168">
        <v>1.9390800000000045E-2</v>
      </c>
    </row>
    <row r="1138" spans="1:14" ht="60" x14ac:dyDescent="0.25">
      <c r="A1138" s="168">
        <v>2039</v>
      </c>
      <c r="B1138" s="168">
        <v>15</v>
      </c>
      <c r="C1138" s="169" t="s">
        <v>17</v>
      </c>
      <c r="D1138" s="168">
        <v>-7.0625246230000007</v>
      </c>
      <c r="E1138" s="168">
        <v>0</v>
      </c>
      <c r="F1138" s="168">
        <v>8.1024999999999806E-2</v>
      </c>
      <c r="G1138" s="168">
        <v>0</v>
      </c>
      <c r="H1138" s="168">
        <v>0</v>
      </c>
      <c r="I1138" s="168">
        <v>0</v>
      </c>
      <c r="J1138" s="168">
        <v>9.2736000000000054E-2</v>
      </c>
      <c r="K1138" s="168">
        <v>0</v>
      </c>
      <c r="L1138" s="168">
        <v>0</v>
      </c>
      <c r="M1138" s="168">
        <v>0</v>
      </c>
      <c r="N1138" s="168">
        <v>0.17376099999999986</v>
      </c>
    </row>
    <row r="1139" spans="1:14" ht="60" x14ac:dyDescent="0.25">
      <c r="A1139" s="168">
        <v>2039</v>
      </c>
      <c r="B1139" s="168">
        <v>29</v>
      </c>
      <c r="C1139" s="169" t="s">
        <v>31</v>
      </c>
      <c r="D1139" s="168">
        <v>-5.3520100480000004</v>
      </c>
      <c r="E1139" s="168">
        <v>0</v>
      </c>
      <c r="F1139" s="168">
        <v>0</v>
      </c>
      <c r="G1139" s="168">
        <v>1.2611716480796553</v>
      </c>
      <c r="H1139" s="168">
        <v>0</v>
      </c>
      <c r="I1139" s="168">
        <v>0</v>
      </c>
      <c r="J1139" s="168">
        <v>0</v>
      </c>
      <c r="K1139" s="168">
        <v>0</v>
      </c>
      <c r="L1139" s="168">
        <v>0</v>
      </c>
      <c r="M1139" s="168">
        <v>0</v>
      </c>
      <c r="N1139" s="168">
        <v>1.2611716480796553</v>
      </c>
    </row>
    <row r="1140" spans="1:14" ht="90" x14ac:dyDescent="0.25">
      <c r="A1140" s="168">
        <v>2039</v>
      </c>
      <c r="B1140" s="168">
        <v>9</v>
      </c>
      <c r="C1140" s="169" t="s">
        <v>11</v>
      </c>
      <c r="D1140" s="168">
        <v>-5.1295888512000003</v>
      </c>
      <c r="E1140" s="168">
        <v>-0.14539499999999994</v>
      </c>
      <c r="F1140" s="168">
        <v>3.0156350000000005</v>
      </c>
      <c r="G1140" s="168">
        <v>0</v>
      </c>
      <c r="H1140" s="168">
        <v>0</v>
      </c>
      <c r="I1140" s="168">
        <v>0</v>
      </c>
      <c r="J1140" s="168">
        <v>0</v>
      </c>
      <c r="K1140" s="168">
        <v>0</v>
      </c>
      <c r="L1140" s="168">
        <v>0</v>
      </c>
      <c r="M1140" s="168">
        <v>0</v>
      </c>
      <c r="N1140" s="168">
        <v>2.8702400000000003</v>
      </c>
    </row>
    <row r="1141" spans="1:14" ht="75" x14ac:dyDescent="0.25">
      <c r="A1141" s="168">
        <v>2039</v>
      </c>
      <c r="B1141" s="168">
        <v>7</v>
      </c>
      <c r="C1141" s="169" t="s">
        <v>9</v>
      </c>
      <c r="D1141" s="168">
        <v>-3.8338333340999999</v>
      </c>
      <c r="E1141" s="168">
        <v>0</v>
      </c>
      <c r="F1141" s="168">
        <v>0</v>
      </c>
      <c r="G1141" s="168">
        <v>0</v>
      </c>
      <c r="H1141" s="168">
        <v>0</v>
      </c>
      <c r="I1141" s="168">
        <v>0</v>
      </c>
      <c r="J1141" s="168">
        <v>0</v>
      </c>
      <c r="K1141" s="168">
        <v>0</v>
      </c>
      <c r="L1141" s="168">
        <v>0</v>
      </c>
      <c r="M1141" s="168">
        <v>0</v>
      </c>
      <c r="N1141" s="168">
        <v>0</v>
      </c>
    </row>
    <row r="1142" spans="1:14" ht="90" x14ac:dyDescent="0.25">
      <c r="A1142" s="168">
        <v>2039</v>
      </c>
      <c r="B1142" s="168">
        <v>6</v>
      </c>
      <c r="C1142" s="169" t="s">
        <v>8</v>
      </c>
      <c r="D1142" s="168">
        <v>-3.7222969234000001</v>
      </c>
      <c r="E1142" s="168">
        <v>0</v>
      </c>
      <c r="F1142" s="168">
        <v>0</v>
      </c>
      <c r="G1142" s="168">
        <v>1.426139</v>
      </c>
      <c r="H1142" s="168">
        <v>0</v>
      </c>
      <c r="I1142" s="168">
        <v>0</v>
      </c>
      <c r="J1142" s="168">
        <v>0</v>
      </c>
      <c r="K1142" s="168">
        <v>0</v>
      </c>
      <c r="L1142" s="168">
        <v>0</v>
      </c>
      <c r="M1142" s="168">
        <v>0</v>
      </c>
      <c r="N1142" s="168">
        <v>1.426139</v>
      </c>
    </row>
    <row r="1143" spans="1:14" ht="75" x14ac:dyDescent="0.25">
      <c r="A1143" s="168">
        <v>2039</v>
      </c>
      <c r="B1143" s="168">
        <v>27</v>
      </c>
      <c r="C1143" s="169" t="s">
        <v>29</v>
      </c>
      <c r="D1143" s="168">
        <v>-3.6237930047</v>
      </c>
      <c r="E1143" s="168">
        <v>0</v>
      </c>
      <c r="F1143" s="168">
        <v>0</v>
      </c>
      <c r="G1143" s="168">
        <v>0.63058582403982821</v>
      </c>
      <c r="H1143" s="168">
        <v>0</v>
      </c>
      <c r="I1143" s="168">
        <v>-5.4680169357300253E-2</v>
      </c>
      <c r="J1143" s="168">
        <v>0</v>
      </c>
      <c r="K1143" s="168">
        <v>0</v>
      </c>
      <c r="L1143" s="168">
        <v>0</v>
      </c>
      <c r="M1143" s="168">
        <v>0</v>
      </c>
      <c r="N1143" s="168">
        <v>0.57590565468252797</v>
      </c>
    </row>
    <row r="1144" spans="1:14" ht="210" x14ac:dyDescent="0.25">
      <c r="A1144" s="168">
        <v>2039</v>
      </c>
      <c r="B1144" s="168">
        <v>33</v>
      </c>
      <c r="C1144" s="169" t="s">
        <v>35</v>
      </c>
      <c r="D1144" s="168">
        <v>-3.4692493704</v>
      </c>
      <c r="E1144" s="168">
        <v>0</v>
      </c>
      <c r="F1144" s="168">
        <v>0</v>
      </c>
      <c r="G1144" s="168">
        <v>14.798468903999998</v>
      </c>
      <c r="H1144" s="168">
        <v>0</v>
      </c>
      <c r="I1144" s="168">
        <v>0</v>
      </c>
      <c r="J1144" s="168">
        <v>0</v>
      </c>
      <c r="K1144" s="168">
        <v>0</v>
      </c>
      <c r="L1144" s="168">
        <v>0</v>
      </c>
      <c r="M1144" s="168">
        <v>0</v>
      </c>
      <c r="N1144" s="168">
        <v>14.798468903999998</v>
      </c>
    </row>
    <row r="1145" spans="1:14" ht="60" x14ac:dyDescent="0.25">
      <c r="A1145" s="168">
        <v>2039</v>
      </c>
      <c r="B1145" s="168">
        <v>24</v>
      </c>
      <c r="C1145" s="169" t="s">
        <v>26</v>
      </c>
      <c r="D1145" s="168">
        <v>-3.4301518943999998</v>
      </c>
      <c r="E1145" s="168">
        <v>0</v>
      </c>
      <c r="F1145" s="168">
        <v>1.7324433299936608</v>
      </c>
      <c r="G1145" s="168">
        <v>4.8369754095585096E-2</v>
      </c>
      <c r="H1145" s="168">
        <v>2.5149731499107553</v>
      </c>
      <c r="I1145" s="168">
        <v>0</v>
      </c>
      <c r="J1145" s="168">
        <v>0</v>
      </c>
      <c r="K1145" s="168">
        <v>0</v>
      </c>
      <c r="L1145" s="168">
        <v>0</v>
      </c>
      <c r="M1145" s="168">
        <v>0</v>
      </c>
      <c r="N1145" s="168">
        <v>4.2957862340000013</v>
      </c>
    </row>
    <row r="1146" spans="1:14" ht="60" x14ac:dyDescent="0.25">
      <c r="A1146" s="168">
        <v>2039</v>
      </c>
      <c r="B1146" s="168">
        <v>26</v>
      </c>
      <c r="C1146" s="169" t="s">
        <v>28</v>
      </c>
      <c r="D1146" s="168">
        <v>-3.3627087482999998</v>
      </c>
      <c r="E1146" s="168">
        <v>0</v>
      </c>
      <c r="F1146" s="168">
        <v>0</v>
      </c>
      <c r="G1146" s="168">
        <v>1.2581069127810005</v>
      </c>
      <c r="H1146" s="168">
        <v>0</v>
      </c>
      <c r="I1146" s="168">
        <v>0</v>
      </c>
      <c r="J1146" s="168">
        <v>0</v>
      </c>
      <c r="K1146" s="168">
        <v>0</v>
      </c>
      <c r="L1146" s="168">
        <v>0</v>
      </c>
      <c r="M1146" s="168">
        <v>0</v>
      </c>
      <c r="N1146" s="168">
        <v>1.2581069127810005</v>
      </c>
    </row>
    <row r="1147" spans="1:14" ht="75" x14ac:dyDescent="0.25">
      <c r="A1147" s="168">
        <v>2039</v>
      </c>
      <c r="B1147" s="168">
        <v>8</v>
      </c>
      <c r="C1147" s="169" t="s">
        <v>10</v>
      </c>
      <c r="D1147" s="168">
        <v>-3.3477213825000001</v>
      </c>
      <c r="E1147" s="168">
        <v>-0.68357587500000017</v>
      </c>
      <c r="F1147" s="168">
        <v>3.5445024999999983</v>
      </c>
      <c r="G1147" s="168">
        <v>0</v>
      </c>
      <c r="H1147" s="168">
        <v>0</v>
      </c>
      <c r="I1147" s="168">
        <v>0</v>
      </c>
      <c r="J1147" s="168">
        <v>0</v>
      </c>
      <c r="K1147" s="168">
        <v>0</v>
      </c>
      <c r="L1147" s="168">
        <v>0</v>
      </c>
      <c r="M1147" s="168">
        <v>0</v>
      </c>
      <c r="N1147" s="168">
        <v>2.8609266249999985</v>
      </c>
    </row>
    <row r="1148" spans="1:14" ht="180" x14ac:dyDescent="0.25">
      <c r="A1148" s="168">
        <v>2039</v>
      </c>
      <c r="B1148" s="168">
        <v>18</v>
      </c>
      <c r="C1148" s="169" t="s">
        <v>20</v>
      </c>
      <c r="D1148" s="168">
        <v>-2.3159824324999998</v>
      </c>
      <c r="E1148" s="168">
        <v>0</v>
      </c>
      <c r="F1148" s="168">
        <v>0</v>
      </c>
      <c r="G1148" s="168">
        <v>0.3385668</v>
      </c>
      <c r="H1148" s="168">
        <v>0</v>
      </c>
      <c r="I1148" s="168">
        <v>0</v>
      </c>
      <c r="J1148" s="168">
        <v>0</v>
      </c>
      <c r="K1148" s="168">
        <v>0</v>
      </c>
      <c r="L1148" s="168">
        <v>0</v>
      </c>
      <c r="M1148" s="168">
        <v>0</v>
      </c>
      <c r="N1148" s="168">
        <v>0.3385668</v>
      </c>
    </row>
    <row r="1149" spans="1:14" ht="75" x14ac:dyDescent="0.25">
      <c r="A1149" s="168">
        <v>2039</v>
      </c>
      <c r="B1149" s="168">
        <v>23</v>
      </c>
      <c r="C1149" s="169" t="s">
        <v>25</v>
      </c>
      <c r="D1149" s="168">
        <v>-1.4928719586000001</v>
      </c>
      <c r="E1149" s="168">
        <v>0.18640520579413383</v>
      </c>
      <c r="F1149" s="168">
        <v>2.390994908695351</v>
      </c>
      <c r="G1149" s="168">
        <v>0.79941740711208176</v>
      </c>
      <c r="H1149" s="168">
        <v>0.73831777210915561</v>
      </c>
      <c r="I1149" s="168">
        <v>0</v>
      </c>
      <c r="J1149" s="168">
        <v>0</v>
      </c>
      <c r="K1149" s="168">
        <v>0</v>
      </c>
      <c r="L1149" s="168">
        <v>5.4378514683953464E-4</v>
      </c>
      <c r="M1149" s="168">
        <v>0</v>
      </c>
      <c r="N1149" s="168">
        <v>4.1156790788575615</v>
      </c>
    </row>
    <row r="1150" spans="1:14" ht="45" x14ac:dyDescent="0.25">
      <c r="A1150" s="168">
        <v>2039</v>
      </c>
      <c r="B1150" s="168">
        <v>59</v>
      </c>
      <c r="C1150" s="169" t="s">
        <v>61</v>
      </c>
      <c r="D1150" s="168">
        <v>-0.9008710095000001</v>
      </c>
      <c r="E1150" s="168">
        <v>-0.89547525000000006</v>
      </c>
      <c r="F1150" s="168">
        <v>4.2572250000000036</v>
      </c>
      <c r="G1150" s="168">
        <v>0.15771470000000001</v>
      </c>
      <c r="H1150" s="168">
        <v>0</v>
      </c>
      <c r="I1150" s="168">
        <v>0</v>
      </c>
      <c r="J1150" s="168">
        <v>0</v>
      </c>
      <c r="K1150" s="168">
        <v>0</v>
      </c>
      <c r="L1150" s="168">
        <v>0</v>
      </c>
      <c r="M1150" s="168">
        <v>0</v>
      </c>
      <c r="N1150" s="168">
        <v>3.5194644500000036</v>
      </c>
    </row>
    <row r="1151" spans="1:14" ht="75" x14ac:dyDescent="0.25">
      <c r="A1151" s="168">
        <v>2039</v>
      </c>
      <c r="B1151" s="168">
        <v>20</v>
      </c>
      <c r="C1151" s="169" t="s">
        <v>22</v>
      </c>
      <c r="D1151" s="168">
        <v>-0.32602950820000004</v>
      </c>
      <c r="E1151" s="168">
        <v>-1.9379250000000136E-2</v>
      </c>
      <c r="F1151" s="168">
        <v>0.44877140000000337</v>
      </c>
      <c r="G1151" s="168">
        <v>-4.3794607999998611E-2</v>
      </c>
      <c r="H1151" s="168">
        <v>0.88968734400000438</v>
      </c>
      <c r="I1151" s="168">
        <v>0</v>
      </c>
      <c r="J1151" s="168">
        <v>0</v>
      </c>
      <c r="K1151" s="168">
        <v>0</v>
      </c>
      <c r="L1151" s="168">
        <v>0</v>
      </c>
      <c r="M1151" s="168">
        <v>0</v>
      </c>
      <c r="N1151" s="168">
        <v>1.275284886000009</v>
      </c>
    </row>
    <row r="1152" spans="1:14" ht="120" x14ac:dyDescent="0.25">
      <c r="A1152" s="168">
        <v>2039</v>
      </c>
      <c r="B1152" s="168">
        <v>10</v>
      </c>
      <c r="C1152" s="169" t="s">
        <v>12</v>
      </c>
      <c r="D1152" s="168">
        <v>0</v>
      </c>
      <c r="E1152" s="168">
        <v>0</v>
      </c>
      <c r="F1152" s="168">
        <v>0</v>
      </c>
      <c r="G1152" s="168">
        <v>0</v>
      </c>
      <c r="H1152" s="168">
        <v>0</v>
      </c>
      <c r="I1152" s="168">
        <v>0</v>
      </c>
      <c r="J1152" s="168">
        <v>0</v>
      </c>
      <c r="K1152" s="168">
        <v>0</v>
      </c>
      <c r="L1152" s="168">
        <v>0</v>
      </c>
      <c r="M1152" s="168">
        <v>0.91525031882926811</v>
      </c>
      <c r="N1152" s="168">
        <v>0.91525031882926811</v>
      </c>
    </row>
    <row r="1153" spans="1:14" ht="90" x14ac:dyDescent="0.25">
      <c r="A1153" s="168">
        <v>2039</v>
      </c>
      <c r="B1153" s="168">
        <v>25</v>
      </c>
      <c r="C1153" s="169" t="s">
        <v>27</v>
      </c>
      <c r="D1153" s="168">
        <v>0</v>
      </c>
      <c r="E1153" s="168">
        <v>-0.37403100000000017</v>
      </c>
      <c r="F1153" s="168">
        <v>0.80300570000000016</v>
      </c>
      <c r="G1153" s="168">
        <v>-1.1695981440000005</v>
      </c>
      <c r="H1153" s="168">
        <v>5.1073352820000011</v>
      </c>
      <c r="I1153" s="168">
        <v>0</v>
      </c>
      <c r="J1153" s="168">
        <v>0</v>
      </c>
      <c r="K1153" s="168">
        <v>0</v>
      </c>
      <c r="L1153" s="168">
        <v>0</v>
      </c>
      <c r="M1153" s="168">
        <v>0</v>
      </c>
      <c r="N1153" s="168">
        <v>4.3667118380000005</v>
      </c>
    </row>
    <row r="1154" spans="1:14" ht="105" x14ac:dyDescent="0.25">
      <c r="A1154" s="168">
        <v>2039</v>
      </c>
      <c r="B1154" s="168">
        <v>34</v>
      </c>
      <c r="C1154" s="169" t="s">
        <v>36</v>
      </c>
      <c r="D1154" s="168">
        <v>0</v>
      </c>
      <c r="E1154" s="168">
        <v>0</v>
      </c>
      <c r="F1154" s="168">
        <v>0</v>
      </c>
      <c r="G1154" s="168">
        <v>0</v>
      </c>
      <c r="H1154" s="168">
        <v>0</v>
      </c>
      <c r="I1154" s="168">
        <v>0</v>
      </c>
      <c r="J1154" s="168">
        <v>0</v>
      </c>
      <c r="K1154" s="168">
        <v>0</v>
      </c>
      <c r="L1154" s="168">
        <v>0</v>
      </c>
      <c r="M1154" s="168">
        <v>0.89990396884756096</v>
      </c>
      <c r="N1154" s="168">
        <v>0.89990396884756096</v>
      </c>
    </row>
    <row r="1155" spans="1:14" ht="45" x14ac:dyDescent="0.25">
      <c r="A1155" s="168">
        <v>2039</v>
      </c>
      <c r="B1155" s="168">
        <v>17</v>
      </c>
      <c r="C1155" s="169" t="s">
        <v>19</v>
      </c>
      <c r="D1155" s="168">
        <v>0.79063784800000003</v>
      </c>
      <c r="E1155" s="168">
        <v>0</v>
      </c>
      <c r="F1155" s="168">
        <v>0.29595719999999986</v>
      </c>
      <c r="G1155" s="168">
        <v>0.102584196</v>
      </c>
      <c r="H1155" s="168">
        <v>0.44670319199999964</v>
      </c>
      <c r="I1155" s="168">
        <v>0</v>
      </c>
      <c r="J1155" s="168">
        <v>0</v>
      </c>
      <c r="K1155" s="168">
        <v>0</v>
      </c>
      <c r="L1155" s="168">
        <v>0</v>
      </c>
      <c r="M1155" s="168">
        <v>0</v>
      </c>
      <c r="N1155" s="168">
        <v>0.84524458799999946</v>
      </c>
    </row>
    <row r="1156" spans="1:14" ht="195" x14ac:dyDescent="0.25">
      <c r="A1156" s="168">
        <v>2039</v>
      </c>
      <c r="B1156" s="168">
        <v>52</v>
      </c>
      <c r="C1156" s="169" t="s">
        <v>54</v>
      </c>
      <c r="D1156" s="168">
        <v>0.79726269809999994</v>
      </c>
      <c r="E1156" s="168">
        <v>0</v>
      </c>
      <c r="F1156" s="168">
        <v>0</v>
      </c>
      <c r="G1156" s="168">
        <v>1.4284270000000006</v>
      </c>
      <c r="H1156" s="168">
        <v>0</v>
      </c>
      <c r="I1156" s="168">
        <v>0</v>
      </c>
      <c r="J1156" s="168">
        <v>0</v>
      </c>
      <c r="K1156" s="168">
        <v>0</v>
      </c>
      <c r="L1156" s="168">
        <v>0</v>
      </c>
      <c r="M1156" s="168">
        <v>0</v>
      </c>
      <c r="N1156" s="168">
        <v>1.4284270000000006</v>
      </c>
    </row>
    <row r="1157" spans="1:14" ht="60" x14ac:dyDescent="0.25">
      <c r="A1157" s="168">
        <v>2039</v>
      </c>
      <c r="B1157" s="168">
        <v>30</v>
      </c>
      <c r="C1157" s="169" t="s">
        <v>32</v>
      </c>
      <c r="D1157" s="168">
        <v>0.8548228711000001</v>
      </c>
      <c r="E1157" s="168">
        <v>0</v>
      </c>
      <c r="F1157" s="168">
        <v>0</v>
      </c>
      <c r="G1157" s="168">
        <v>0</v>
      </c>
      <c r="H1157" s="168">
        <v>0</v>
      </c>
      <c r="I1157" s="168">
        <v>0.71156531965402836</v>
      </c>
      <c r="J1157" s="168">
        <v>0</v>
      </c>
      <c r="K1157" s="168">
        <v>0</v>
      </c>
      <c r="L1157" s="168">
        <v>0</v>
      </c>
      <c r="M1157" s="168">
        <v>0</v>
      </c>
      <c r="N1157" s="168">
        <v>0.71156531965402836</v>
      </c>
    </row>
    <row r="1158" spans="1:14" ht="45" x14ac:dyDescent="0.25">
      <c r="A1158" s="168">
        <v>2039</v>
      </c>
      <c r="B1158" s="168">
        <v>13</v>
      </c>
      <c r="C1158" s="169" t="s">
        <v>15</v>
      </c>
      <c r="D1158" s="168">
        <v>3.1052084272</v>
      </c>
      <c r="E1158" s="168">
        <v>0</v>
      </c>
      <c r="F1158" s="168">
        <v>0.49391999999999953</v>
      </c>
      <c r="G1158" s="168">
        <v>0</v>
      </c>
      <c r="H1158" s="168">
        <v>0</v>
      </c>
      <c r="I1158" s="168">
        <v>0</v>
      </c>
      <c r="J1158" s="168">
        <v>0.30290539999999977</v>
      </c>
      <c r="K1158" s="168">
        <v>0</v>
      </c>
      <c r="L1158" s="168">
        <v>0</v>
      </c>
      <c r="M1158" s="168">
        <v>0</v>
      </c>
      <c r="N1158" s="168">
        <v>0.79682539999999924</v>
      </c>
    </row>
    <row r="1159" spans="1:14" ht="210" x14ac:dyDescent="0.25">
      <c r="A1159" s="168">
        <v>2039</v>
      </c>
      <c r="B1159" s="168">
        <v>49</v>
      </c>
      <c r="C1159" s="169" t="s">
        <v>51</v>
      </c>
      <c r="D1159" s="168">
        <v>4.2465289140999998</v>
      </c>
      <c r="E1159" s="168">
        <v>0</v>
      </c>
      <c r="F1159" s="168">
        <v>0</v>
      </c>
      <c r="G1159" s="168">
        <v>0</v>
      </c>
      <c r="H1159" s="168">
        <v>0</v>
      </c>
      <c r="I1159" s="168">
        <v>0</v>
      </c>
      <c r="J1159" s="168">
        <v>0</v>
      </c>
      <c r="K1159" s="168">
        <v>0</v>
      </c>
      <c r="L1159" s="168">
        <v>0</v>
      </c>
      <c r="M1159" s="168">
        <v>0</v>
      </c>
      <c r="N1159" s="168">
        <v>0</v>
      </c>
    </row>
    <row r="1160" spans="1:14" ht="195" x14ac:dyDescent="0.25">
      <c r="A1160" s="168">
        <v>2039</v>
      </c>
      <c r="B1160" s="168">
        <v>51</v>
      </c>
      <c r="C1160" s="169" t="s">
        <v>53</v>
      </c>
      <c r="D1160" s="168">
        <v>4.2465289140999998</v>
      </c>
      <c r="E1160" s="168">
        <v>0</v>
      </c>
      <c r="F1160" s="168">
        <v>0</v>
      </c>
      <c r="G1160" s="168">
        <v>0</v>
      </c>
      <c r="H1160" s="168">
        <v>0</v>
      </c>
      <c r="I1160" s="168">
        <v>0</v>
      </c>
      <c r="J1160" s="168">
        <v>0</v>
      </c>
      <c r="K1160" s="168">
        <v>0</v>
      </c>
      <c r="L1160" s="168">
        <v>2.4901630200000002</v>
      </c>
      <c r="M1160" s="168">
        <v>0</v>
      </c>
      <c r="N1160" s="168">
        <v>2.4901630200000002</v>
      </c>
    </row>
    <row r="1161" spans="1:14" ht="225" x14ac:dyDescent="0.25">
      <c r="A1161" s="168">
        <v>2039</v>
      </c>
      <c r="B1161" s="168">
        <v>53</v>
      </c>
      <c r="C1161" s="169" t="s">
        <v>55</v>
      </c>
      <c r="D1161" s="168">
        <v>4.2465289140999998</v>
      </c>
      <c r="E1161" s="168">
        <v>0</v>
      </c>
      <c r="F1161" s="168">
        <v>0</v>
      </c>
      <c r="G1161" s="168">
        <v>0</v>
      </c>
      <c r="H1161" s="168">
        <v>0</v>
      </c>
      <c r="I1161" s="168">
        <v>0</v>
      </c>
      <c r="J1161" s="168">
        <v>0</v>
      </c>
      <c r="K1161" s="168">
        <v>0</v>
      </c>
      <c r="L1161" s="168">
        <v>0.99317253500000047</v>
      </c>
      <c r="M1161" s="168">
        <v>0</v>
      </c>
      <c r="N1161" s="168">
        <v>0.99317253500000047</v>
      </c>
    </row>
    <row r="1162" spans="1:14" ht="180" x14ac:dyDescent="0.25">
      <c r="A1162" s="168">
        <v>2039</v>
      </c>
      <c r="B1162" s="168">
        <v>37</v>
      </c>
      <c r="C1162" s="169" t="s">
        <v>39</v>
      </c>
      <c r="D1162" s="168">
        <v>4.7469766068999997</v>
      </c>
      <c r="E1162" s="168">
        <v>0</v>
      </c>
      <c r="F1162" s="168">
        <v>0</v>
      </c>
      <c r="G1162" s="168">
        <v>0</v>
      </c>
      <c r="H1162" s="168">
        <v>0</v>
      </c>
      <c r="I1162" s="168">
        <v>0</v>
      </c>
      <c r="J1162" s="168">
        <v>0</v>
      </c>
      <c r="K1162" s="168">
        <v>0</v>
      </c>
      <c r="L1162" s="168">
        <v>21.100422930000004</v>
      </c>
      <c r="M1162" s="168">
        <v>0</v>
      </c>
      <c r="N1162" s="168">
        <v>21.100422930000004</v>
      </c>
    </row>
    <row r="1163" spans="1:14" ht="45" x14ac:dyDescent="0.25">
      <c r="A1163" s="168">
        <v>2039</v>
      </c>
      <c r="B1163" s="168">
        <v>16</v>
      </c>
      <c r="C1163" s="169" t="s">
        <v>18</v>
      </c>
      <c r="D1163" s="168">
        <v>5.0374925743999999</v>
      </c>
      <c r="E1163" s="168">
        <v>-0.15715684335149588</v>
      </c>
      <c r="F1163" s="168">
        <v>0.99297011265149604</v>
      </c>
      <c r="G1163" s="168">
        <v>0</v>
      </c>
      <c r="H1163" s="168">
        <v>0</v>
      </c>
      <c r="I1163" s="168">
        <v>0</v>
      </c>
      <c r="J1163" s="168">
        <v>0</v>
      </c>
      <c r="K1163" s="168">
        <v>0</v>
      </c>
      <c r="L1163" s="168">
        <v>0</v>
      </c>
      <c r="M1163" s="168">
        <v>0</v>
      </c>
      <c r="N1163" s="168">
        <v>0.83581326930000022</v>
      </c>
    </row>
    <row r="1164" spans="1:14" ht="150" x14ac:dyDescent="0.25">
      <c r="A1164" s="168">
        <v>2039</v>
      </c>
      <c r="B1164" s="168">
        <v>38</v>
      </c>
      <c r="C1164" s="169" t="s">
        <v>40</v>
      </c>
      <c r="D1164" s="168">
        <v>5.3422356789999998</v>
      </c>
      <c r="E1164" s="168">
        <v>0</v>
      </c>
      <c r="F1164" s="168">
        <v>0</v>
      </c>
      <c r="G1164" s="168">
        <v>0</v>
      </c>
      <c r="H1164" s="168">
        <v>0</v>
      </c>
      <c r="I1164" s="168">
        <v>0</v>
      </c>
      <c r="J1164" s="168">
        <v>0</v>
      </c>
      <c r="K1164" s="168">
        <v>0</v>
      </c>
      <c r="L1164" s="168">
        <v>9.055373454999998</v>
      </c>
      <c r="M1164" s="168">
        <v>0</v>
      </c>
      <c r="N1164" s="168">
        <v>9.055373454999998</v>
      </c>
    </row>
    <row r="1165" spans="1:14" ht="135" x14ac:dyDescent="0.25">
      <c r="A1165" s="168">
        <v>2039</v>
      </c>
      <c r="B1165" s="168">
        <v>40</v>
      </c>
      <c r="C1165" s="169" t="s">
        <v>42</v>
      </c>
      <c r="D1165" s="168">
        <v>5.4769047630000003</v>
      </c>
      <c r="E1165" s="168">
        <v>-4.1912856736349086E-3</v>
      </c>
      <c r="F1165" s="168">
        <v>1.611581900281386E-2</v>
      </c>
      <c r="G1165" s="168">
        <v>-6.7962957885860237E-3</v>
      </c>
      <c r="H1165" s="168">
        <v>5.7387376009407159E-2</v>
      </c>
      <c r="I1165" s="168">
        <v>0</v>
      </c>
      <c r="J1165" s="168">
        <v>0</v>
      </c>
      <c r="K1165" s="168">
        <v>0</v>
      </c>
      <c r="L1165" s="168">
        <v>0</v>
      </c>
      <c r="M1165" s="168">
        <v>0</v>
      </c>
      <c r="N1165" s="168">
        <v>6.2515613550000085E-2</v>
      </c>
    </row>
    <row r="1166" spans="1:14" ht="90" x14ac:dyDescent="0.25">
      <c r="A1166" s="168">
        <v>2039</v>
      </c>
      <c r="B1166" s="168">
        <v>48</v>
      </c>
      <c r="C1166" s="169" t="s">
        <v>50</v>
      </c>
      <c r="D1166" s="168">
        <v>5.6305795644999996</v>
      </c>
      <c r="E1166" s="168">
        <v>3.0546858146862483</v>
      </c>
      <c r="F1166" s="168">
        <v>100.67302222787374</v>
      </c>
      <c r="G1166" s="168">
        <v>0</v>
      </c>
      <c r="H1166" s="168">
        <v>0</v>
      </c>
      <c r="I1166" s="168">
        <v>0</v>
      </c>
      <c r="J1166" s="168">
        <v>0</v>
      </c>
      <c r="K1166" s="168">
        <v>0</v>
      </c>
      <c r="L1166" s="168">
        <v>0</v>
      </c>
      <c r="M1166" s="168">
        <v>0</v>
      </c>
      <c r="N1166" s="168">
        <v>103.72770804256</v>
      </c>
    </row>
    <row r="1167" spans="1:14" ht="75" x14ac:dyDescent="0.25">
      <c r="A1167" s="168">
        <v>2039</v>
      </c>
      <c r="B1167" s="168">
        <v>28</v>
      </c>
      <c r="C1167" s="169" t="s">
        <v>30</v>
      </c>
      <c r="D1167" s="168">
        <v>5.8285648387999993</v>
      </c>
      <c r="E1167" s="168">
        <v>0</v>
      </c>
      <c r="F1167" s="168">
        <v>0</v>
      </c>
      <c r="G1167" s="168">
        <v>1.2558800187870136</v>
      </c>
      <c r="H1167" s="168">
        <v>0</v>
      </c>
      <c r="I1167" s="168">
        <v>0</v>
      </c>
      <c r="J1167" s="168">
        <v>0</v>
      </c>
      <c r="K1167" s="168">
        <v>0</v>
      </c>
      <c r="L1167" s="168">
        <v>0</v>
      </c>
      <c r="M1167" s="168">
        <v>0</v>
      </c>
      <c r="N1167" s="168">
        <v>1.2558800187870136</v>
      </c>
    </row>
    <row r="1168" spans="1:14" ht="90" x14ac:dyDescent="0.25">
      <c r="A1168" s="168">
        <v>2039</v>
      </c>
      <c r="B1168" s="168">
        <v>45</v>
      </c>
      <c r="C1168" s="169" t="s">
        <v>47</v>
      </c>
      <c r="D1168" s="168">
        <v>5.8554986556000008</v>
      </c>
      <c r="E1168" s="168">
        <v>0.78456363093911063</v>
      </c>
      <c r="F1168" s="168">
        <v>4.2253636760758226</v>
      </c>
      <c r="G1168" s="168">
        <v>1.0390502314850671</v>
      </c>
      <c r="H1168" s="168">
        <v>0</v>
      </c>
      <c r="I1168" s="168">
        <v>0</v>
      </c>
      <c r="J1168" s="168">
        <v>0</v>
      </c>
      <c r="K1168" s="168">
        <v>0</v>
      </c>
      <c r="L1168" s="168">
        <v>0</v>
      </c>
      <c r="M1168" s="168">
        <v>0</v>
      </c>
      <c r="N1168" s="168">
        <v>6.0489775385000009</v>
      </c>
    </row>
    <row r="1169" spans="1:14" ht="75" x14ac:dyDescent="0.25">
      <c r="A1169" s="168">
        <v>2039</v>
      </c>
      <c r="B1169" s="168">
        <v>54</v>
      </c>
      <c r="C1169" s="169" t="s">
        <v>56</v>
      </c>
      <c r="D1169" s="168">
        <v>5.8554986556000008</v>
      </c>
      <c r="E1169" s="168">
        <v>0.79591214228324803</v>
      </c>
      <c r="F1169" s="168">
        <v>4.2862272090585103</v>
      </c>
      <c r="G1169" s="168">
        <v>0.96683818715824343</v>
      </c>
      <c r="H1169" s="168">
        <v>0</v>
      </c>
      <c r="I1169" s="168">
        <v>0</v>
      </c>
      <c r="J1169" s="168">
        <v>0</v>
      </c>
      <c r="K1169" s="168">
        <v>0</v>
      </c>
      <c r="L1169" s="168">
        <v>0</v>
      </c>
      <c r="M1169" s="168">
        <v>0</v>
      </c>
      <c r="N1169" s="168">
        <v>6.0489775385000017</v>
      </c>
    </row>
    <row r="1170" spans="1:14" ht="120" x14ac:dyDescent="0.25">
      <c r="A1170" s="168">
        <v>2039</v>
      </c>
      <c r="B1170" s="168">
        <v>36</v>
      </c>
      <c r="C1170" s="169" t="s">
        <v>38</v>
      </c>
      <c r="D1170" s="168">
        <v>7.9723011687000005</v>
      </c>
      <c r="E1170" s="168">
        <v>0</v>
      </c>
      <c r="F1170" s="168">
        <v>0</v>
      </c>
      <c r="G1170" s="168">
        <v>0.11729488</v>
      </c>
      <c r="H1170" s="168">
        <v>0</v>
      </c>
      <c r="I1170" s="168">
        <v>0</v>
      </c>
      <c r="J1170" s="168">
        <v>0</v>
      </c>
      <c r="K1170" s="168">
        <v>0</v>
      </c>
      <c r="L1170" s="168">
        <v>0</v>
      </c>
      <c r="M1170" s="168">
        <v>0</v>
      </c>
      <c r="N1170" s="168">
        <v>0.11729488</v>
      </c>
    </row>
    <row r="1171" spans="1:14" ht="90" x14ac:dyDescent="0.25">
      <c r="A1171" s="168">
        <v>2039</v>
      </c>
      <c r="B1171" s="168">
        <v>46</v>
      </c>
      <c r="C1171" s="169" t="s">
        <v>48</v>
      </c>
      <c r="D1171" s="168">
        <v>14.366258952100001</v>
      </c>
      <c r="E1171" s="168">
        <v>5.8717045054034021</v>
      </c>
      <c r="F1171" s="168">
        <v>2.3357459583317803</v>
      </c>
      <c r="G1171" s="168">
        <v>0.21545520951391162</v>
      </c>
      <c r="H1171" s="168">
        <v>0.42570484849117618</v>
      </c>
      <c r="I1171" s="168">
        <v>0</v>
      </c>
      <c r="J1171" s="168">
        <v>0</v>
      </c>
      <c r="K1171" s="168">
        <v>0</v>
      </c>
      <c r="L1171" s="168">
        <v>0</v>
      </c>
      <c r="M1171" s="168">
        <v>0</v>
      </c>
      <c r="N1171" s="168">
        <v>8.8486105217402695</v>
      </c>
    </row>
    <row r="1172" spans="1:14" ht="75" x14ac:dyDescent="0.25">
      <c r="A1172" s="168">
        <v>2039</v>
      </c>
      <c r="B1172" s="168">
        <v>55</v>
      </c>
      <c r="C1172" s="169" t="s">
        <v>57</v>
      </c>
      <c r="D1172" s="168">
        <v>15.5614470726</v>
      </c>
      <c r="E1172" s="168">
        <v>-5.6527412307189255</v>
      </c>
      <c r="F1172" s="168">
        <v>9.9068578575843631</v>
      </c>
      <c r="G1172" s="168">
        <v>1.7948609116345637</v>
      </c>
      <c r="H1172" s="168">
        <v>0</v>
      </c>
      <c r="I1172" s="168">
        <v>0</v>
      </c>
      <c r="J1172" s="168">
        <v>0</v>
      </c>
      <c r="K1172" s="168">
        <v>0</v>
      </c>
      <c r="L1172" s="168">
        <v>0</v>
      </c>
      <c r="M1172" s="168">
        <v>0</v>
      </c>
      <c r="N1172" s="168">
        <v>6.0489775385000009</v>
      </c>
    </row>
    <row r="1173" spans="1:14" ht="45" x14ac:dyDescent="0.25">
      <c r="A1173" s="168">
        <v>2039</v>
      </c>
      <c r="B1173" s="168">
        <v>57</v>
      </c>
      <c r="C1173" s="169" t="s">
        <v>59</v>
      </c>
      <c r="D1173" s="168">
        <v>18.798500877200002</v>
      </c>
      <c r="E1173" s="168">
        <v>0</v>
      </c>
      <c r="F1173" s="168">
        <v>1.1683620418791714E-8</v>
      </c>
      <c r="G1173" s="168">
        <v>-1.60420528466148E-9</v>
      </c>
      <c r="H1173" s="168">
        <v>1.7634680065869781E-8</v>
      </c>
      <c r="I1173" s="168">
        <v>0</v>
      </c>
      <c r="J1173" s="168">
        <v>0</v>
      </c>
      <c r="K1173" s="168">
        <v>0</v>
      </c>
      <c r="L1173" s="168">
        <v>0</v>
      </c>
      <c r="M1173" s="168">
        <v>0</v>
      </c>
      <c r="N1173" s="168">
        <v>2.7714095200000016E-8</v>
      </c>
    </row>
    <row r="1174" spans="1:14" ht="45" x14ac:dyDescent="0.25">
      <c r="A1174" s="168">
        <v>2039</v>
      </c>
      <c r="B1174" s="168">
        <v>56</v>
      </c>
      <c r="C1174" s="169" t="s">
        <v>58</v>
      </c>
      <c r="D1174" s="168">
        <v>22.199764080999998</v>
      </c>
      <c r="E1174" s="168">
        <v>-0.18481503753400094</v>
      </c>
      <c r="F1174" s="168">
        <v>-1.9112651257018167</v>
      </c>
      <c r="G1174" s="168">
        <v>0.50942199884400596</v>
      </c>
      <c r="H1174" s="168">
        <v>5.287667358051384</v>
      </c>
      <c r="I1174" s="168">
        <v>0</v>
      </c>
      <c r="J1174" s="168">
        <v>0</v>
      </c>
      <c r="K1174" s="168">
        <v>0</v>
      </c>
      <c r="L1174" s="168">
        <v>0</v>
      </c>
      <c r="M1174" s="168">
        <v>0</v>
      </c>
      <c r="N1174" s="168">
        <v>3.7010091936595724</v>
      </c>
    </row>
    <row r="1175" spans="1:14" ht="135" x14ac:dyDescent="0.25">
      <c r="A1175" s="168">
        <v>2039</v>
      </c>
      <c r="B1175" s="168">
        <v>41</v>
      </c>
      <c r="C1175" s="169" t="s">
        <v>43</v>
      </c>
      <c r="D1175" s="168">
        <v>22.8555156368</v>
      </c>
      <c r="E1175" s="168">
        <v>0</v>
      </c>
      <c r="F1175" s="168">
        <v>0</v>
      </c>
      <c r="G1175" s="168">
        <v>2.2021771199999988E-2</v>
      </c>
      <c r="H1175" s="168">
        <v>0</v>
      </c>
      <c r="I1175" s="168">
        <v>0</v>
      </c>
      <c r="J1175" s="168">
        <v>0</v>
      </c>
      <c r="K1175" s="168">
        <v>0</v>
      </c>
      <c r="L1175" s="168">
        <v>0</v>
      </c>
      <c r="M1175" s="168">
        <v>0</v>
      </c>
      <c r="N1175" s="168">
        <v>2.2021771199999988E-2</v>
      </c>
    </row>
    <row r="1176" spans="1:14" ht="135" x14ac:dyDescent="0.25">
      <c r="A1176" s="168">
        <v>2039</v>
      </c>
      <c r="B1176" s="168">
        <v>42</v>
      </c>
      <c r="C1176" s="169" t="s">
        <v>44</v>
      </c>
      <c r="D1176" s="168">
        <v>22.8555156368</v>
      </c>
      <c r="E1176" s="168">
        <v>-6.717336727718598E-3</v>
      </c>
      <c r="F1176" s="168">
        <v>-3.510761806446256E-2</v>
      </c>
      <c r="G1176" s="168">
        <v>4.3441904412181195E-2</v>
      </c>
      <c r="H1176" s="168">
        <v>0</v>
      </c>
      <c r="I1176" s="168">
        <v>0</v>
      </c>
      <c r="J1176" s="168">
        <v>0</v>
      </c>
      <c r="K1176" s="168">
        <v>0</v>
      </c>
      <c r="L1176" s="168">
        <v>0</v>
      </c>
      <c r="M1176" s="168">
        <v>0</v>
      </c>
      <c r="N1176" s="168">
        <v>1.6169496200000369E-3</v>
      </c>
    </row>
    <row r="1177" spans="1:14" ht="90" x14ac:dyDescent="0.25">
      <c r="A1177" s="168">
        <v>2039</v>
      </c>
      <c r="B1177" s="168">
        <v>47</v>
      </c>
      <c r="C1177" s="169" t="s">
        <v>49</v>
      </c>
      <c r="D1177" s="168">
        <v>23.278963022700001</v>
      </c>
      <c r="E1177" s="168">
        <v>1.0661197311614214</v>
      </c>
      <c r="F1177" s="168">
        <v>0</v>
      </c>
      <c r="G1177" s="168">
        <v>0</v>
      </c>
      <c r="H1177" s="168">
        <v>0</v>
      </c>
      <c r="I1177" s="168">
        <v>0</v>
      </c>
      <c r="J1177" s="168">
        <v>0</v>
      </c>
      <c r="K1177" s="168">
        <v>0</v>
      </c>
      <c r="L1177" s="168">
        <v>0</v>
      </c>
      <c r="M1177" s="168">
        <v>0</v>
      </c>
      <c r="N1177" s="168">
        <v>1.0661197311614214</v>
      </c>
    </row>
    <row r="1178" spans="1:14" ht="75" x14ac:dyDescent="0.25">
      <c r="A1178" s="168">
        <v>2039</v>
      </c>
      <c r="B1178" s="168">
        <v>3</v>
      </c>
      <c r="C1178" s="169" t="s">
        <v>5</v>
      </c>
      <c r="D1178" s="168">
        <v>28.807346129100001</v>
      </c>
      <c r="E1178" s="168">
        <v>0</v>
      </c>
      <c r="F1178" s="168">
        <v>0</v>
      </c>
      <c r="G1178" s="168">
        <v>2.4603293000000006</v>
      </c>
      <c r="H1178" s="168">
        <v>0</v>
      </c>
      <c r="I1178" s="168">
        <v>0</v>
      </c>
      <c r="J1178" s="168">
        <v>0</v>
      </c>
      <c r="K1178" s="168">
        <v>0</v>
      </c>
      <c r="L1178" s="168">
        <v>0</v>
      </c>
      <c r="M1178" s="168">
        <v>0</v>
      </c>
      <c r="N1178" s="168">
        <v>2.4603293000000006</v>
      </c>
    </row>
    <row r="1179" spans="1:14" ht="105" x14ac:dyDescent="0.25">
      <c r="A1179" s="168">
        <v>2039</v>
      </c>
      <c r="B1179" s="168">
        <v>1</v>
      </c>
      <c r="C1179" s="169" t="s">
        <v>3</v>
      </c>
      <c r="D1179" s="168">
        <v>31.323485917900001</v>
      </c>
      <c r="E1179" s="168">
        <v>0</v>
      </c>
      <c r="F1179" s="168">
        <v>0</v>
      </c>
      <c r="G1179" s="168">
        <v>1.6284558186492653</v>
      </c>
      <c r="H1179" s="168">
        <v>0</v>
      </c>
      <c r="I1179" s="168">
        <v>0</v>
      </c>
      <c r="J1179" s="168">
        <v>0</v>
      </c>
      <c r="K1179" s="168">
        <v>0</v>
      </c>
      <c r="L1179" s="168">
        <v>0</v>
      </c>
      <c r="M1179" s="168">
        <v>0</v>
      </c>
      <c r="N1179" s="168">
        <v>1.6284558186492653</v>
      </c>
    </row>
    <row r="1180" spans="1:14" ht="105" x14ac:dyDescent="0.25">
      <c r="A1180" s="168">
        <v>2039</v>
      </c>
      <c r="B1180" s="168">
        <v>4</v>
      </c>
      <c r="C1180" s="169" t="s">
        <v>6</v>
      </c>
      <c r="D1180" s="168">
        <v>32.252376785199999</v>
      </c>
      <c r="E1180" s="168">
        <v>0</v>
      </c>
      <c r="F1180" s="168">
        <v>0</v>
      </c>
      <c r="G1180" s="168">
        <v>1.8651845999781309</v>
      </c>
      <c r="H1180" s="168">
        <v>0</v>
      </c>
      <c r="I1180" s="168">
        <v>0</v>
      </c>
      <c r="J1180" s="168">
        <v>0</v>
      </c>
      <c r="K1180" s="168">
        <v>0</v>
      </c>
      <c r="L1180" s="168">
        <v>0</v>
      </c>
      <c r="M1180" s="168">
        <v>0</v>
      </c>
      <c r="N1180" s="168">
        <v>1.8651845999781309</v>
      </c>
    </row>
    <row r="1181" spans="1:14" ht="75" x14ac:dyDescent="0.25">
      <c r="A1181" s="168">
        <v>2039</v>
      </c>
      <c r="B1181" s="168">
        <v>43</v>
      </c>
      <c r="C1181" s="169" t="s">
        <v>45</v>
      </c>
      <c r="D1181" s="168">
        <v>32.266278110000002</v>
      </c>
      <c r="E1181" s="168">
        <v>0</v>
      </c>
      <c r="F1181" s="168">
        <v>0</v>
      </c>
      <c r="G1181" s="168">
        <v>1.8750063247752999</v>
      </c>
      <c r="H1181" s="168">
        <v>0</v>
      </c>
      <c r="I1181" s="168">
        <v>0</v>
      </c>
      <c r="J1181" s="168">
        <v>0</v>
      </c>
      <c r="K1181" s="168">
        <v>0</v>
      </c>
      <c r="L1181" s="168">
        <v>0</v>
      </c>
      <c r="M1181" s="168">
        <v>0</v>
      </c>
      <c r="N1181" s="168">
        <v>1.8750063247752999</v>
      </c>
    </row>
    <row r="1182" spans="1:14" ht="135" x14ac:dyDescent="0.25">
      <c r="A1182" s="168">
        <v>2039</v>
      </c>
      <c r="B1182" s="168">
        <v>11</v>
      </c>
      <c r="C1182" s="169" t="s">
        <v>13</v>
      </c>
      <c r="D1182" s="168">
        <v>36.199049779200003</v>
      </c>
      <c r="E1182" s="168">
        <v>0</v>
      </c>
      <c r="F1182" s="168">
        <v>0</v>
      </c>
      <c r="G1182" s="168">
        <v>0</v>
      </c>
      <c r="H1182" s="168">
        <v>0</v>
      </c>
      <c r="I1182" s="168">
        <v>0</v>
      </c>
      <c r="J1182" s="168">
        <v>0</v>
      </c>
      <c r="K1182" s="168">
        <v>0</v>
      </c>
      <c r="L1182" s="168">
        <v>0</v>
      </c>
      <c r="M1182" s="168">
        <v>0.13377990400000001</v>
      </c>
      <c r="N1182" s="168">
        <v>0.13377990400000001</v>
      </c>
    </row>
    <row r="1183" spans="1:14" ht="150" x14ac:dyDescent="0.25">
      <c r="A1183" s="168">
        <v>2039</v>
      </c>
      <c r="B1183" s="168">
        <v>12</v>
      </c>
      <c r="C1183" s="169" t="s">
        <v>14</v>
      </c>
      <c r="D1183" s="168">
        <v>76.200654911700013</v>
      </c>
      <c r="E1183" s="168">
        <v>0</v>
      </c>
      <c r="F1183" s="168">
        <v>0</v>
      </c>
      <c r="G1183" s="168">
        <v>0</v>
      </c>
      <c r="H1183" s="168">
        <v>0</v>
      </c>
      <c r="I1183" s="168">
        <v>0</v>
      </c>
      <c r="J1183" s="168">
        <v>0</v>
      </c>
      <c r="K1183" s="168">
        <v>0</v>
      </c>
      <c r="L1183" s="168">
        <v>0</v>
      </c>
      <c r="M1183" s="168">
        <v>0.13377990400000001</v>
      </c>
      <c r="N1183" s="168">
        <v>0.13377990400000001</v>
      </c>
    </row>
    <row r="1184" spans="1:14" ht="105" x14ac:dyDescent="0.25">
      <c r="A1184" s="168">
        <v>2039</v>
      </c>
      <c r="B1184" s="168">
        <v>5</v>
      </c>
      <c r="C1184" s="169" t="s">
        <v>7</v>
      </c>
      <c r="D1184" s="168">
        <v>89.612935449400013</v>
      </c>
      <c r="E1184" s="168">
        <v>0</v>
      </c>
      <c r="F1184" s="168">
        <v>0</v>
      </c>
      <c r="G1184" s="168">
        <v>0</v>
      </c>
      <c r="H1184" s="168">
        <v>0</v>
      </c>
      <c r="I1184" s="168">
        <v>0</v>
      </c>
      <c r="J1184" s="168">
        <v>0</v>
      </c>
      <c r="K1184" s="168">
        <v>0</v>
      </c>
      <c r="L1184" s="168">
        <v>0.58681150777633917</v>
      </c>
      <c r="M1184" s="168">
        <v>0</v>
      </c>
      <c r="N1184" s="168">
        <v>0.58681150777633917</v>
      </c>
    </row>
    <row r="1185" spans="1:14" ht="75" x14ac:dyDescent="0.25">
      <c r="A1185" s="168">
        <v>2039</v>
      </c>
      <c r="B1185" s="168">
        <v>44</v>
      </c>
      <c r="C1185" s="169" t="s">
        <v>46</v>
      </c>
      <c r="D1185" s="168">
        <v>89.612935449400013</v>
      </c>
      <c r="E1185" s="168">
        <v>0</v>
      </c>
      <c r="F1185" s="168">
        <v>0</v>
      </c>
      <c r="G1185" s="168">
        <v>0</v>
      </c>
      <c r="H1185" s="168">
        <v>0</v>
      </c>
      <c r="I1185" s="168">
        <v>0</v>
      </c>
      <c r="J1185" s="168">
        <v>0</v>
      </c>
      <c r="K1185" s="168">
        <v>0</v>
      </c>
      <c r="L1185" s="168">
        <v>0.58402419810264949</v>
      </c>
      <c r="M1185" s="168">
        <v>0</v>
      </c>
      <c r="N1185" s="168">
        <v>0.58402419810264949</v>
      </c>
    </row>
    <row r="1186" spans="1:14" ht="105" x14ac:dyDescent="0.25">
      <c r="A1186" s="168">
        <v>2039</v>
      </c>
      <c r="B1186" s="168">
        <v>2</v>
      </c>
      <c r="C1186" s="169" t="s">
        <v>4</v>
      </c>
      <c r="D1186" s="168">
        <v>90.810295651900006</v>
      </c>
      <c r="E1186" s="168">
        <v>0</v>
      </c>
      <c r="F1186" s="168">
        <v>0</v>
      </c>
      <c r="G1186" s="168">
        <v>0</v>
      </c>
      <c r="H1186" s="168">
        <v>0</v>
      </c>
      <c r="I1186" s="168">
        <v>0</v>
      </c>
      <c r="J1186" s="168">
        <v>0</v>
      </c>
      <c r="K1186" s="168">
        <v>0</v>
      </c>
      <c r="L1186" s="168">
        <v>0.94082444384988628</v>
      </c>
      <c r="M1186" s="168">
        <v>0</v>
      </c>
      <c r="N1186" s="168">
        <v>0.94082444384988628</v>
      </c>
    </row>
    <row r="1187" spans="1:14" ht="45" x14ac:dyDescent="0.25">
      <c r="A1187" s="168">
        <v>2039</v>
      </c>
      <c r="B1187" s="168">
        <v>58</v>
      </c>
      <c r="C1187" s="169" t="s">
        <v>60</v>
      </c>
      <c r="D1187" s="168">
        <v>96.394392661599994</v>
      </c>
      <c r="E1187" s="168">
        <v>0</v>
      </c>
      <c r="F1187" s="168">
        <v>0</v>
      </c>
      <c r="G1187" s="168">
        <v>9.2807000000000042E-9</v>
      </c>
      <c r="H1187" s="168">
        <v>0</v>
      </c>
      <c r="I1187" s="168">
        <v>0</v>
      </c>
      <c r="J1187" s="168">
        <v>0</v>
      </c>
      <c r="K1187" s="168">
        <v>0</v>
      </c>
      <c r="L1187" s="168">
        <v>0</v>
      </c>
      <c r="M1187" s="168">
        <v>0</v>
      </c>
      <c r="N1187" s="168">
        <v>9.2807000000000042E-9</v>
      </c>
    </row>
    <row r="1188" spans="1:14" ht="75" x14ac:dyDescent="0.25">
      <c r="A1188" s="168">
        <v>2039</v>
      </c>
      <c r="B1188" s="168">
        <v>31</v>
      </c>
      <c r="C1188" s="169" t="s">
        <v>33</v>
      </c>
      <c r="D1188" s="168">
        <v>111.75437912870001</v>
      </c>
      <c r="E1188" s="168">
        <v>0</v>
      </c>
      <c r="F1188" s="168">
        <v>0</v>
      </c>
      <c r="G1188" s="168">
        <v>0</v>
      </c>
      <c r="H1188" s="168">
        <v>0</v>
      </c>
      <c r="I1188" s="168">
        <v>0.69665801882742462</v>
      </c>
      <c r="J1188" s="168">
        <v>0</v>
      </c>
      <c r="K1188" s="168">
        <v>0</v>
      </c>
      <c r="L1188" s="168">
        <v>0</v>
      </c>
      <c r="M1188" s="168">
        <v>0</v>
      </c>
      <c r="N1188" s="168">
        <v>0.69665801882742462</v>
      </c>
    </row>
    <row r="1189" spans="1:14" ht="30" x14ac:dyDescent="0.25">
      <c r="A1189" s="168">
        <v>2040</v>
      </c>
      <c r="B1189" s="168">
        <v>19</v>
      </c>
      <c r="C1189" s="169" t="s">
        <v>21</v>
      </c>
      <c r="D1189" s="168">
        <v>-44.629768854000005</v>
      </c>
      <c r="E1189" s="168">
        <v>0.9747202500000004</v>
      </c>
      <c r="F1189" s="168">
        <v>20.077975400000007</v>
      </c>
      <c r="G1189" s="168">
        <v>6.6296378720000018</v>
      </c>
      <c r="H1189" s="168">
        <v>21.77549414400001</v>
      </c>
      <c r="I1189" s="168">
        <v>0</v>
      </c>
      <c r="J1189" s="168">
        <v>0</v>
      </c>
      <c r="K1189" s="168">
        <v>0</v>
      </c>
      <c r="L1189" s="168">
        <v>0</v>
      </c>
      <c r="M1189" s="168">
        <v>0</v>
      </c>
      <c r="N1189" s="168">
        <v>49.457827666000021</v>
      </c>
    </row>
    <row r="1190" spans="1:14" ht="60" x14ac:dyDescent="0.25">
      <c r="A1190" s="168">
        <v>2040</v>
      </c>
      <c r="B1190" s="168">
        <v>32</v>
      </c>
      <c r="C1190" s="169" t="s">
        <v>34</v>
      </c>
      <c r="D1190" s="168">
        <v>-22.307825160500002</v>
      </c>
      <c r="E1190" s="168">
        <v>0</v>
      </c>
      <c r="F1190" s="168">
        <v>0</v>
      </c>
      <c r="G1190" s="168">
        <v>0</v>
      </c>
      <c r="H1190" s="168">
        <v>0</v>
      </c>
      <c r="I1190" s="168">
        <v>1.4758763401321711</v>
      </c>
      <c r="J1190" s="168">
        <v>0</v>
      </c>
      <c r="K1190" s="168">
        <v>0</v>
      </c>
      <c r="L1190" s="168">
        <v>0</v>
      </c>
      <c r="M1190" s="168">
        <v>0</v>
      </c>
      <c r="N1190" s="168">
        <v>1.4758763401321711</v>
      </c>
    </row>
    <row r="1191" spans="1:14" ht="90" x14ac:dyDescent="0.25">
      <c r="A1191" s="168">
        <v>2040</v>
      </c>
      <c r="B1191" s="168">
        <v>22</v>
      </c>
      <c r="C1191" s="169" t="s">
        <v>24</v>
      </c>
      <c r="D1191" s="168">
        <v>-16.187441105000001</v>
      </c>
      <c r="E1191" s="168">
        <v>-6.7165875000000069E-2</v>
      </c>
      <c r="F1191" s="168">
        <v>0.12537629999999583</v>
      </c>
      <c r="G1191" s="168">
        <v>-0.20490069600000038</v>
      </c>
      <c r="H1191" s="168">
        <v>0.92515768799999942</v>
      </c>
      <c r="I1191" s="168">
        <v>0</v>
      </c>
      <c r="J1191" s="168">
        <v>0</v>
      </c>
      <c r="K1191" s="168">
        <v>0</v>
      </c>
      <c r="L1191" s="168">
        <v>0</v>
      </c>
      <c r="M1191" s="168">
        <v>0</v>
      </c>
      <c r="N1191" s="168">
        <v>0.77846741699999478</v>
      </c>
    </row>
    <row r="1192" spans="1:14" ht="90" x14ac:dyDescent="0.25">
      <c r="A1192" s="168">
        <v>2040</v>
      </c>
      <c r="B1192" s="168">
        <v>21</v>
      </c>
      <c r="C1192" s="169" t="s">
        <v>23</v>
      </c>
      <c r="D1192" s="168">
        <v>-10.979440093600001</v>
      </c>
      <c r="E1192" s="168">
        <v>0</v>
      </c>
      <c r="F1192" s="168">
        <v>0.59479649334965368</v>
      </c>
      <c r="G1192" s="168">
        <v>2.2092441181559248E-2</v>
      </c>
      <c r="H1192" s="168">
        <v>0.89775647346878729</v>
      </c>
      <c r="I1192" s="168">
        <v>0</v>
      </c>
      <c r="J1192" s="168">
        <v>0</v>
      </c>
      <c r="K1192" s="168">
        <v>0</v>
      </c>
      <c r="L1192" s="168">
        <v>0</v>
      </c>
      <c r="M1192" s="168">
        <v>0</v>
      </c>
      <c r="N1192" s="168">
        <v>1.5146454080000002</v>
      </c>
    </row>
    <row r="1193" spans="1:14" ht="180" x14ac:dyDescent="0.25">
      <c r="A1193" s="168">
        <v>2040</v>
      </c>
      <c r="B1193" s="168">
        <v>50</v>
      </c>
      <c r="C1193" s="169" t="s">
        <v>52</v>
      </c>
      <c r="D1193" s="168">
        <v>-7.3995231452999999</v>
      </c>
      <c r="E1193" s="168">
        <v>0</v>
      </c>
      <c r="F1193" s="168">
        <v>0</v>
      </c>
      <c r="G1193" s="168">
        <v>0</v>
      </c>
      <c r="H1193" s="168">
        <v>0</v>
      </c>
      <c r="I1193" s="168">
        <v>0</v>
      </c>
      <c r="J1193" s="168">
        <v>0</v>
      </c>
      <c r="K1193" s="168">
        <v>0</v>
      </c>
      <c r="L1193" s="168">
        <v>0</v>
      </c>
      <c r="M1193" s="168">
        <v>0</v>
      </c>
      <c r="N1193" s="168">
        <v>0</v>
      </c>
    </row>
    <row r="1194" spans="1:14" ht="45" x14ac:dyDescent="0.25">
      <c r="A1194" s="168">
        <v>2040</v>
      </c>
      <c r="B1194" s="168">
        <v>14</v>
      </c>
      <c r="C1194" s="169" t="s">
        <v>16</v>
      </c>
      <c r="D1194" s="168">
        <v>-7.2981955200000002</v>
      </c>
      <c r="E1194" s="168">
        <v>0</v>
      </c>
      <c r="F1194" s="168">
        <v>0.63171500000000036</v>
      </c>
      <c r="G1194" s="168">
        <v>0</v>
      </c>
      <c r="H1194" s="168">
        <v>0</v>
      </c>
      <c r="I1194" s="168">
        <v>0</v>
      </c>
      <c r="J1194" s="168">
        <v>0.72305100000000011</v>
      </c>
      <c r="K1194" s="168">
        <v>0</v>
      </c>
      <c r="L1194" s="168">
        <v>0</v>
      </c>
      <c r="M1194" s="168">
        <v>0</v>
      </c>
      <c r="N1194" s="168">
        <v>1.3547660000000006</v>
      </c>
    </row>
    <row r="1195" spans="1:14" ht="105" x14ac:dyDescent="0.25">
      <c r="A1195" s="168">
        <v>2040</v>
      </c>
      <c r="B1195" s="168">
        <v>35</v>
      </c>
      <c r="C1195" s="169" t="s">
        <v>37</v>
      </c>
      <c r="D1195" s="168">
        <v>-7.2572517743000002</v>
      </c>
      <c r="E1195" s="168">
        <v>0</v>
      </c>
      <c r="F1195" s="168">
        <v>0</v>
      </c>
      <c r="G1195" s="168">
        <v>0</v>
      </c>
      <c r="H1195" s="168">
        <v>0</v>
      </c>
      <c r="I1195" s="168">
        <v>0</v>
      </c>
      <c r="J1195" s="168">
        <v>0</v>
      </c>
      <c r="K1195" s="168">
        <v>0</v>
      </c>
      <c r="L1195" s="168">
        <v>2.8425806100000002</v>
      </c>
      <c r="M1195" s="168">
        <v>0</v>
      </c>
      <c r="N1195" s="168">
        <v>2.8425806100000002</v>
      </c>
    </row>
    <row r="1196" spans="1:14" ht="120" x14ac:dyDescent="0.25">
      <c r="A1196" s="168">
        <v>2040</v>
      </c>
      <c r="B1196" s="168">
        <v>39</v>
      </c>
      <c r="C1196" s="169" t="s">
        <v>41</v>
      </c>
      <c r="D1196" s="168">
        <v>-7.1060748671000002</v>
      </c>
      <c r="E1196" s="168">
        <v>0</v>
      </c>
      <c r="F1196" s="168">
        <v>0</v>
      </c>
      <c r="G1196" s="168">
        <v>1.953379999999999E-2</v>
      </c>
      <c r="H1196" s="168">
        <v>0</v>
      </c>
      <c r="I1196" s="168">
        <v>0</v>
      </c>
      <c r="J1196" s="168">
        <v>0</v>
      </c>
      <c r="K1196" s="168">
        <v>0</v>
      </c>
      <c r="L1196" s="168">
        <v>0</v>
      </c>
      <c r="M1196" s="168">
        <v>0</v>
      </c>
      <c r="N1196" s="168">
        <v>1.953379999999999E-2</v>
      </c>
    </row>
    <row r="1197" spans="1:14" ht="60" x14ac:dyDescent="0.25">
      <c r="A1197" s="168">
        <v>2040</v>
      </c>
      <c r="B1197" s="168">
        <v>15</v>
      </c>
      <c r="C1197" s="169" t="s">
        <v>17</v>
      </c>
      <c r="D1197" s="168">
        <v>-7.0625246230000007</v>
      </c>
      <c r="E1197" s="168">
        <v>0</v>
      </c>
      <c r="F1197" s="168">
        <v>8.3125000000000213E-2</v>
      </c>
      <c r="G1197" s="168">
        <v>0</v>
      </c>
      <c r="H1197" s="168">
        <v>0</v>
      </c>
      <c r="I1197" s="168">
        <v>0</v>
      </c>
      <c r="J1197" s="168">
        <v>9.515100000000011E-2</v>
      </c>
      <c r="K1197" s="168">
        <v>0</v>
      </c>
      <c r="L1197" s="168">
        <v>0</v>
      </c>
      <c r="M1197" s="168">
        <v>0</v>
      </c>
      <c r="N1197" s="168">
        <v>0.17827600000000032</v>
      </c>
    </row>
    <row r="1198" spans="1:14" ht="60" x14ac:dyDescent="0.25">
      <c r="A1198" s="168">
        <v>2040</v>
      </c>
      <c r="B1198" s="168">
        <v>29</v>
      </c>
      <c r="C1198" s="169" t="s">
        <v>31</v>
      </c>
      <c r="D1198" s="168">
        <v>-5.3520100480000004</v>
      </c>
      <c r="E1198" s="168">
        <v>0</v>
      </c>
      <c r="F1198" s="168">
        <v>0</v>
      </c>
      <c r="G1198" s="168">
        <v>1.2712613859339148</v>
      </c>
      <c r="H1198" s="168">
        <v>0</v>
      </c>
      <c r="I1198" s="168">
        <v>0</v>
      </c>
      <c r="J1198" s="168">
        <v>0</v>
      </c>
      <c r="K1198" s="168">
        <v>0</v>
      </c>
      <c r="L1198" s="168">
        <v>0</v>
      </c>
      <c r="M1198" s="168">
        <v>0</v>
      </c>
      <c r="N1198" s="168">
        <v>1.2712613859339148</v>
      </c>
    </row>
    <row r="1199" spans="1:14" ht="90" x14ac:dyDescent="0.25">
      <c r="A1199" s="168">
        <v>2040</v>
      </c>
      <c r="B1199" s="168">
        <v>9</v>
      </c>
      <c r="C1199" s="169" t="s">
        <v>11</v>
      </c>
      <c r="D1199" s="168">
        <v>-5.1295888512000003</v>
      </c>
      <c r="E1199" s="168">
        <v>-0.15287399999999987</v>
      </c>
      <c r="F1199" s="168">
        <v>3.1707900000000016</v>
      </c>
      <c r="G1199" s="168">
        <v>0</v>
      </c>
      <c r="H1199" s="168">
        <v>0</v>
      </c>
      <c r="I1199" s="168">
        <v>0</v>
      </c>
      <c r="J1199" s="168">
        <v>0</v>
      </c>
      <c r="K1199" s="168">
        <v>0</v>
      </c>
      <c r="L1199" s="168">
        <v>0</v>
      </c>
      <c r="M1199" s="168">
        <v>0</v>
      </c>
      <c r="N1199" s="168">
        <v>3.0179160000000014</v>
      </c>
    </row>
    <row r="1200" spans="1:14" ht="75" x14ac:dyDescent="0.25">
      <c r="A1200" s="168">
        <v>2040</v>
      </c>
      <c r="B1200" s="168">
        <v>7</v>
      </c>
      <c r="C1200" s="169" t="s">
        <v>9</v>
      </c>
      <c r="D1200" s="168">
        <v>-3.8338333340999999</v>
      </c>
      <c r="E1200" s="168">
        <v>0</v>
      </c>
      <c r="F1200" s="168">
        <v>0</v>
      </c>
      <c r="G1200" s="168">
        <v>0</v>
      </c>
      <c r="H1200" s="168">
        <v>0</v>
      </c>
      <c r="I1200" s="168">
        <v>0</v>
      </c>
      <c r="J1200" s="168">
        <v>0</v>
      </c>
      <c r="K1200" s="168">
        <v>0</v>
      </c>
      <c r="L1200" s="168">
        <v>0</v>
      </c>
      <c r="M1200" s="168">
        <v>0</v>
      </c>
      <c r="N1200" s="168">
        <v>0</v>
      </c>
    </row>
    <row r="1201" spans="1:14" ht="90" x14ac:dyDescent="0.25">
      <c r="A1201" s="168">
        <v>2040</v>
      </c>
      <c r="B1201" s="168">
        <v>6</v>
      </c>
      <c r="C1201" s="169" t="s">
        <v>8</v>
      </c>
      <c r="D1201" s="168">
        <v>-3.7222969234000001</v>
      </c>
      <c r="E1201" s="168">
        <v>0</v>
      </c>
      <c r="F1201" s="168">
        <v>0</v>
      </c>
      <c r="G1201" s="168">
        <v>1.4414829</v>
      </c>
      <c r="H1201" s="168">
        <v>0</v>
      </c>
      <c r="I1201" s="168">
        <v>0</v>
      </c>
      <c r="J1201" s="168">
        <v>0</v>
      </c>
      <c r="K1201" s="168">
        <v>0</v>
      </c>
      <c r="L1201" s="168">
        <v>0</v>
      </c>
      <c r="M1201" s="168">
        <v>0</v>
      </c>
      <c r="N1201" s="168">
        <v>1.4414829</v>
      </c>
    </row>
    <row r="1202" spans="1:14" ht="75" x14ac:dyDescent="0.25">
      <c r="A1202" s="168">
        <v>2040</v>
      </c>
      <c r="B1202" s="168">
        <v>27</v>
      </c>
      <c r="C1202" s="169" t="s">
        <v>29</v>
      </c>
      <c r="D1202" s="168">
        <v>-3.6237930047</v>
      </c>
      <c r="E1202" s="168">
        <v>0</v>
      </c>
      <c r="F1202" s="168">
        <v>0</v>
      </c>
      <c r="G1202" s="168">
        <v>0.63563069296695696</v>
      </c>
      <c r="H1202" s="168">
        <v>0</v>
      </c>
      <c r="I1202" s="168">
        <v>-5.5117626523008466E-2</v>
      </c>
      <c r="J1202" s="168">
        <v>0</v>
      </c>
      <c r="K1202" s="168">
        <v>0</v>
      </c>
      <c r="L1202" s="168">
        <v>0</v>
      </c>
      <c r="M1202" s="168">
        <v>0</v>
      </c>
      <c r="N1202" s="168">
        <v>0.58051306644394851</v>
      </c>
    </row>
    <row r="1203" spans="1:14" ht="210" x14ac:dyDescent="0.25">
      <c r="A1203" s="168">
        <v>2040</v>
      </c>
      <c r="B1203" s="168">
        <v>33</v>
      </c>
      <c r="C1203" s="169" t="s">
        <v>35</v>
      </c>
      <c r="D1203" s="168">
        <v>-3.4692493704</v>
      </c>
      <c r="E1203" s="168">
        <v>0</v>
      </c>
      <c r="F1203" s="168">
        <v>0</v>
      </c>
      <c r="G1203" s="168">
        <v>14.916859635999998</v>
      </c>
      <c r="H1203" s="168">
        <v>0</v>
      </c>
      <c r="I1203" s="168">
        <v>0</v>
      </c>
      <c r="J1203" s="168">
        <v>0</v>
      </c>
      <c r="K1203" s="168">
        <v>0</v>
      </c>
      <c r="L1203" s="168">
        <v>0</v>
      </c>
      <c r="M1203" s="168">
        <v>0</v>
      </c>
      <c r="N1203" s="168">
        <v>14.916859635999998</v>
      </c>
    </row>
    <row r="1204" spans="1:14" ht="60" x14ac:dyDescent="0.25">
      <c r="A1204" s="168">
        <v>2040</v>
      </c>
      <c r="B1204" s="168">
        <v>24</v>
      </c>
      <c r="C1204" s="169" t="s">
        <v>26</v>
      </c>
      <c r="D1204" s="168">
        <v>-3.4301518943999998</v>
      </c>
      <c r="E1204" s="168">
        <v>0</v>
      </c>
      <c r="F1204" s="168">
        <v>1.7488758502369814</v>
      </c>
      <c r="G1204" s="168">
        <v>4.8826093972285732E-2</v>
      </c>
      <c r="H1204" s="168">
        <v>2.5388127477907343</v>
      </c>
      <c r="I1204" s="168">
        <v>0</v>
      </c>
      <c r="J1204" s="168">
        <v>0</v>
      </c>
      <c r="K1204" s="168">
        <v>0</v>
      </c>
      <c r="L1204" s="168">
        <v>0</v>
      </c>
      <c r="M1204" s="168">
        <v>0</v>
      </c>
      <c r="N1204" s="168">
        <v>4.3365146920000015</v>
      </c>
    </row>
    <row r="1205" spans="1:14" ht="60" x14ac:dyDescent="0.25">
      <c r="A1205" s="168">
        <v>2040</v>
      </c>
      <c r="B1205" s="168">
        <v>26</v>
      </c>
      <c r="C1205" s="169" t="s">
        <v>28</v>
      </c>
      <c r="D1205" s="168">
        <v>-3.3627087482999998</v>
      </c>
      <c r="E1205" s="168">
        <v>0</v>
      </c>
      <c r="F1205" s="168">
        <v>0</v>
      </c>
      <c r="G1205" s="168">
        <v>1.2681721318666976</v>
      </c>
      <c r="H1205" s="168">
        <v>0</v>
      </c>
      <c r="I1205" s="168">
        <v>0</v>
      </c>
      <c r="J1205" s="168">
        <v>0</v>
      </c>
      <c r="K1205" s="168">
        <v>0</v>
      </c>
      <c r="L1205" s="168">
        <v>0</v>
      </c>
      <c r="M1205" s="168">
        <v>0</v>
      </c>
      <c r="N1205" s="168">
        <v>1.2681721318666976</v>
      </c>
    </row>
    <row r="1206" spans="1:14" ht="75" x14ac:dyDescent="0.25">
      <c r="A1206" s="168">
        <v>2040</v>
      </c>
      <c r="B1206" s="168">
        <v>8</v>
      </c>
      <c r="C1206" s="169" t="s">
        <v>10</v>
      </c>
      <c r="D1206" s="168">
        <v>-3.3477213825000001</v>
      </c>
      <c r="E1206" s="168">
        <v>-0.71351887499999989</v>
      </c>
      <c r="F1206" s="168">
        <v>3.6996575000000012</v>
      </c>
      <c r="G1206" s="168">
        <v>0</v>
      </c>
      <c r="H1206" s="168">
        <v>0</v>
      </c>
      <c r="I1206" s="168">
        <v>0</v>
      </c>
      <c r="J1206" s="168">
        <v>0</v>
      </c>
      <c r="K1206" s="168">
        <v>0</v>
      </c>
      <c r="L1206" s="168">
        <v>0</v>
      </c>
      <c r="M1206" s="168">
        <v>0</v>
      </c>
      <c r="N1206" s="168">
        <v>2.986138625000001</v>
      </c>
    </row>
    <row r="1207" spans="1:14" ht="180" x14ac:dyDescent="0.25">
      <c r="A1207" s="168">
        <v>2040</v>
      </c>
      <c r="B1207" s="168">
        <v>18</v>
      </c>
      <c r="C1207" s="169" t="s">
        <v>20</v>
      </c>
      <c r="D1207" s="168">
        <v>-2.3159824324999998</v>
      </c>
      <c r="E1207" s="168">
        <v>0</v>
      </c>
      <c r="F1207" s="168">
        <v>0</v>
      </c>
      <c r="G1207" s="168">
        <v>0.34126949999999995</v>
      </c>
      <c r="H1207" s="168">
        <v>0</v>
      </c>
      <c r="I1207" s="168">
        <v>0</v>
      </c>
      <c r="J1207" s="168">
        <v>0</v>
      </c>
      <c r="K1207" s="168">
        <v>0</v>
      </c>
      <c r="L1207" s="168">
        <v>0</v>
      </c>
      <c r="M1207" s="168">
        <v>0</v>
      </c>
      <c r="N1207" s="168">
        <v>0.34126949999999995</v>
      </c>
    </row>
    <row r="1208" spans="1:14" ht="75" x14ac:dyDescent="0.25">
      <c r="A1208" s="168">
        <v>2040</v>
      </c>
      <c r="B1208" s="168">
        <v>23</v>
      </c>
      <c r="C1208" s="169" t="s">
        <v>25</v>
      </c>
      <c r="D1208" s="168">
        <v>-1.4928719586000001</v>
      </c>
      <c r="E1208" s="168">
        <v>0.18867695970970266</v>
      </c>
      <c r="F1208" s="168">
        <v>2.4179832034582027</v>
      </c>
      <c r="G1208" s="168">
        <v>0.80910243226128797</v>
      </c>
      <c r="H1208" s="168">
        <v>0.74420510910869375</v>
      </c>
      <c r="I1208" s="168">
        <v>0</v>
      </c>
      <c r="J1208" s="168">
        <v>0</v>
      </c>
      <c r="K1208" s="168">
        <v>0</v>
      </c>
      <c r="L1208" s="168">
        <v>0</v>
      </c>
      <c r="M1208" s="168">
        <v>0</v>
      </c>
      <c r="N1208" s="168">
        <v>4.1599677045378876</v>
      </c>
    </row>
    <row r="1209" spans="1:14" ht="45" x14ac:dyDescent="0.25">
      <c r="A1209" s="168">
        <v>2040</v>
      </c>
      <c r="B1209" s="168">
        <v>59</v>
      </c>
      <c r="C1209" s="169" t="s">
        <v>61</v>
      </c>
      <c r="D1209" s="168">
        <v>-0.9008710095000001</v>
      </c>
      <c r="E1209" s="168">
        <v>-0.85018612499999924</v>
      </c>
      <c r="F1209" s="168">
        <v>4.0421324999999984</v>
      </c>
      <c r="G1209" s="168">
        <v>0.14967810000000001</v>
      </c>
      <c r="H1209" s="168">
        <v>0</v>
      </c>
      <c r="I1209" s="168">
        <v>0</v>
      </c>
      <c r="J1209" s="168">
        <v>0</v>
      </c>
      <c r="K1209" s="168">
        <v>0</v>
      </c>
      <c r="L1209" s="168">
        <v>0</v>
      </c>
      <c r="M1209" s="168">
        <v>0</v>
      </c>
      <c r="N1209" s="168">
        <v>3.3416244749999988</v>
      </c>
    </row>
    <row r="1210" spans="1:14" ht="75" x14ac:dyDescent="0.25">
      <c r="A1210" s="168">
        <v>2040</v>
      </c>
      <c r="B1210" s="168">
        <v>20</v>
      </c>
      <c r="C1210" s="169" t="s">
        <v>22</v>
      </c>
      <c r="D1210" s="168">
        <v>-0.32602950820000004</v>
      </c>
      <c r="E1210" s="168">
        <v>-1.9554749999999836E-2</v>
      </c>
      <c r="F1210" s="168">
        <v>0.45299519999999505</v>
      </c>
      <c r="G1210" s="168">
        <v>-4.4185283999999068E-2</v>
      </c>
      <c r="H1210" s="168">
        <v>0.89798545199999569</v>
      </c>
      <c r="I1210" s="168">
        <v>0</v>
      </c>
      <c r="J1210" s="168">
        <v>0</v>
      </c>
      <c r="K1210" s="168">
        <v>0</v>
      </c>
      <c r="L1210" s="168">
        <v>0</v>
      </c>
      <c r="M1210" s="168">
        <v>0</v>
      </c>
      <c r="N1210" s="168">
        <v>1.2872406179999918</v>
      </c>
    </row>
    <row r="1211" spans="1:14" ht="120" x14ac:dyDescent="0.25">
      <c r="A1211" s="168">
        <v>2040</v>
      </c>
      <c r="B1211" s="168">
        <v>10</v>
      </c>
      <c r="C1211" s="169" t="s">
        <v>12</v>
      </c>
      <c r="D1211" s="168">
        <v>0</v>
      </c>
      <c r="E1211" s="168">
        <v>0</v>
      </c>
      <c r="F1211" s="168">
        <v>0</v>
      </c>
      <c r="G1211" s="168">
        <v>0</v>
      </c>
      <c r="H1211" s="168">
        <v>0</v>
      </c>
      <c r="I1211" s="168">
        <v>0</v>
      </c>
      <c r="J1211" s="168">
        <v>0</v>
      </c>
      <c r="K1211" s="168">
        <v>0</v>
      </c>
      <c r="L1211" s="168">
        <v>0</v>
      </c>
      <c r="M1211" s="168">
        <v>0.92257571315853648</v>
      </c>
      <c r="N1211" s="168">
        <v>0.92257571315853648</v>
      </c>
    </row>
    <row r="1212" spans="1:14" ht="90" x14ac:dyDescent="0.25">
      <c r="A1212" s="168">
        <v>2040</v>
      </c>
      <c r="B1212" s="168">
        <v>25</v>
      </c>
      <c r="C1212" s="169" t="s">
        <v>27</v>
      </c>
      <c r="D1212" s="168">
        <v>0</v>
      </c>
      <c r="E1212" s="168">
        <v>-0.37758318750000003</v>
      </c>
      <c r="F1212" s="168">
        <v>0.8106353500000002</v>
      </c>
      <c r="G1212" s="168">
        <v>-1.1807115319999999</v>
      </c>
      <c r="H1212" s="168">
        <v>5.1558088560000011</v>
      </c>
      <c r="I1212" s="168">
        <v>0</v>
      </c>
      <c r="J1212" s="168">
        <v>0</v>
      </c>
      <c r="K1212" s="168">
        <v>0</v>
      </c>
      <c r="L1212" s="168">
        <v>0</v>
      </c>
      <c r="M1212" s="168">
        <v>0</v>
      </c>
      <c r="N1212" s="168">
        <v>4.408149486500001</v>
      </c>
    </row>
    <row r="1213" spans="1:14" ht="105" x14ac:dyDescent="0.25">
      <c r="A1213" s="168">
        <v>2040</v>
      </c>
      <c r="B1213" s="168">
        <v>34</v>
      </c>
      <c r="C1213" s="169" t="s">
        <v>36</v>
      </c>
      <c r="D1213" s="168">
        <v>0</v>
      </c>
      <c r="E1213" s="168">
        <v>0</v>
      </c>
      <c r="F1213" s="168">
        <v>0</v>
      </c>
      <c r="G1213" s="168">
        <v>0</v>
      </c>
      <c r="H1213" s="168">
        <v>0</v>
      </c>
      <c r="I1213" s="168">
        <v>0</v>
      </c>
      <c r="J1213" s="168">
        <v>0</v>
      </c>
      <c r="K1213" s="168">
        <v>0</v>
      </c>
      <c r="L1213" s="168">
        <v>0</v>
      </c>
      <c r="M1213" s="168">
        <v>0.90710426872865846</v>
      </c>
      <c r="N1213" s="168">
        <v>0.90710426872865846</v>
      </c>
    </row>
    <row r="1214" spans="1:14" ht="45" x14ac:dyDescent="0.25">
      <c r="A1214" s="168">
        <v>2040</v>
      </c>
      <c r="B1214" s="168">
        <v>17</v>
      </c>
      <c r="C1214" s="169" t="s">
        <v>19</v>
      </c>
      <c r="D1214" s="168">
        <v>0.79063784800000003</v>
      </c>
      <c r="E1214" s="168">
        <v>0</v>
      </c>
      <c r="F1214" s="168">
        <v>0.2983133999999999</v>
      </c>
      <c r="G1214" s="168">
        <v>0.10342961199999992</v>
      </c>
      <c r="H1214" s="168">
        <v>0.45025952399999991</v>
      </c>
      <c r="I1214" s="168">
        <v>0</v>
      </c>
      <c r="J1214" s="168">
        <v>0</v>
      </c>
      <c r="K1214" s="168">
        <v>0</v>
      </c>
      <c r="L1214" s="168">
        <v>0</v>
      </c>
      <c r="M1214" s="168">
        <v>0</v>
      </c>
      <c r="N1214" s="168">
        <v>0.85200253599999975</v>
      </c>
    </row>
    <row r="1215" spans="1:14" ht="195" x14ac:dyDescent="0.25">
      <c r="A1215" s="168">
        <v>2040</v>
      </c>
      <c r="B1215" s="168">
        <v>52</v>
      </c>
      <c r="C1215" s="169" t="s">
        <v>54</v>
      </c>
      <c r="D1215" s="168">
        <v>0.79726269809999994</v>
      </c>
      <c r="E1215" s="168">
        <v>0</v>
      </c>
      <c r="F1215" s="168">
        <v>0</v>
      </c>
      <c r="G1215" s="168">
        <v>1.4398526999999999</v>
      </c>
      <c r="H1215" s="168">
        <v>0</v>
      </c>
      <c r="I1215" s="168">
        <v>0</v>
      </c>
      <c r="J1215" s="168">
        <v>0</v>
      </c>
      <c r="K1215" s="168">
        <v>0</v>
      </c>
      <c r="L1215" s="168">
        <v>0</v>
      </c>
      <c r="M1215" s="168">
        <v>0</v>
      </c>
      <c r="N1215" s="168">
        <v>1.4398526999999999</v>
      </c>
    </row>
    <row r="1216" spans="1:14" ht="60" x14ac:dyDescent="0.25">
      <c r="A1216" s="168">
        <v>2040</v>
      </c>
      <c r="B1216" s="168">
        <v>30</v>
      </c>
      <c r="C1216" s="169" t="s">
        <v>32</v>
      </c>
      <c r="D1216" s="168">
        <v>0.8548228711000001</v>
      </c>
      <c r="E1216" s="168">
        <v>0</v>
      </c>
      <c r="F1216" s="168">
        <v>0</v>
      </c>
      <c r="G1216" s="168">
        <v>0</v>
      </c>
      <c r="H1216" s="168">
        <v>0</v>
      </c>
      <c r="I1216" s="168">
        <v>0.71725804796141102</v>
      </c>
      <c r="J1216" s="168">
        <v>0</v>
      </c>
      <c r="K1216" s="168">
        <v>0</v>
      </c>
      <c r="L1216" s="168">
        <v>0</v>
      </c>
      <c r="M1216" s="168">
        <v>0</v>
      </c>
      <c r="N1216" s="168">
        <v>0.71725804796141102</v>
      </c>
    </row>
    <row r="1217" spans="1:14" ht="45" x14ac:dyDescent="0.25">
      <c r="A1217" s="168">
        <v>2040</v>
      </c>
      <c r="B1217" s="168">
        <v>13</v>
      </c>
      <c r="C1217" s="169" t="s">
        <v>15</v>
      </c>
      <c r="D1217" s="168">
        <v>3.1052084272</v>
      </c>
      <c r="E1217" s="168">
        <v>0</v>
      </c>
      <c r="F1217" s="168">
        <v>0.42098000000000002</v>
      </c>
      <c r="G1217" s="168">
        <v>0</v>
      </c>
      <c r="H1217" s="168">
        <v>0</v>
      </c>
      <c r="I1217" s="168">
        <v>0</v>
      </c>
      <c r="J1217" s="168">
        <v>0.25811519999999982</v>
      </c>
      <c r="K1217" s="168">
        <v>0</v>
      </c>
      <c r="L1217" s="168">
        <v>0</v>
      </c>
      <c r="M1217" s="168">
        <v>0</v>
      </c>
      <c r="N1217" s="168">
        <v>0.6790951999999999</v>
      </c>
    </row>
    <row r="1218" spans="1:14" ht="210" x14ac:dyDescent="0.25">
      <c r="A1218" s="168">
        <v>2040</v>
      </c>
      <c r="B1218" s="168">
        <v>49</v>
      </c>
      <c r="C1218" s="169" t="s">
        <v>51</v>
      </c>
      <c r="D1218" s="168">
        <v>4.2465289140999998</v>
      </c>
      <c r="E1218" s="168">
        <v>0</v>
      </c>
      <c r="F1218" s="168">
        <v>0</v>
      </c>
      <c r="G1218" s="168">
        <v>0</v>
      </c>
      <c r="H1218" s="168">
        <v>0</v>
      </c>
      <c r="I1218" s="168">
        <v>0</v>
      </c>
      <c r="J1218" s="168">
        <v>0</v>
      </c>
      <c r="K1218" s="168">
        <v>0</v>
      </c>
      <c r="L1218" s="168">
        <v>0</v>
      </c>
      <c r="M1218" s="168">
        <v>0</v>
      </c>
      <c r="N1218" s="168">
        <v>0</v>
      </c>
    </row>
    <row r="1219" spans="1:14" ht="195" x14ac:dyDescent="0.25">
      <c r="A1219" s="168">
        <v>2040</v>
      </c>
      <c r="B1219" s="168">
        <v>51</v>
      </c>
      <c r="C1219" s="169" t="s">
        <v>53</v>
      </c>
      <c r="D1219" s="168">
        <v>4.2465289140999998</v>
      </c>
      <c r="E1219" s="168">
        <v>0</v>
      </c>
      <c r="F1219" s="168">
        <v>0</v>
      </c>
      <c r="G1219" s="168">
        <v>0</v>
      </c>
      <c r="H1219" s="168">
        <v>0</v>
      </c>
      <c r="I1219" s="168">
        <v>0</v>
      </c>
      <c r="J1219" s="168">
        <v>0</v>
      </c>
      <c r="K1219" s="168">
        <v>0</v>
      </c>
      <c r="L1219" s="168">
        <v>2.5100771199999996</v>
      </c>
      <c r="M1219" s="168">
        <v>0</v>
      </c>
      <c r="N1219" s="168">
        <v>2.5100771199999996</v>
      </c>
    </row>
    <row r="1220" spans="1:14" ht="225" x14ac:dyDescent="0.25">
      <c r="A1220" s="168">
        <v>2040</v>
      </c>
      <c r="B1220" s="168">
        <v>53</v>
      </c>
      <c r="C1220" s="169" t="s">
        <v>55</v>
      </c>
      <c r="D1220" s="168">
        <v>4.2465289140999998</v>
      </c>
      <c r="E1220" s="168">
        <v>0</v>
      </c>
      <c r="F1220" s="168">
        <v>0</v>
      </c>
      <c r="G1220" s="168">
        <v>0</v>
      </c>
      <c r="H1220" s="168">
        <v>0</v>
      </c>
      <c r="I1220" s="168">
        <v>0</v>
      </c>
      <c r="J1220" s="168">
        <v>0</v>
      </c>
      <c r="K1220" s="168">
        <v>0</v>
      </c>
      <c r="L1220" s="168">
        <v>1.0011185849999999</v>
      </c>
      <c r="M1220" s="168">
        <v>0</v>
      </c>
      <c r="N1220" s="168">
        <v>1.0011185849999999</v>
      </c>
    </row>
    <row r="1221" spans="1:14" ht="180" x14ac:dyDescent="0.25">
      <c r="A1221" s="168">
        <v>2040</v>
      </c>
      <c r="B1221" s="168">
        <v>37</v>
      </c>
      <c r="C1221" s="169" t="s">
        <v>39</v>
      </c>
      <c r="D1221" s="168">
        <v>4.7469766068999997</v>
      </c>
      <c r="E1221" s="168">
        <v>0</v>
      </c>
      <c r="F1221" s="168">
        <v>0</v>
      </c>
      <c r="G1221" s="168">
        <v>0</v>
      </c>
      <c r="H1221" s="168">
        <v>0</v>
      </c>
      <c r="I1221" s="168">
        <v>0</v>
      </c>
      <c r="J1221" s="168">
        <v>0</v>
      </c>
      <c r="K1221" s="168">
        <v>0</v>
      </c>
      <c r="L1221" s="168">
        <v>21.269222834999994</v>
      </c>
      <c r="M1221" s="168">
        <v>0</v>
      </c>
      <c r="N1221" s="168">
        <v>21.269222834999994</v>
      </c>
    </row>
    <row r="1222" spans="1:14" ht="45" x14ac:dyDescent="0.25">
      <c r="A1222" s="168">
        <v>2040</v>
      </c>
      <c r="B1222" s="168">
        <v>16</v>
      </c>
      <c r="C1222" s="169" t="s">
        <v>18</v>
      </c>
      <c r="D1222" s="168">
        <v>5.0374925743999999</v>
      </c>
      <c r="E1222" s="168">
        <v>-0.14326853701938388</v>
      </c>
      <c r="F1222" s="168">
        <v>0.95329838091938379</v>
      </c>
      <c r="G1222" s="168">
        <v>0</v>
      </c>
      <c r="H1222" s="168">
        <v>0</v>
      </c>
      <c r="I1222" s="168">
        <v>0</v>
      </c>
      <c r="J1222" s="168">
        <v>0</v>
      </c>
      <c r="K1222" s="168">
        <v>0</v>
      </c>
      <c r="L1222" s="168">
        <v>0</v>
      </c>
      <c r="M1222" s="168">
        <v>0</v>
      </c>
      <c r="N1222" s="168">
        <v>0.81002984389999999</v>
      </c>
    </row>
    <row r="1223" spans="1:14" ht="150" x14ac:dyDescent="0.25">
      <c r="A1223" s="168">
        <v>2040</v>
      </c>
      <c r="B1223" s="168">
        <v>38</v>
      </c>
      <c r="C1223" s="169" t="s">
        <v>40</v>
      </c>
      <c r="D1223" s="168">
        <v>5.3422356789999998</v>
      </c>
      <c r="E1223" s="168">
        <v>0</v>
      </c>
      <c r="F1223" s="168">
        <v>0</v>
      </c>
      <c r="G1223" s="168">
        <v>0</v>
      </c>
      <c r="H1223" s="168">
        <v>0</v>
      </c>
      <c r="I1223" s="168">
        <v>0</v>
      </c>
      <c r="J1223" s="168">
        <v>0</v>
      </c>
      <c r="K1223" s="168">
        <v>0</v>
      </c>
      <c r="L1223" s="168">
        <v>9.127815674999999</v>
      </c>
      <c r="M1223" s="168">
        <v>0</v>
      </c>
      <c r="N1223" s="168">
        <v>9.127815674999999</v>
      </c>
    </row>
    <row r="1224" spans="1:14" ht="135" x14ac:dyDescent="0.25">
      <c r="A1224" s="168">
        <v>2040</v>
      </c>
      <c r="B1224" s="168">
        <v>40</v>
      </c>
      <c r="C1224" s="169" t="s">
        <v>42</v>
      </c>
      <c r="D1224" s="168">
        <v>5.4769047630000003</v>
      </c>
      <c r="E1224" s="168">
        <v>-4.2252232094538138E-3</v>
      </c>
      <c r="F1224" s="168">
        <v>1.6246311464375086E-2</v>
      </c>
      <c r="G1224" s="168">
        <v>-6.8513265237163546E-3</v>
      </c>
      <c r="H1224" s="168">
        <v>5.7852051118795052E-2</v>
      </c>
      <c r="I1224" s="168">
        <v>0</v>
      </c>
      <c r="J1224" s="168">
        <v>0</v>
      </c>
      <c r="K1224" s="168">
        <v>0</v>
      </c>
      <c r="L1224" s="168">
        <v>0</v>
      </c>
      <c r="M1224" s="168">
        <v>0</v>
      </c>
      <c r="N1224" s="168">
        <v>6.302181284999997E-2</v>
      </c>
    </row>
    <row r="1225" spans="1:14" ht="90" x14ac:dyDescent="0.25">
      <c r="A1225" s="168">
        <v>2040</v>
      </c>
      <c r="B1225" s="168">
        <v>48</v>
      </c>
      <c r="C1225" s="169" t="s">
        <v>50</v>
      </c>
      <c r="D1225" s="168">
        <v>5.6305795644999996</v>
      </c>
      <c r="E1225" s="168">
        <v>2.7570955105246515</v>
      </c>
      <c r="F1225" s="168">
        <v>95.999267211085339</v>
      </c>
      <c r="G1225" s="168">
        <v>0</v>
      </c>
      <c r="H1225" s="168">
        <v>0</v>
      </c>
      <c r="I1225" s="168">
        <v>0</v>
      </c>
      <c r="J1225" s="168">
        <v>0</v>
      </c>
      <c r="K1225" s="168">
        <v>0</v>
      </c>
      <c r="L1225" s="168">
        <v>0</v>
      </c>
      <c r="M1225" s="168">
        <v>0</v>
      </c>
      <c r="N1225" s="168">
        <v>98.756362721609989</v>
      </c>
    </row>
    <row r="1226" spans="1:14" ht="75" x14ac:dyDescent="0.25">
      <c r="A1226" s="168">
        <v>2040</v>
      </c>
      <c r="B1226" s="168">
        <v>28</v>
      </c>
      <c r="C1226" s="169" t="s">
        <v>30</v>
      </c>
      <c r="D1226" s="168">
        <v>5.8285648387999993</v>
      </c>
      <c r="E1226" s="168">
        <v>0</v>
      </c>
      <c r="F1226" s="168">
        <v>0</v>
      </c>
      <c r="G1226" s="168">
        <v>1.2659274220768495</v>
      </c>
      <c r="H1226" s="168">
        <v>0</v>
      </c>
      <c r="I1226" s="168">
        <v>0</v>
      </c>
      <c r="J1226" s="168">
        <v>0</v>
      </c>
      <c r="K1226" s="168">
        <v>0</v>
      </c>
      <c r="L1226" s="168">
        <v>0</v>
      </c>
      <c r="M1226" s="168">
        <v>0</v>
      </c>
      <c r="N1226" s="168">
        <v>1.2659274220768495</v>
      </c>
    </row>
    <row r="1227" spans="1:14" ht="90" x14ac:dyDescent="0.25">
      <c r="A1227" s="168">
        <v>2040</v>
      </c>
      <c r="B1227" s="168">
        <v>45</v>
      </c>
      <c r="C1227" s="169" t="s">
        <v>47</v>
      </c>
      <c r="D1227" s="168">
        <v>5.8554986556000008</v>
      </c>
      <c r="E1227" s="168">
        <v>0.68820975500251425</v>
      </c>
      <c r="F1227" s="168">
        <v>3.708088572914253</v>
      </c>
      <c r="G1227" s="168">
        <v>1.4828823075832307</v>
      </c>
      <c r="H1227" s="168">
        <v>0</v>
      </c>
      <c r="I1227" s="168">
        <v>0</v>
      </c>
      <c r="J1227" s="168">
        <v>0</v>
      </c>
      <c r="K1227" s="168">
        <v>0</v>
      </c>
      <c r="L1227" s="168">
        <v>0</v>
      </c>
      <c r="M1227" s="168">
        <v>0</v>
      </c>
      <c r="N1227" s="168">
        <v>5.8791806354999983</v>
      </c>
    </row>
    <row r="1228" spans="1:14" ht="75" x14ac:dyDescent="0.25">
      <c r="A1228" s="168">
        <v>2040</v>
      </c>
      <c r="B1228" s="168">
        <v>54</v>
      </c>
      <c r="C1228" s="169" t="s">
        <v>56</v>
      </c>
      <c r="D1228" s="168">
        <v>5.8554986556000008</v>
      </c>
      <c r="E1228" s="168">
        <v>0.68820314204666666</v>
      </c>
      <c r="F1228" s="168">
        <v>3.7080578026445314</v>
      </c>
      <c r="G1228" s="168">
        <v>1.4829196908087998</v>
      </c>
      <c r="H1228" s="168">
        <v>0</v>
      </c>
      <c r="I1228" s="168">
        <v>0</v>
      </c>
      <c r="J1228" s="168">
        <v>0</v>
      </c>
      <c r="K1228" s="168">
        <v>0</v>
      </c>
      <c r="L1228" s="168">
        <v>0</v>
      </c>
      <c r="M1228" s="168">
        <v>0</v>
      </c>
      <c r="N1228" s="168">
        <v>5.8791806354999974</v>
      </c>
    </row>
    <row r="1229" spans="1:14" ht="120" x14ac:dyDescent="0.25">
      <c r="A1229" s="168">
        <v>2040</v>
      </c>
      <c r="B1229" s="168">
        <v>36</v>
      </c>
      <c r="C1229" s="169" t="s">
        <v>38</v>
      </c>
      <c r="D1229" s="168">
        <v>7.9723011687000005</v>
      </c>
      <c r="E1229" s="168">
        <v>0</v>
      </c>
      <c r="F1229" s="168">
        <v>0</v>
      </c>
      <c r="G1229" s="168">
        <v>0.11823472</v>
      </c>
      <c r="H1229" s="168">
        <v>0</v>
      </c>
      <c r="I1229" s="168">
        <v>0</v>
      </c>
      <c r="J1229" s="168">
        <v>0</v>
      </c>
      <c r="K1229" s="168">
        <v>0</v>
      </c>
      <c r="L1229" s="168">
        <v>0</v>
      </c>
      <c r="M1229" s="168">
        <v>0</v>
      </c>
      <c r="N1229" s="168">
        <v>0.11823472</v>
      </c>
    </row>
    <row r="1230" spans="1:14" ht="90" x14ac:dyDescent="0.25">
      <c r="A1230" s="168">
        <v>2040</v>
      </c>
      <c r="B1230" s="168">
        <v>46</v>
      </c>
      <c r="C1230" s="169" t="s">
        <v>48</v>
      </c>
      <c r="D1230" s="168">
        <v>14.366258952100001</v>
      </c>
      <c r="E1230" s="168">
        <v>7.2124579284124186</v>
      </c>
      <c r="F1230" s="168">
        <v>4.3046428102268273</v>
      </c>
      <c r="G1230" s="168">
        <v>0.39590516510970114</v>
      </c>
      <c r="H1230" s="168">
        <v>0.79102435702746354</v>
      </c>
      <c r="I1230" s="168">
        <v>0</v>
      </c>
      <c r="J1230" s="168">
        <v>0</v>
      </c>
      <c r="K1230" s="168">
        <v>0</v>
      </c>
      <c r="L1230" s="168">
        <v>0</v>
      </c>
      <c r="M1230" s="168">
        <v>0</v>
      </c>
      <c r="N1230" s="168">
        <v>12.704030260776412</v>
      </c>
    </row>
    <row r="1231" spans="1:14" ht="75" x14ac:dyDescent="0.25">
      <c r="A1231" s="168">
        <v>2040</v>
      </c>
      <c r="B1231" s="168">
        <v>55</v>
      </c>
      <c r="C1231" s="169" t="s">
        <v>57</v>
      </c>
      <c r="D1231" s="168">
        <v>15.5614470726</v>
      </c>
      <c r="E1231" s="168">
        <v>-5.797817185915263</v>
      </c>
      <c r="F1231" s="168">
        <v>8.3412755554896254</v>
      </c>
      <c r="G1231" s="168">
        <v>3.3357222659256363</v>
      </c>
      <c r="H1231" s="168">
        <v>0</v>
      </c>
      <c r="I1231" s="168">
        <v>0</v>
      </c>
      <c r="J1231" s="168">
        <v>0</v>
      </c>
      <c r="K1231" s="168">
        <v>0</v>
      </c>
      <c r="L1231" s="168">
        <v>0</v>
      </c>
      <c r="M1231" s="168">
        <v>0</v>
      </c>
      <c r="N1231" s="168">
        <v>5.8791806354999991</v>
      </c>
    </row>
    <row r="1232" spans="1:14" ht="45" x14ac:dyDescent="0.25">
      <c r="A1232" s="168">
        <v>2040</v>
      </c>
      <c r="B1232" s="168">
        <v>57</v>
      </c>
      <c r="C1232" s="169" t="s">
        <v>59</v>
      </c>
      <c r="D1232" s="168">
        <v>18.798500877200002</v>
      </c>
      <c r="E1232" s="168">
        <v>0</v>
      </c>
      <c r="F1232" s="168">
        <v>1.1775970664755384E-8</v>
      </c>
      <c r="G1232" s="168">
        <v>-1.625358834338125E-9</v>
      </c>
      <c r="H1232" s="168">
        <v>1.7774068969582742E-8</v>
      </c>
      <c r="I1232" s="168">
        <v>0</v>
      </c>
      <c r="J1232" s="168">
        <v>0</v>
      </c>
      <c r="K1232" s="168">
        <v>0</v>
      </c>
      <c r="L1232" s="168">
        <v>0</v>
      </c>
      <c r="M1232" s="168">
        <v>0</v>
      </c>
      <c r="N1232" s="168">
        <v>2.7924680800000001E-8</v>
      </c>
    </row>
    <row r="1233" spans="1:14" ht="45" x14ac:dyDescent="0.25">
      <c r="A1233" s="168">
        <v>2040</v>
      </c>
      <c r="B1233" s="168">
        <v>56</v>
      </c>
      <c r="C1233" s="169" t="s">
        <v>58</v>
      </c>
      <c r="D1233" s="168">
        <v>22.199764080999998</v>
      </c>
      <c r="E1233" s="168">
        <v>-0.18706274092444744</v>
      </c>
      <c r="F1233" s="168">
        <v>-1.9344158448280435</v>
      </c>
      <c r="G1233" s="168">
        <v>0.51566859635476281</v>
      </c>
      <c r="H1233" s="168">
        <v>5.3524482884305984</v>
      </c>
      <c r="I1233" s="168">
        <v>0</v>
      </c>
      <c r="J1233" s="168">
        <v>0</v>
      </c>
      <c r="K1233" s="168">
        <v>0</v>
      </c>
      <c r="L1233" s="168">
        <v>0</v>
      </c>
      <c r="M1233" s="168">
        <v>0</v>
      </c>
      <c r="N1233" s="168">
        <v>3.7466382990328699</v>
      </c>
    </row>
    <row r="1234" spans="1:14" ht="135" x14ac:dyDescent="0.25">
      <c r="A1234" s="168">
        <v>2040</v>
      </c>
      <c r="B1234" s="168">
        <v>41</v>
      </c>
      <c r="C1234" s="169" t="s">
        <v>43</v>
      </c>
      <c r="D1234" s="168">
        <v>22.8555156368</v>
      </c>
      <c r="E1234" s="168">
        <v>0</v>
      </c>
      <c r="F1234" s="168">
        <v>0</v>
      </c>
      <c r="G1234" s="168">
        <v>2.2178041599999924E-2</v>
      </c>
      <c r="H1234" s="168">
        <v>0</v>
      </c>
      <c r="I1234" s="168">
        <v>0</v>
      </c>
      <c r="J1234" s="168">
        <v>0</v>
      </c>
      <c r="K1234" s="168">
        <v>0</v>
      </c>
      <c r="L1234" s="168">
        <v>0</v>
      </c>
      <c r="M1234" s="168">
        <v>0</v>
      </c>
      <c r="N1234" s="168">
        <v>2.2178041599999924E-2</v>
      </c>
    </row>
    <row r="1235" spans="1:14" ht="135" x14ac:dyDescent="0.25">
      <c r="A1235" s="168">
        <v>2040</v>
      </c>
      <c r="B1235" s="168">
        <v>42</v>
      </c>
      <c r="C1235" s="169" t="s">
        <v>44</v>
      </c>
      <c r="D1235" s="168">
        <v>22.8555156368</v>
      </c>
      <c r="E1235" s="168">
        <v>-6.7701786378168149E-3</v>
      </c>
      <c r="F1235" s="168">
        <v>-3.5383792041251569E-2</v>
      </c>
      <c r="G1235" s="168">
        <v>4.376962114406828E-2</v>
      </c>
      <c r="H1235" s="168">
        <v>0</v>
      </c>
      <c r="I1235" s="168">
        <v>0</v>
      </c>
      <c r="J1235" s="168">
        <v>0</v>
      </c>
      <c r="K1235" s="168">
        <v>0</v>
      </c>
      <c r="L1235" s="168">
        <v>0</v>
      </c>
      <c r="M1235" s="168">
        <v>0</v>
      </c>
      <c r="N1235" s="168">
        <v>1.615650464999896E-3</v>
      </c>
    </row>
    <row r="1236" spans="1:14" ht="90" x14ac:dyDescent="0.25">
      <c r="A1236" s="168">
        <v>2040</v>
      </c>
      <c r="B1236" s="168">
        <v>47</v>
      </c>
      <c r="C1236" s="169" t="s">
        <v>49</v>
      </c>
      <c r="D1236" s="168">
        <v>23.278963022700001</v>
      </c>
      <c r="E1236" s="168">
        <v>0.97088156593507968</v>
      </c>
      <c r="F1236" s="168">
        <v>0</v>
      </c>
      <c r="G1236" s="168">
        <v>0</v>
      </c>
      <c r="H1236" s="168">
        <v>0</v>
      </c>
      <c r="I1236" s="168">
        <v>0</v>
      </c>
      <c r="J1236" s="168">
        <v>0</v>
      </c>
      <c r="K1236" s="168">
        <v>0</v>
      </c>
      <c r="L1236" s="168">
        <v>0</v>
      </c>
      <c r="M1236" s="168">
        <v>0</v>
      </c>
      <c r="N1236" s="168">
        <v>0.97088156593507968</v>
      </c>
    </row>
    <row r="1237" spans="1:14" ht="75" x14ac:dyDescent="0.25">
      <c r="A1237" s="168">
        <v>2040</v>
      </c>
      <c r="B1237" s="168">
        <v>3</v>
      </c>
      <c r="C1237" s="169" t="s">
        <v>5</v>
      </c>
      <c r="D1237" s="168">
        <v>28.807346129100001</v>
      </c>
      <c r="E1237" s="168">
        <v>0</v>
      </c>
      <c r="F1237" s="168">
        <v>0</v>
      </c>
      <c r="G1237" s="168">
        <v>2.4860120999999999</v>
      </c>
      <c r="H1237" s="168">
        <v>0</v>
      </c>
      <c r="I1237" s="168">
        <v>0</v>
      </c>
      <c r="J1237" s="168">
        <v>0</v>
      </c>
      <c r="K1237" s="168">
        <v>0</v>
      </c>
      <c r="L1237" s="168">
        <v>0</v>
      </c>
      <c r="M1237" s="168">
        <v>0</v>
      </c>
      <c r="N1237" s="168">
        <v>2.4860120999999999</v>
      </c>
    </row>
    <row r="1238" spans="1:14" ht="105" x14ac:dyDescent="0.25">
      <c r="A1238" s="168">
        <v>2040</v>
      </c>
      <c r="B1238" s="168">
        <v>1</v>
      </c>
      <c r="C1238" s="169" t="s">
        <v>3</v>
      </c>
      <c r="D1238" s="168">
        <v>31.323485917900001</v>
      </c>
      <c r="E1238" s="168">
        <v>0</v>
      </c>
      <c r="F1238" s="168">
        <v>0</v>
      </c>
      <c r="G1238" s="168">
        <v>1.6603748615838436</v>
      </c>
      <c r="H1238" s="168">
        <v>0</v>
      </c>
      <c r="I1238" s="168">
        <v>0</v>
      </c>
      <c r="J1238" s="168">
        <v>0</v>
      </c>
      <c r="K1238" s="168">
        <v>0</v>
      </c>
      <c r="L1238" s="168">
        <v>0</v>
      </c>
      <c r="M1238" s="168">
        <v>0</v>
      </c>
      <c r="N1238" s="168">
        <v>1.6603748615838436</v>
      </c>
    </row>
    <row r="1239" spans="1:14" ht="105" x14ac:dyDescent="0.25">
      <c r="A1239" s="168">
        <v>2040</v>
      </c>
      <c r="B1239" s="168">
        <v>4</v>
      </c>
      <c r="C1239" s="169" t="s">
        <v>6</v>
      </c>
      <c r="D1239" s="168">
        <v>32.252376785199999</v>
      </c>
      <c r="E1239" s="168">
        <v>0</v>
      </c>
      <c r="F1239" s="168">
        <v>0</v>
      </c>
      <c r="G1239" s="168">
        <v>1.904487721501773</v>
      </c>
      <c r="H1239" s="168">
        <v>0</v>
      </c>
      <c r="I1239" s="168">
        <v>0</v>
      </c>
      <c r="J1239" s="168">
        <v>0</v>
      </c>
      <c r="K1239" s="168">
        <v>0</v>
      </c>
      <c r="L1239" s="168">
        <v>0</v>
      </c>
      <c r="M1239" s="168">
        <v>0</v>
      </c>
      <c r="N1239" s="168">
        <v>1.904487721501773</v>
      </c>
    </row>
    <row r="1240" spans="1:14" ht="75" x14ac:dyDescent="0.25">
      <c r="A1240" s="168">
        <v>2040</v>
      </c>
      <c r="B1240" s="168">
        <v>43</v>
      </c>
      <c r="C1240" s="169" t="s">
        <v>45</v>
      </c>
      <c r="D1240" s="168">
        <v>32.266278110000002</v>
      </c>
      <c r="E1240" s="168">
        <v>0</v>
      </c>
      <c r="F1240" s="168">
        <v>0</v>
      </c>
      <c r="G1240" s="168">
        <v>1.9144404011005336</v>
      </c>
      <c r="H1240" s="168">
        <v>0</v>
      </c>
      <c r="I1240" s="168">
        <v>0</v>
      </c>
      <c r="J1240" s="168">
        <v>0</v>
      </c>
      <c r="K1240" s="168">
        <v>0</v>
      </c>
      <c r="L1240" s="168">
        <v>0</v>
      </c>
      <c r="M1240" s="168">
        <v>0</v>
      </c>
      <c r="N1240" s="168">
        <v>1.9144404011005336</v>
      </c>
    </row>
    <row r="1241" spans="1:14" ht="135" x14ac:dyDescent="0.25">
      <c r="A1241" s="168">
        <v>2040</v>
      </c>
      <c r="B1241" s="168">
        <v>11</v>
      </c>
      <c r="C1241" s="169" t="s">
        <v>13</v>
      </c>
      <c r="D1241" s="168">
        <v>36.199049779200003</v>
      </c>
      <c r="E1241" s="168">
        <v>0</v>
      </c>
      <c r="F1241" s="168">
        <v>0</v>
      </c>
      <c r="G1241" s="168">
        <v>0</v>
      </c>
      <c r="H1241" s="168">
        <v>0</v>
      </c>
      <c r="I1241" s="168">
        <v>0</v>
      </c>
      <c r="J1241" s="168">
        <v>0</v>
      </c>
      <c r="K1241" s="168">
        <v>0</v>
      </c>
      <c r="L1241" s="168">
        <v>0</v>
      </c>
      <c r="M1241" s="168">
        <v>0.13485063899999997</v>
      </c>
      <c r="N1241" s="168">
        <v>0.13485063899999997</v>
      </c>
    </row>
    <row r="1242" spans="1:14" ht="150" x14ac:dyDescent="0.25">
      <c r="A1242" s="168">
        <v>2040</v>
      </c>
      <c r="B1242" s="168">
        <v>12</v>
      </c>
      <c r="C1242" s="169" t="s">
        <v>14</v>
      </c>
      <c r="D1242" s="168">
        <v>76.200654911700013</v>
      </c>
      <c r="E1242" s="168">
        <v>0</v>
      </c>
      <c r="F1242" s="168">
        <v>0</v>
      </c>
      <c r="G1242" s="168">
        <v>0</v>
      </c>
      <c r="H1242" s="168">
        <v>0</v>
      </c>
      <c r="I1242" s="168">
        <v>0</v>
      </c>
      <c r="J1242" s="168">
        <v>0</v>
      </c>
      <c r="K1242" s="168">
        <v>0</v>
      </c>
      <c r="L1242" s="168">
        <v>0</v>
      </c>
      <c r="M1242" s="168">
        <v>0.13485063899999997</v>
      </c>
      <c r="N1242" s="168">
        <v>0.13485063899999997</v>
      </c>
    </row>
    <row r="1243" spans="1:14" ht="105" x14ac:dyDescent="0.25">
      <c r="A1243" s="168">
        <v>2040</v>
      </c>
      <c r="B1243" s="168">
        <v>5</v>
      </c>
      <c r="C1243" s="169" t="s">
        <v>7</v>
      </c>
      <c r="D1243" s="168">
        <v>89.612935449400013</v>
      </c>
      <c r="E1243" s="168">
        <v>0</v>
      </c>
      <c r="F1243" s="168">
        <v>0</v>
      </c>
      <c r="G1243" s="168">
        <v>0</v>
      </c>
      <c r="H1243" s="168">
        <v>0</v>
      </c>
      <c r="I1243" s="168">
        <v>0</v>
      </c>
      <c r="J1243" s="168">
        <v>0</v>
      </c>
      <c r="K1243" s="168">
        <v>0</v>
      </c>
      <c r="L1243" s="168">
        <v>0.59573295089793799</v>
      </c>
      <c r="M1243" s="168">
        <v>0</v>
      </c>
      <c r="N1243" s="168">
        <v>0.59573295089793799</v>
      </c>
    </row>
    <row r="1244" spans="1:14" ht="75" x14ac:dyDescent="0.25">
      <c r="A1244" s="168">
        <v>2040</v>
      </c>
      <c r="B1244" s="168">
        <v>44</v>
      </c>
      <c r="C1244" s="169" t="s">
        <v>46</v>
      </c>
      <c r="D1244" s="168">
        <v>89.612935449400013</v>
      </c>
      <c r="E1244" s="168">
        <v>0</v>
      </c>
      <c r="F1244" s="168">
        <v>0</v>
      </c>
      <c r="G1244" s="168">
        <v>0</v>
      </c>
      <c r="H1244" s="168">
        <v>0</v>
      </c>
      <c r="I1244" s="168">
        <v>0</v>
      </c>
      <c r="J1244" s="168">
        <v>0</v>
      </c>
      <c r="K1244" s="168">
        <v>0</v>
      </c>
      <c r="L1244" s="168">
        <v>0.59283024892416902</v>
      </c>
      <c r="M1244" s="168">
        <v>0</v>
      </c>
      <c r="N1244" s="168">
        <v>0.59283024892416902</v>
      </c>
    </row>
    <row r="1245" spans="1:14" ht="105" x14ac:dyDescent="0.25">
      <c r="A1245" s="168">
        <v>2040</v>
      </c>
      <c r="B1245" s="168">
        <v>2</v>
      </c>
      <c r="C1245" s="169" t="s">
        <v>4</v>
      </c>
      <c r="D1245" s="168">
        <v>90.810295651900006</v>
      </c>
      <c r="E1245" s="168">
        <v>0</v>
      </c>
      <c r="F1245" s="168">
        <v>0</v>
      </c>
      <c r="G1245" s="168">
        <v>0</v>
      </c>
      <c r="H1245" s="168">
        <v>0</v>
      </c>
      <c r="I1245" s="168">
        <v>0</v>
      </c>
      <c r="J1245" s="168">
        <v>0</v>
      </c>
      <c r="K1245" s="168">
        <v>0</v>
      </c>
      <c r="L1245" s="168">
        <v>0.95364435658606095</v>
      </c>
      <c r="M1245" s="168">
        <v>0</v>
      </c>
      <c r="N1245" s="168">
        <v>0.95364435658606095</v>
      </c>
    </row>
    <row r="1246" spans="1:14" ht="45" x14ac:dyDescent="0.25">
      <c r="A1246" s="168">
        <v>2040</v>
      </c>
      <c r="B1246" s="168">
        <v>58</v>
      </c>
      <c r="C1246" s="169" t="s">
        <v>60</v>
      </c>
      <c r="D1246" s="168">
        <v>96.394392661599994</v>
      </c>
      <c r="E1246" s="168">
        <v>0</v>
      </c>
      <c r="F1246" s="168">
        <v>0</v>
      </c>
      <c r="G1246" s="168">
        <v>9.3521999999999975E-9</v>
      </c>
      <c r="H1246" s="168">
        <v>0</v>
      </c>
      <c r="I1246" s="168">
        <v>0</v>
      </c>
      <c r="J1246" s="168">
        <v>0</v>
      </c>
      <c r="K1246" s="168">
        <v>0</v>
      </c>
      <c r="L1246" s="168">
        <v>0</v>
      </c>
      <c r="M1246" s="168">
        <v>0</v>
      </c>
      <c r="N1246" s="168">
        <v>9.3521999999999975E-9</v>
      </c>
    </row>
    <row r="1247" spans="1:14" ht="75" x14ac:dyDescent="0.25">
      <c r="A1247" s="168">
        <v>2040</v>
      </c>
      <c r="B1247" s="168">
        <v>31</v>
      </c>
      <c r="C1247" s="169" t="s">
        <v>33</v>
      </c>
      <c r="D1247" s="168">
        <v>111.75437912870001</v>
      </c>
      <c r="E1247" s="168">
        <v>0</v>
      </c>
      <c r="F1247" s="168">
        <v>0</v>
      </c>
      <c r="G1247" s="168">
        <v>0</v>
      </c>
      <c r="H1247" s="168">
        <v>0</v>
      </c>
      <c r="I1247" s="168">
        <v>0.70223148441772654</v>
      </c>
      <c r="J1247" s="168">
        <v>0</v>
      </c>
      <c r="K1247" s="168">
        <v>0</v>
      </c>
      <c r="L1247" s="168">
        <v>0</v>
      </c>
      <c r="M1247" s="168">
        <v>0</v>
      </c>
      <c r="N1247" s="168">
        <v>0.70223148441772654</v>
      </c>
    </row>
    <row r="1248" spans="1:14" ht="30" x14ac:dyDescent="0.25">
      <c r="A1248" s="168">
        <v>2041</v>
      </c>
      <c r="B1248" s="168">
        <v>19</v>
      </c>
      <c r="C1248" s="169" t="s">
        <v>21</v>
      </c>
      <c r="D1248" s="168">
        <v>-44.629768854000005</v>
      </c>
      <c r="E1248" s="168">
        <v>0.98492962500000014</v>
      </c>
      <c r="F1248" s="168">
        <v>20.290109700000006</v>
      </c>
      <c r="G1248" s="168">
        <v>6.6853603960000019</v>
      </c>
      <c r="H1248" s="168">
        <v>22.006228392000004</v>
      </c>
      <c r="I1248" s="168">
        <v>0</v>
      </c>
      <c r="J1248" s="168">
        <v>0</v>
      </c>
      <c r="K1248" s="168">
        <v>0</v>
      </c>
      <c r="L1248" s="168">
        <v>0</v>
      </c>
      <c r="M1248" s="168">
        <v>0</v>
      </c>
      <c r="N1248" s="168">
        <v>49.966628113000013</v>
      </c>
    </row>
    <row r="1249" spans="1:14" ht="60" x14ac:dyDescent="0.25">
      <c r="A1249" s="168">
        <v>2041</v>
      </c>
      <c r="B1249" s="168">
        <v>32</v>
      </c>
      <c r="C1249" s="169" t="s">
        <v>34</v>
      </c>
      <c r="D1249" s="168">
        <v>-22.307825160500002</v>
      </c>
      <c r="E1249" s="168">
        <v>0</v>
      </c>
      <c r="F1249" s="168">
        <v>0</v>
      </c>
      <c r="G1249" s="168">
        <v>0</v>
      </c>
      <c r="H1249" s="168">
        <v>0</v>
      </c>
      <c r="I1249" s="168">
        <v>1.4876835003742552</v>
      </c>
      <c r="J1249" s="168">
        <v>0</v>
      </c>
      <c r="K1249" s="168">
        <v>0</v>
      </c>
      <c r="L1249" s="168">
        <v>0</v>
      </c>
      <c r="M1249" s="168">
        <v>0</v>
      </c>
      <c r="N1249" s="168">
        <v>1.4876835003742552</v>
      </c>
    </row>
    <row r="1250" spans="1:14" ht="90" x14ac:dyDescent="0.25">
      <c r="A1250" s="168">
        <v>2041</v>
      </c>
      <c r="B1250" s="168">
        <v>22</v>
      </c>
      <c r="C1250" s="169" t="s">
        <v>24</v>
      </c>
      <c r="D1250" s="168">
        <v>-16.187441105000001</v>
      </c>
      <c r="E1250" s="168">
        <v>-6.7770000000000497E-2</v>
      </c>
      <c r="F1250" s="168">
        <v>0.12650399999999623</v>
      </c>
      <c r="G1250" s="168">
        <v>-0.20674368000000218</v>
      </c>
      <c r="H1250" s="168">
        <v>0.93347904000000703</v>
      </c>
      <c r="I1250" s="168">
        <v>0</v>
      </c>
      <c r="J1250" s="168">
        <v>0</v>
      </c>
      <c r="K1250" s="168">
        <v>0</v>
      </c>
      <c r="L1250" s="168">
        <v>0</v>
      </c>
      <c r="M1250" s="168">
        <v>0</v>
      </c>
      <c r="N1250" s="168">
        <v>0.78546936000000056</v>
      </c>
    </row>
    <row r="1251" spans="1:14" ht="90" x14ac:dyDescent="0.25">
      <c r="A1251" s="168">
        <v>2041</v>
      </c>
      <c r="B1251" s="168">
        <v>21</v>
      </c>
      <c r="C1251" s="169" t="s">
        <v>23</v>
      </c>
      <c r="D1251" s="168">
        <v>-10.979440093600001</v>
      </c>
      <c r="E1251" s="168">
        <v>0</v>
      </c>
      <c r="F1251" s="168">
        <v>0.60010813069155378</v>
      </c>
      <c r="G1251" s="168">
        <v>2.2289730568543061E-2</v>
      </c>
      <c r="H1251" s="168">
        <v>0.90577359673990576</v>
      </c>
      <c r="I1251" s="168">
        <v>0</v>
      </c>
      <c r="J1251" s="168">
        <v>0</v>
      </c>
      <c r="K1251" s="168">
        <v>0</v>
      </c>
      <c r="L1251" s="168">
        <v>0</v>
      </c>
      <c r="M1251" s="168">
        <v>0</v>
      </c>
      <c r="N1251" s="168">
        <v>1.5281714580000025</v>
      </c>
    </row>
    <row r="1252" spans="1:14" ht="180" x14ac:dyDescent="0.25">
      <c r="A1252" s="168">
        <v>2041</v>
      </c>
      <c r="B1252" s="168">
        <v>50</v>
      </c>
      <c r="C1252" s="169" t="s">
        <v>52</v>
      </c>
      <c r="D1252" s="168">
        <v>-7.3995231452999999</v>
      </c>
      <c r="E1252" s="168">
        <v>0</v>
      </c>
      <c r="F1252" s="168">
        <v>0</v>
      </c>
      <c r="G1252" s="168">
        <v>0</v>
      </c>
      <c r="H1252" s="168">
        <v>0</v>
      </c>
      <c r="I1252" s="168">
        <v>0</v>
      </c>
      <c r="J1252" s="168">
        <v>0</v>
      </c>
      <c r="K1252" s="168">
        <v>0</v>
      </c>
      <c r="L1252" s="168">
        <v>0</v>
      </c>
      <c r="M1252" s="168">
        <v>0</v>
      </c>
      <c r="N1252" s="168">
        <v>0</v>
      </c>
    </row>
    <row r="1253" spans="1:14" ht="45" x14ac:dyDescent="0.25">
      <c r="A1253" s="168">
        <v>2041</v>
      </c>
      <c r="B1253" s="168">
        <v>14</v>
      </c>
      <c r="C1253" s="169" t="s">
        <v>16</v>
      </c>
      <c r="D1253" s="168">
        <v>-7.2981955200000002</v>
      </c>
      <c r="E1253" s="168">
        <v>0</v>
      </c>
      <c r="F1253" s="168">
        <v>0.62268500000000016</v>
      </c>
      <c r="G1253" s="168">
        <v>0</v>
      </c>
      <c r="H1253" s="168">
        <v>0</v>
      </c>
      <c r="I1253" s="168">
        <v>0</v>
      </c>
      <c r="J1253" s="168">
        <v>0.7126826000000005</v>
      </c>
      <c r="K1253" s="168">
        <v>0</v>
      </c>
      <c r="L1253" s="168">
        <v>0</v>
      </c>
      <c r="M1253" s="168">
        <v>0</v>
      </c>
      <c r="N1253" s="168">
        <v>1.3353676000000005</v>
      </c>
    </row>
    <row r="1254" spans="1:14" ht="105" x14ac:dyDescent="0.25">
      <c r="A1254" s="168">
        <v>2041</v>
      </c>
      <c r="B1254" s="168">
        <v>35</v>
      </c>
      <c r="C1254" s="169" t="s">
        <v>37</v>
      </c>
      <c r="D1254" s="168">
        <v>-7.2572517743000002</v>
      </c>
      <c r="E1254" s="168">
        <v>0</v>
      </c>
      <c r="F1254" s="168">
        <v>0</v>
      </c>
      <c r="G1254" s="168">
        <v>0</v>
      </c>
      <c r="H1254" s="168">
        <v>0</v>
      </c>
      <c r="I1254" s="168">
        <v>0</v>
      </c>
      <c r="J1254" s="168">
        <v>0</v>
      </c>
      <c r="K1254" s="168">
        <v>0</v>
      </c>
      <c r="L1254" s="168">
        <v>2.8653230099999996</v>
      </c>
      <c r="M1254" s="168">
        <v>0</v>
      </c>
      <c r="N1254" s="168">
        <v>2.8653230099999996</v>
      </c>
    </row>
    <row r="1255" spans="1:14" ht="120" x14ac:dyDescent="0.25">
      <c r="A1255" s="168">
        <v>2041</v>
      </c>
      <c r="B1255" s="168">
        <v>39</v>
      </c>
      <c r="C1255" s="169" t="s">
        <v>41</v>
      </c>
      <c r="D1255" s="168">
        <v>-7.1060748671000002</v>
      </c>
      <c r="E1255" s="168">
        <v>0</v>
      </c>
      <c r="F1255" s="168">
        <v>0</v>
      </c>
      <c r="G1255" s="168">
        <v>1.9705400000000095E-2</v>
      </c>
      <c r="H1255" s="168">
        <v>0</v>
      </c>
      <c r="I1255" s="168">
        <v>0</v>
      </c>
      <c r="J1255" s="168">
        <v>0</v>
      </c>
      <c r="K1255" s="168">
        <v>0</v>
      </c>
      <c r="L1255" s="168">
        <v>0</v>
      </c>
      <c r="M1255" s="168">
        <v>0</v>
      </c>
      <c r="N1255" s="168">
        <v>1.9705400000000095E-2</v>
      </c>
    </row>
    <row r="1256" spans="1:14" ht="60" x14ac:dyDescent="0.25">
      <c r="A1256" s="168">
        <v>2041</v>
      </c>
      <c r="B1256" s="168">
        <v>15</v>
      </c>
      <c r="C1256" s="169" t="s">
        <v>17</v>
      </c>
      <c r="D1256" s="168">
        <v>-7.0625246230000007</v>
      </c>
      <c r="E1256" s="168">
        <v>0</v>
      </c>
      <c r="F1256" s="168">
        <v>8.1899999999999862E-2</v>
      </c>
      <c r="G1256" s="168">
        <v>0</v>
      </c>
      <c r="H1256" s="168">
        <v>0</v>
      </c>
      <c r="I1256" s="168">
        <v>0</v>
      </c>
      <c r="J1256" s="168">
        <v>9.3766400000000513E-2</v>
      </c>
      <c r="K1256" s="168">
        <v>0</v>
      </c>
      <c r="L1256" s="168">
        <v>0</v>
      </c>
      <c r="M1256" s="168">
        <v>0</v>
      </c>
      <c r="N1256" s="168">
        <v>0.17566640000000039</v>
      </c>
    </row>
    <row r="1257" spans="1:14" ht="60" x14ac:dyDescent="0.25">
      <c r="A1257" s="168">
        <v>2041</v>
      </c>
      <c r="B1257" s="168">
        <v>29</v>
      </c>
      <c r="C1257" s="169" t="s">
        <v>31</v>
      </c>
      <c r="D1257" s="168">
        <v>-5.3520100480000004</v>
      </c>
      <c r="E1257" s="168">
        <v>0</v>
      </c>
      <c r="F1257" s="168">
        <v>0</v>
      </c>
      <c r="G1257" s="168">
        <v>1.281431605812873</v>
      </c>
      <c r="H1257" s="168">
        <v>0</v>
      </c>
      <c r="I1257" s="168">
        <v>0</v>
      </c>
      <c r="J1257" s="168">
        <v>0</v>
      </c>
      <c r="K1257" s="168">
        <v>0</v>
      </c>
      <c r="L1257" s="168">
        <v>0</v>
      </c>
      <c r="M1257" s="168">
        <v>0</v>
      </c>
      <c r="N1257" s="168">
        <v>1.281431605812873</v>
      </c>
    </row>
    <row r="1258" spans="1:14" ht="90" x14ac:dyDescent="0.25">
      <c r="A1258" s="168">
        <v>2041</v>
      </c>
      <c r="B1258" s="168">
        <v>9</v>
      </c>
      <c r="C1258" s="169" t="s">
        <v>11</v>
      </c>
      <c r="D1258" s="168">
        <v>-5.1295888512000003</v>
      </c>
      <c r="E1258" s="168">
        <v>-0.16041712500000013</v>
      </c>
      <c r="F1258" s="168">
        <v>3.3272225</v>
      </c>
      <c r="G1258" s="168">
        <v>0</v>
      </c>
      <c r="H1258" s="168">
        <v>0</v>
      </c>
      <c r="I1258" s="168">
        <v>0</v>
      </c>
      <c r="J1258" s="168">
        <v>0</v>
      </c>
      <c r="K1258" s="168">
        <v>0</v>
      </c>
      <c r="L1258" s="168">
        <v>0</v>
      </c>
      <c r="M1258" s="168">
        <v>0</v>
      </c>
      <c r="N1258" s="168">
        <v>3.166805375</v>
      </c>
    </row>
    <row r="1259" spans="1:14" ht="75" x14ac:dyDescent="0.25">
      <c r="A1259" s="168">
        <v>2041</v>
      </c>
      <c r="B1259" s="168">
        <v>7</v>
      </c>
      <c r="C1259" s="169" t="s">
        <v>9</v>
      </c>
      <c r="D1259" s="168">
        <v>-3.8338333340999999</v>
      </c>
      <c r="E1259" s="168">
        <v>0</v>
      </c>
      <c r="F1259" s="168">
        <v>0</v>
      </c>
      <c r="G1259" s="168">
        <v>0</v>
      </c>
      <c r="H1259" s="168">
        <v>0</v>
      </c>
      <c r="I1259" s="168">
        <v>0</v>
      </c>
      <c r="J1259" s="168">
        <v>0</v>
      </c>
      <c r="K1259" s="168">
        <v>0</v>
      </c>
      <c r="L1259" s="168">
        <v>0</v>
      </c>
      <c r="M1259" s="168">
        <v>0</v>
      </c>
      <c r="N1259" s="168">
        <v>0</v>
      </c>
    </row>
    <row r="1260" spans="1:14" ht="90" x14ac:dyDescent="0.25">
      <c r="A1260" s="168">
        <v>2041</v>
      </c>
      <c r="B1260" s="168">
        <v>6</v>
      </c>
      <c r="C1260" s="169" t="s">
        <v>8</v>
      </c>
      <c r="D1260" s="168">
        <v>-3.7222969234000001</v>
      </c>
      <c r="E1260" s="168">
        <v>0</v>
      </c>
      <c r="F1260" s="168">
        <v>0</v>
      </c>
      <c r="G1260" s="168">
        <v>1.4569698000000002</v>
      </c>
      <c r="H1260" s="168">
        <v>0</v>
      </c>
      <c r="I1260" s="168">
        <v>0</v>
      </c>
      <c r="J1260" s="168">
        <v>0</v>
      </c>
      <c r="K1260" s="168">
        <v>0</v>
      </c>
      <c r="L1260" s="168">
        <v>0</v>
      </c>
      <c r="M1260" s="168">
        <v>0</v>
      </c>
      <c r="N1260" s="168">
        <v>1.4569698000000002</v>
      </c>
    </row>
    <row r="1261" spans="1:14" ht="75" x14ac:dyDescent="0.25">
      <c r="A1261" s="168">
        <v>2041</v>
      </c>
      <c r="B1261" s="168">
        <v>27</v>
      </c>
      <c r="C1261" s="169" t="s">
        <v>29</v>
      </c>
      <c r="D1261" s="168">
        <v>-3.6237930047</v>
      </c>
      <c r="E1261" s="168">
        <v>0</v>
      </c>
      <c r="F1261" s="168">
        <v>0</v>
      </c>
      <c r="G1261" s="168">
        <v>0.64071580290643559</v>
      </c>
      <c r="H1261" s="168">
        <v>0</v>
      </c>
      <c r="I1261" s="168">
        <v>-5.5558573119158815E-2</v>
      </c>
      <c r="J1261" s="168">
        <v>0</v>
      </c>
      <c r="K1261" s="168">
        <v>0</v>
      </c>
      <c r="L1261" s="168">
        <v>0</v>
      </c>
      <c r="M1261" s="168">
        <v>0</v>
      </c>
      <c r="N1261" s="168">
        <v>0.5851572297872768</v>
      </c>
    </row>
    <row r="1262" spans="1:14" ht="210" x14ac:dyDescent="0.25">
      <c r="A1262" s="168">
        <v>2041</v>
      </c>
      <c r="B1262" s="168">
        <v>33</v>
      </c>
      <c r="C1262" s="169" t="s">
        <v>35</v>
      </c>
      <c r="D1262" s="168">
        <v>-3.4692493704</v>
      </c>
      <c r="E1262" s="168">
        <v>0</v>
      </c>
      <c r="F1262" s="168">
        <v>0</v>
      </c>
      <c r="G1262" s="168">
        <v>15.036193714000005</v>
      </c>
      <c r="H1262" s="168">
        <v>0</v>
      </c>
      <c r="I1262" s="168">
        <v>0</v>
      </c>
      <c r="J1262" s="168">
        <v>0</v>
      </c>
      <c r="K1262" s="168">
        <v>0</v>
      </c>
      <c r="L1262" s="168">
        <v>0</v>
      </c>
      <c r="M1262" s="168">
        <v>0</v>
      </c>
      <c r="N1262" s="168">
        <v>15.036193714000005</v>
      </c>
    </row>
    <row r="1263" spans="1:14" ht="60" x14ac:dyDescent="0.25">
      <c r="A1263" s="168">
        <v>2041</v>
      </c>
      <c r="B1263" s="168">
        <v>24</v>
      </c>
      <c r="C1263" s="169" t="s">
        <v>26</v>
      </c>
      <c r="D1263" s="168">
        <v>-3.4301518943999998</v>
      </c>
      <c r="E1263" s="168">
        <v>0</v>
      </c>
      <c r="F1263" s="168">
        <v>1.7647506038297485</v>
      </c>
      <c r="G1263" s="168">
        <v>4.9267565481800758E-2</v>
      </c>
      <c r="H1263" s="168">
        <v>2.5618470446884469</v>
      </c>
      <c r="I1263" s="168">
        <v>0</v>
      </c>
      <c r="J1263" s="168">
        <v>0</v>
      </c>
      <c r="K1263" s="168">
        <v>0</v>
      </c>
      <c r="L1263" s="168">
        <v>0</v>
      </c>
      <c r="M1263" s="168">
        <v>0</v>
      </c>
      <c r="N1263" s="168">
        <v>4.3758652139999956</v>
      </c>
    </row>
    <row r="1264" spans="1:14" ht="60" x14ac:dyDescent="0.25">
      <c r="A1264" s="168">
        <v>2041</v>
      </c>
      <c r="B1264" s="168">
        <v>26</v>
      </c>
      <c r="C1264" s="169" t="s">
        <v>28</v>
      </c>
      <c r="D1264" s="168">
        <v>-3.3627087482999998</v>
      </c>
      <c r="E1264" s="168">
        <v>0</v>
      </c>
      <c r="F1264" s="168">
        <v>0</v>
      </c>
      <c r="G1264" s="168">
        <v>1.2783176374001453</v>
      </c>
      <c r="H1264" s="168">
        <v>0</v>
      </c>
      <c r="I1264" s="168">
        <v>0</v>
      </c>
      <c r="J1264" s="168">
        <v>0</v>
      </c>
      <c r="K1264" s="168">
        <v>0</v>
      </c>
      <c r="L1264" s="168">
        <v>0</v>
      </c>
      <c r="M1264" s="168">
        <v>0</v>
      </c>
      <c r="N1264" s="168">
        <v>1.2783176374001453</v>
      </c>
    </row>
    <row r="1265" spans="1:14" ht="75" x14ac:dyDescent="0.25">
      <c r="A1265" s="168">
        <v>2041</v>
      </c>
      <c r="B1265" s="168">
        <v>8</v>
      </c>
      <c r="C1265" s="169" t="s">
        <v>10</v>
      </c>
      <c r="D1265" s="168">
        <v>-3.3477213825000001</v>
      </c>
      <c r="E1265" s="168">
        <v>-0.65954250000000048</v>
      </c>
      <c r="F1265" s="168">
        <v>3.4198500000000016</v>
      </c>
      <c r="G1265" s="168">
        <v>0</v>
      </c>
      <c r="H1265" s="168">
        <v>0</v>
      </c>
      <c r="I1265" s="168">
        <v>0</v>
      </c>
      <c r="J1265" s="168">
        <v>0</v>
      </c>
      <c r="K1265" s="168">
        <v>0</v>
      </c>
      <c r="L1265" s="168">
        <v>0</v>
      </c>
      <c r="M1265" s="168">
        <v>0</v>
      </c>
      <c r="N1265" s="168">
        <v>2.760307500000001</v>
      </c>
    </row>
    <row r="1266" spans="1:14" ht="180" x14ac:dyDescent="0.25">
      <c r="A1266" s="168">
        <v>2041</v>
      </c>
      <c r="B1266" s="168">
        <v>18</v>
      </c>
      <c r="C1266" s="169" t="s">
        <v>20</v>
      </c>
      <c r="D1266" s="168">
        <v>-2.3159824324999998</v>
      </c>
      <c r="E1266" s="168">
        <v>0</v>
      </c>
      <c r="F1266" s="168">
        <v>0</v>
      </c>
      <c r="G1266" s="168">
        <v>0.3440008</v>
      </c>
      <c r="H1266" s="168">
        <v>0</v>
      </c>
      <c r="I1266" s="168">
        <v>0</v>
      </c>
      <c r="J1266" s="168">
        <v>0</v>
      </c>
      <c r="K1266" s="168">
        <v>0</v>
      </c>
      <c r="L1266" s="168">
        <v>0</v>
      </c>
      <c r="M1266" s="168">
        <v>0</v>
      </c>
      <c r="N1266" s="168">
        <v>0.3440008</v>
      </c>
    </row>
    <row r="1267" spans="1:14" ht="75" x14ac:dyDescent="0.25">
      <c r="A1267" s="168">
        <v>2041</v>
      </c>
      <c r="B1267" s="168">
        <v>23</v>
      </c>
      <c r="C1267" s="169" t="s">
        <v>25</v>
      </c>
      <c r="D1267" s="168">
        <v>-1.4928719586000001</v>
      </c>
      <c r="E1267" s="168">
        <v>0.19081313313020312</v>
      </c>
      <c r="F1267" s="168">
        <v>2.4453624445602142</v>
      </c>
      <c r="G1267" s="168">
        <v>0.81826300102499694</v>
      </c>
      <c r="H1267" s="168">
        <v>0.75263627961863466</v>
      </c>
      <c r="I1267" s="168">
        <v>0</v>
      </c>
      <c r="J1267" s="168">
        <v>0</v>
      </c>
      <c r="K1267" s="168">
        <v>0</v>
      </c>
      <c r="L1267" s="168">
        <v>0</v>
      </c>
      <c r="M1267" s="168">
        <v>0</v>
      </c>
      <c r="N1267" s="168">
        <v>4.2070748583340487</v>
      </c>
    </row>
    <row r="1268" spans="1:14" ht="45" x14ac:dyDescent="0.25">
      <c r="A1268" s="168">
        <v>2041</v>
      </c>
      <c r="B1268" s="168">
        <v>59</v>
      </c>
      <c r="C1268" s="169" t="s">
        <v>61</v>
      </c>
      <c r="D1268" s="168">
        <v>-0.9008710095000001</v>
      </c>
      <c r="E1268" s="168">
        <v>-0.80245012500000013</v>
      </c>
      <c r="F1268" s="168">
        <v>3.8145275000000027</v>
      </c>
      <c r="G1268" s="168">
        <v>0.14152709999999996</v>
      </c>
      <c r="H1268" s="168">
        <v>0</v>
      </c>
      <c r="I1268" s="168">
        <v>0</v>
      </c>
      <c r="J1268" s="168">
        <v>0</v>
      </c>
      <c r="K1268" s="168">
        <v>0</v>
      </c>
      <c r="L1268" s="168">
        <v>0</v>
      </c>
      <c r="M1268" s="168">
        <v>0</v>
      </c>
      <c r="N1268" s="168">
        <v>3.1536044750000025</v>
      </c>
    </row>
    <row r="1269" spans="1:14" ht="75" x14ac:dyDescent="0.25">
      <c r="A1269" s="168">
        <v>2041</v>
      </c>
      <c r="B1269" s="168">
        <v>20</v>
      </c>
      <c r="C1269" s="169" t="s">
        <v>22</v>
      </c>
      <c r="D1269" s="168">
        <v>-0.32602950820000004</v>
      </c>
      <c r="E1269" s="168">
        <v>-1.9731937500000154E-2</v>
      </c>
      <c r="F1269" s="168">
        <v>0.45702194999999757</v>
      </c>
      <c r="G1269" s="168">
        <v>-4.4588543999999841E-2</v>
      </c>
      <c r="H1269" s="168">
        <v>0.90600463200000081</v>
      </c>
      <c r="I1269" s="168">
        <v>0</v>
      </c>
      <c r="J1269" s="168">
        <v>0</v>
      </c>
      <c r="K1269" s="168">
        <v>0</v>
      </c>
      <c r="L1269" s="168">
        <v>0</v>
      </c>
      <c r="M1269" s="168">
        <v>0</v>
      </c>
      <c r="N1269" s="168">
        <v>1.2987061004999985</v>
      </c>
    </row>
    <row r="1270" spans="1:14" ht="120" x14ac:dyDescent="0.25">
      <c r="A1270" s="168">
        <v>2041</v>
      </c>
      <c r="B1270" s="168">
        <v>10</v>
      </c>
      <c r="C1270" s="169" t="s">
        <v>12</v>
      </c>
      <c r="D1270" s="168">
        <v>0</v>
      </c>
      <c r="E1270" s="168">
        <v>0</v>
      </c>
      <c r="F1270" s="168">
        <v>0</v>
      </c>
      <c r="G1270" s="168">
        <v>0</v>
      </c>
      <c r="H1270" s="168">
        <v>0</v>
      </c>
      <c r="I1270" s="168">
        <v>0</v>
      </c>
      <c r="J1270" s="168">
        <v>0</v>
      </c>
      <c r="K1270" s="168">
        <v>0</v>
      </c>
      <c r="L1270" s="168">
        <v>0</v>
      </c>
      <c r="M1270" s="168">
        <v>0.92995411514634152</v>
      </c>
      <c r="N1270" s="168">
        <v>0.92995411514634152</v>
      </c>
    </row>
    <row r="1271" spans="1:14" ht="90" x14ac:dyDescent="0.25">
      <c r="A1271" s="168">
        <v>2041</v>
      </c>
      <c r="B1271" s="168">
        <v>25</v>
      </c>
      <c r="C1271" s="169" t="s">
        <v>27</v>
      </c>
      <c r="D1271" s="168">
        <v>0</v>
      </c>
      <c r="E1271" s="168">
        <v>-0.38101724999999986</v>
      </c>
      <c r="F1271" s="168">
        <v>0.81805709999999898</v>
      </c>
      <c r="G1271" s="168">
        <v>-1.1914536919999996</v>
      </c>
      <c r="H1271" s="168">
        <v>5.2027393859999975</v>
      </c>
      <c r="I1271" s="168">
        <v>0</v>
      </c>
      <c r="J1271" s="168">
        <v>0</v>
      </c>
      <c r="K1271" s="168">
        <v>0</v>
      </c>
      <c r="L1271" s="168">
        <v>0</v>
      </c>
      <c r="M1271" s="168">
        <v>0</v>
      </c>
      <c r="N1271" s="168">
        <v>4.4483255439999976</v>
      </c>
    </row>
    <row r="1272" spans="1:14" ht="105" x14ac:dyDescent="0.25">
      <c r="A1272" s="168">
        <v>2041</v>
      </c>
      <c r="B1272" s="168">
        <v>34</v>
      </c>
      <c r="C1272" s="169" t="s">
        <v>36</v>
      </c>
      <c r="D1272" s="168">
        <v>0</v>
      </c>
      <c r="E1272" s="168">
        <v>0</v>
      </c>
      <c r="F1272" s="168">
        <v>0</v>
      </c>
      <c r="G1272" s="168">
        <v>0</v>
      </c>
      <c r="H1272" s="168">
        <v>0</v>
      </c>
      <c r="I1272" s="168">
        <v>0</v>
      </c>
      <c r="J1272" s="168">
        <v>0</v>
      </c>
      <c r="K1272" s="168">
        <v>0</v>
      </c>
      <c r="L1272" s="168">
        <v>0</v>
      </c>
      <c r="M1272" s="168">
        <v>0.91436267828963402</v>
      </c>
      <c r="N1272" s="168">
        <v>0.91436267828963402</v>
      </c>
    </row>
    <row r="1273" spans="1:14" ht="45" x14ac:dyDescent="0.25">
      <c r="A1273" s="168">
        <v>2041</v>
      </c>
      <c r="B1273" s="168">
        <v>17</v>
      </c>
      <c r="C1273" s="169" t="s">
        <v>19</v>
      </c>
      <c r="D1273" s="168">
        <v>0.79063784800000003</v>
      </c>
      <c r="E1273" s="168">
        <v>0</v>
      </c>
      <c r="F1273" s="168">
        <v>0.30070039999999987</v>
      </c>
      <c r="G1273" s="168">
        <v>0.10424757200000004</v>
      </c>
      <c r="H1273" s="168">
        <v>0.4538623440000002</v>
      </c>
      <c r="I1273" s="168">
        <v>0</v>
      </c>
      <c r="J1273" s="168">
        <v>0</v>
      </c>
      <c r="K1273" s="168">
        <v>0</v>
      </c>
      <c r="L1273" s="168">
        <v>0</v>
      </c>
      <c r="M1273" s="168">
        <v>0</v>
      </c>
      <c r="N1273" s="168">
        <v>0.85881031600000002</v>
      </c>
    </row>
    <row r="1274" spans="1:14" ht="195" x14ac:dyDescent="0.25">
      <c r="A1274" s="168">
        <v>2041</v>
      </c>
      <c r="B1274" s="168">
        <v>52</v>
      </c>
      <c r="C1274" s="169" t="s">
        <v>54</v>
      </c>
      <c r="D1274" s="168">
        <v>0.79726269809999994</v>
      </c>
      <c r="E1274" s="168">
        <v>0</v>
      </c>
      <c r="F1274" s="168">
        <v>0</v>
      </c>
      <c r="G1274" s="168">
        <v>1.4513785000000001</v>
      </c>
      <c r="H1274" s="168">
        <v>0</v>
      </c>
      <c r="I1274" s="168">
        <v>0</v>
      </c>
      <c r="J1274" s="168">
        <v>0</v>
      </c>
      <c r="K1274" s="168">
        <v>0</v>
      </c>
      <c r="L1274" s="168">
        <v>0</v>
      </c>
      <c r="M1274" s="168">
        <v>0</v>
      </c>
      <c r="N1274" s="168">
        <v>1.4513785000000001</v>
      </c>
    </row>
    <row r="1275" spans="1:14" ht="60" x14ac:dyDescent="0.25">
      <c r="A1275" s="168">
        <v>2041</v>
      </c>
      <c r="B1275" s="168">
        <v>30</v>
      </c>
      <c r="C1275" s="169" t="s">
        <v>32</v>
      </c>
      <c r="D1275" s="168">
        <v>0.8548228711000001</v>
      </c>
      <c r="E1275" s="168">
        <v>0</v>
      </c>
      <c r="F1275" s="168">
        <v>0</v>
      </c>
      <c r="G1275" s="168">
        <v>0</v>
      </c>
      <c r="H1275" s="168">
        <v>0</v>
      </c>
      <c r="I1275" s="168">
        <v>0.72299618501051255</v>
      </c>
      <c r="J1275" s="168">
        <v>0</v>
      </c>
      <c r="K1275" s="168">
        <v>0</v>
      </c>
      <c r="L1275" s="168">
        <v>0</v>
      </c>
      <c r="M1275" s="168">
        <v>0</v>
      </c>
      <c r="N1275" s="168">
        <v>0.72299618501051255</v>
      </c>
    </row>
    <row r="1276" spans="1:14" ht="45" x14ac:dyDescent="0.25">
      <c r="A1276" s="168">
        <v>2041</v>
      </c>
      <c r="B1276" s="168">
        <v>13</v>
      </c>
      <c r="C1276" s="169" t="s">
        <v>15</v>
      </c>
      <c r="D1276" s="168">
        <v>3.1052084272</v>
      </c>
      <c r="E1276" s="168">
        <v>0</v>
      </c>
      <c r="F1276" s="168">
        <v>0.41968500000000003</v>
      </c>
      <c r="G1276" s="168">
        <v>0</v>
      </c>
      <c r="H1276" s="168">
        <v>0</v>
      </c>
      <c r="I1276" s="168">
        <v>0</v>
      </c>
      <c r="J1276" s="168">
        <v>0.2573102000000001</v>
      </c>
      <c r="K1276" s="168">
        <v>0</v>
      </c>
      <c r="L1276" s="168">
        <v>0</v>
      </c>
      <c r="M1276" s="168">
        <v>0</v>
      </c>
      <c r="N1276" s="168">
        <v>0.67699520000000013</v>
      </c>
    </row>
    <row r="1277" spans="1:14" ht="210" x14ac:dyDescent="0.25">
      <c r="A1277" s="168">
        <v>2041</v>
      </c>
      <c r="B1277" s="168">
        <v>49</v>
      </c>
      <c r="C1277" s="169" t="s">
        <v>51</v>
      </c>
      <c r="D1277" s="168">
        <v>4.2465289140999998</v>
      </c>
      <c r="E1277" s="168">
        <v>0</v>
      </c>
      <c r="F1277" s="168">
        <v>0</v>
      </c>
      <c r="G1277" s="168">
        <v>0</v>
      </c>
      <c r="H1277" s="168">
        <v>0</v>
      </c>
      <c r="I1277" s="168">
        <v>0</v>
      </c>
      <c r="J1277" s="168">
        <v>0</v>
      </c>
      <c r="K1277" s="168">
        <v>0</v>
      </c>
      <c r="L1277" s="168">
        <v>0</v>
      </c>
      <c r="M1277" s="168">
        <v>0</v>
      </c>
      <c r="N1277" s="168">
        <v>0</v>
      </c>
    </row>
    <row r="1278" spans="1:14" ht="195" x14ac:dyDescent="0.25">
      <c r="A1278" s="168">
        <v>2041</v>
      </c>
      <c r="B1278" s="168">
        <v>51</v>
      </c>
      <c r="C1278" s="169" t="s">
        <v>53</v>
      </c>
      <c r="D1278" s="168">
        <v>4.2465289140999998</v>
      </c>
      <c r="E1278" s="168">
        <v>0</v>
      </c>
      <c r="F1278" s="168">
        <v>0</v>
      </c>
      <c r="G1278" s="168">
        <v>0</v>
      </c>
      <c r="H1278" s="168">
        <v>0</v>
      </c>
      <c r="I1278" s="168">
        <v>0</v>
      </c>
      <c r="J1278" s="168">
        <v>0</v>
      </c>
      <c r="K1278" s="168">
        <v>0</v>
      </c>
      <c r="L1278" s="168">
        <v>2.5301651299999999</v>
      </c>
      <c r="M1278" s="168">
        <v>0</v>
      </c>
      <c r="N1278" s="168">
        <v>2.5301651299999999</v>
      </c>
    </row>
    <row r="1279" spans="1:14" ht="225" x14ac:dyDescent="0.25">
      <c r="A1279" s="168">
        <v>2041</v>
      </c>
      <c r="B1279" s="168">
        <v>53</v>
      </c>
      <c r="C1279" s="169" t="s">
        <v>55</v>
      </c>
      <c r="D1279" s="168">
        <v>4.2465289140999998</v>
      </c>
      <c r="E1279" s="168">
        <v>0</v>
      </c>
      <c r="F1279" s="168">
        <v>0</v>
      </c>
      <c r="G1279" s="168">
        <v>0</v>
      </c>
      <c r="H1279" s="168">
        <v>0</v>
      </c>
      <c r="I1279" s="168">
        <v>0</v>
      </c>
      <c r="J1279" s="168">
        <v>0</v>
      </c>
      <c r="K1279" s="168">
        <v>0</v>
      </c>
      <c r="L1279" s="168">
        <v>1.009125445</v>
      </c>
      <c r="M1279" s="168">
        <v>0</v>
      </c>
      <c r="N1279" s="168">
        <v>1.009125445</v>
      </c>
    </row>
    <row r="1280" spans="1:14" ht="180" x14ac:dyDescent="0.25">
      <c r="A1280" s="168">
        <v>2041</v>
      </c>
      <c r="B1280" s="168">
        <v>37</v>
      </c>
      <c r="C1280" s="169" t="s">
        <v>39</v>
      </c>
      <c r="D1280" s="168">
        <v>4.7469766068999997</v>
      </c>
      <c r="E1280" s="168">
        <v>0</v>
      </c>
      <c r="F1280" s="168">
        <v>0</v>
      </c>
      <c r="G1280" s="168">
        <v>0</v>
      </c>
      <c r="H1280" s="168">
        <v>0</v>
      </c>
      <c r="I1280" s="168">
        <v>0</v>
      </c>
      <c r="J1280" s="168">
        <v>0</v>
      </c>
      <c r="K1280" s="168">
        <v>0</v>
      </c>
      <c r="L1280" s="168">
        <v>21.439380279999998</v>
      </c>
      <c r="M1280" s="168">
        <v>0</v>
      </c>
      <c r="N1280" s="168">
        <v>21.439380279999998</v>
      </c>
    </row>
    <row r="1281" spans="1:14" ht="45" x14ac:dyDescent="0.25">
      <c r="A1281" s="168">
        <v>2041</v>
      </c>
      <c r="B1281" s="168">
        <v>16</v>
      </c>
      <c r="C1281" s="169" t="s">
        <v>18</v>
      </c>
      <c r="D1281" s="168">
        <v>5.0374925743999999</v>
      </c>
      <c r="E1281" s="168">
        <v>-0.12894345745227925</v>
      </c>
      <c r="F1281" s="168">
        <v>0.90778367825227924</v>
      </c>
      <c r="G1281" s="168">
        <v>0</v>
      </c>
      <c r="H1281" s="168">
        <v>0</v>
      </c>
      <c r="I1281" s="168">
        <v>0</v>
      </c>
      <c r="J1281" s="168">
        <v>0</v>
      </c>
      <c r="K1281" s="168">
        <v>0</v>
      </c>
      <c r="L1281" s="168">
        <v>0</v>
      </c>
      <c r="M1281" s="168">
        <v>0</v>
      </c>
      <c r="N1281" s="168">
        <v>0.77884022079999993</v>
      </c>
    </row>
    <row r="1282" spans="1:14" ht="150" x14ac:dyDescent="0.25">
      <c r="A1282" s="168">
        <v>2041</v>
      </c>
      <c r="B1282" s="168">
        <v>38</v>
      </c>
      <c r="C1282" s="169" t="s">
        <v>40</v>
      </c>
      <c r="D1282" s="168">
        <v>5.3422356789999998</v>
      </c>
      <c r="E1282" s="168">
        <v>0</v>
      </c>
      <c r="F1282" s="168">
        <v>0</v>
      </c>
      <c r="G1282" s="168">
        <v>0</v>
      </c>
      <c r="H1282" s="168">
        <v>0</v>
      </c>
      <c r="I1282" s="168">
        <v>0</v>
      </c>
      <c r="J1282" s="168">
        <v>0</v>
      </c>
      <c r="K1282" s="168">
        <v>0</v>
      </c>
      <c r="L1282" s="168">
        <v>9.2008404849999987</v>
      </c>
      <c r="M1282" s="168">
        <v>0</v>
      </c>
      <c r="N1282" s="168">
        <v>9.2008404849999987</v>
      </c>
    </row>
    <row r="1283" spans="1:14" ht="135" x14ac:dyDescent="0.25">
      <c r="A1283" s="168">
        <v>2041</v>
      </c>
      <c r="B1283" s="168">
        <v>40</v>
      </c>
      <c r="C1283" s="169" t="s">
        <v>42</v>
      </c>
      <c r="D1283" s="168">
        <v>5.4769047630000003</v>
      </c>
      <c r="E1283" s="168">
        <v>-4.2591607452727252E-3</v>
      </c>
      <c r="F1283" s="168">
        <v>1.6376803925936354E-2</v>
      </c>
      <c r="G1283" s="168">
        <v>-6.9063572588465016E-3</v>
      </c>
      <c r="H1283" s="168">
        <v>5.831672622818302E-2</v>
      </c>
      <c r="I1283" s="168">
        <v>0</v>
      </c>
      <c r="J1283" s="168">
        <v>0</v>
      </c>
      <c r="K1283" s="168">
        <v>0</v>
      </c>
      <c r="L1283" s="168">
        <v>0</v>
      </c>
      <c r="M1283" s="168">
        <v>0</v>
      </c>
      <c r="N1283" s="168">
        <v>6.3528012150000146E-2</v>
      </c>
    </row>
    <row r="1284" spans="1:14" ht="90" x14ac:dyDescent="0.25">
      <c r="A1284" s="168">
        <v>2041</v>
      </c>
      <c r="B1284" s="168">
        <v>48</v>
      </c>
      <c r="C1284" s="169" t="s">
        <v>50</v>
      </c>
      <c r="D1284" s="168">
        <v>5.6305795644999996</v>
      </c>
      <c r="E1284" s="168">
        <v>2.4158602611241742</v>
      </c>
      <c r="F1284" s="168">
        <v>90.282442245765779</v>
      </c>
      <c r="G1284" s="168">
        <v>0</v>
      </c>
      <c r="H1284" s="168">
        <v>0</v>
      </c>
      <c r="I1284" s="168">
        <v>0</v>
      </c>
      <c r="J1284" s="168">
        <v>0</v>
      </c>
      <c r="K1284" s="168">
        <v>0</v>
      </c>
      <c r="L1284" s="168">
        <v>0</v>
      </c>
      <c r="M1284" s="168">
        <v>0</v>
      </c>
      <c r="N1284" s="168">
        <v>92.698302506889959</v>
      </c>
    </row>
    <row r="1285" spans="1:14" ht="75" x14ac:dyDescent="0.25">
      <c r="A1285" s="168">
        <v>2041</v>
      </c>
      <c r="B1285" s="168">
        <v>28</v>
      </c>
      <c r="C1285" s="169" t="s">
        <v>30</v>
      </c>
      <c r="D1285" s="168">
        <v>5.8285648387999993</v>
      </c>
      <c r="E1285" s="168">
        <v>0</v>
      </c>
      <c r="F1285" s="168">
        <v>0</v>
      </c>
      <c r="G1285" s="168">
        <v>1.2760549697045669</v>
      </c>
      <c r="H1285" s="168">
        <v>0</v>
      </c>
      <c r="I1285" s="168">
        <v>0</v>
      </c>
      <c r="J1285" s="168">
        <v>0</v>
      </c>
      <c r="K1285" s="168">
        <v>0</v>
      </c>
      <c r="L1285" s="168">
        <v>0</v>
      </c>
      <c r="M1285" s="168">
        <v>0</v>
      </c>
      <c r="N1285" s="168">
        <v>1.2760549697045669</v>
      </c>
    </row>
    <row r="1286" spans="1:14" ht="90" x14ac:dyDescent="0.25">
      <c r="A1286" s="168">
        <v>2041</v>
      </c>
      <c r="B1286" s="168">
        <v>45</v>
      </c>
      <c r="C1286" s="169" t="s">
        <v>47</v>
      </c>
      <c r="D1286" s="168">
        <v>5.8554986556000008</v>
      </c>
      <c r="E1286" s="168">
        <v>0.69783887245264375</v>
      </c>
      <c r="F1286" s="168">
        <v>3.7599752281187189</v>
      </c>
      <c r="G1286" s="168">
        <v>1.5036807789286382</v>
      </c>
      <c r="H1286" s="168">
        <v>0</v>
      </c>
      <c r="I1286" s="168">
        <v>0</v>
      </c>
      <c r="J1286" s="168">
        <v>0</v>
      </c>
      <c r="K1286" s="168">
        <v>0</v>
      </c>
      <c r="L1286" s="168">
        <v>0</v>
      </c>
      <c r="M1286" s="168">
        <v>0</v>
      </c>
      <c r="N1286" s="168">
        <v>5.9614948795000009</v>
      </c>
    </row>
    <row r="1287" spans="1:14" ht="75" x14ac:dyDescent="0.25">
      <c r="A1287" s="168">
        <v>2041</v>
      </c>
      <c r="B1287" s="168">
        <v>54</v>
      </c>
      <c r="C1287" s="169" t="s">
        <v>56</v>
      </c>
      <c r="D1287" s="168">
        <v>5.8554986556000008</v>
      </c>
      <c r="E1287" s="168">
        <v>0.69783807571395795</v>
      </c>
      <c r="F1287" s="168">
        <v>3.7599715208711841</v>
      </c>
      <c r="G1287" s="168">
        <v>1.5036852829148584</v>
      </c>
      <c r="H1287" s="168">
        <v>0</v>
      </c>
      <c r="I1287" s="168">
        <v>0</v>
      </c>
      <c r="J1287" s="168">
        <v>0</v>
      </c>
      <c r="K1287" s="168">
        <v>0</v>
      </c>
      <c r="L1287" s="168">
        <v>0</v>
      </c>
      <c r="M1287" s="168">
        <v>0</v>
      </c>
      <c r="N1287" s="168">
        <v>5.9614948795000009</v>
      </c>
    </row>
    <row r="1288" spans="1:14" ht="120" x14ac:dyDescent="0.25">
      <c r="A1288" s="168">
        <v>2041</v>
      </c>
      <c r="B1288" s="168">
        <v>36</v>
      </c>
      <c r="C1288" s="169" t="s">
        <v>38</v>
      </c>
      <c r="D1288" s="168">
        <v>7.9723011687000005</v>
      </c>
      <c r="E1288" s="168">
        <v>0</v>
      </c>
      <c r="F1288" s="168">
        <v>0</v>
      </c>
      <c r="G1288" s="168">
        <v>0.11917456</v>
      </c>
      <c r="H1288" s="168">
        <v>0</v>
      </c>
      <c r="I1288" s="168">
        <v>0</v>
      </c>
      <c r="J1288" s="168">
        <v>0</v>
      </c>
      <c r="K1288" s="168">
        <v>0</v>
      </c>
      <c r="L1288" s="168">
        <v>0</v>
      </c>
      <c r="M1288" s="168">
        <v>0</v>
      </c>
      <c r="N1288" s="168">
        <v>0.11917456</v>
      </c>
    </row>
    <row r="1289" spans="1:14" ht="90" x14ac:dyDescent="0.25">
      <c r="A1289" s="168">
        <v>2041</v>
      </c>
      <c r="B1289" s="168">
        <v>46</v>
      </c>
      <c r="C1289" s="169" t="s">
        <v>48</v>
      </c>
      <c r="D1289" s="168">
        <v>14.366258952100001</v>
      </c>
      <c r="E1289" s="168">
        <v>5.5814015107613884</v>
      </c>
      <c r="F1289" s="168">
        <v>2.645460223909009</v>
      </c>
      <c r="G1289" s="168">
        <v>0.24249072808712524</v>
      </c>
      <c r="H1289" s="168">
        <v>0.49484485208126727</v>
      </c>
      <c r="I1289" s="168">
        <v>0</v>
      </c>
      <c r="J1289" s="168">
        <v>0</v>
      </c>
      <c r="K1289" s="168">
        <v>0</v>
      </c>
      <c r="L1289" s="168">
        <v>0</v>
      </c>
      <c r="M1289" s="168">
        <v>0</v>
      </c>
      <c r="N1289" s="168">
        <v>8.9641973148387901</v>
      </c>
    </row>
    <row r="1290" spans="1:14" ht="75" x14ac:dyDescent="0.25">
      <c r="A1290" s="168">
        <v>2041</v>
      </c>
      <c r="B1290" s="168">
        <v>55</v>
      </c>
      <c r="C1290" s="169" t="s">
        <v>57</v>
      </c>
      <c r="D1290" s="168">
        <v>15.5614470726</v>
      </c>
      <c r="E1290" s="168">
        <v>-5.8404480993154442</v>
      </c>
      <c r="F1290" s="168">
        <v>8.4304385146734901</v>
      </c>
      <c r="G1290" s="168">
        <v>3.3715044641419545</v>
      </c>
      <c r="H1290" s="168">
        <v>0</v>
      </c>
      <c r="I1290" s="168">
        <v>0</v>
      </c>
      <c r="J1290" s="168">
        <v>0</v>
      </c>
      <c r="K1290" s="168">
        <v>0</v>
      </c>
      <c r="L1290" s="168">
        <v>0</v>
      </c>
      <c r="M1290" s="168">
        <v>0</v>
      </c>
      <c r="N1290" s="168">
        <v>5.9614948795</v>
      </c>
    </row>
    <row r="1291" spans="1:14" ht="45" x14ac:dyDescent="0.25">
      <c r="A1291" s="168">
        <v>2041</v>
      </c>
      <c r="B1291" s="168">
        <v>57</v>
      </c>
      <c r="C1291" s="169" t="s">
        <v>59</v>
      </c>
      <c r="D1291" s="168">
        <v>18.798500877200002</v>
      </c>
      <c r="E1291" s="168">
        <v>0</v>
      </c>
      <c r="F1291" s="168">
        <v>1.1852922998019621E-8</v>
      </c>
      <c r="G1291" s="168">
        <v>-1.6327896217837776E-9</v>
      </c>
      <c r="H1291" s="168">
        <v>1.7890217023764161E-8</v>
      </c>
      <c r="I1291" s="168">
        <v>0</v>
      </c>
      <c r="J1291" s="168">
        <v>0</v>
      </c>
      <c r="K1291" s="168">
        <v>0</v>
      </c>
      <c r="L1291" s="168">
        <v>0</v>
      </c>
      <c r="M1291" s="168">
        <v>0</v>
      </c>
      <c r="N1291" s="168">
        <v>2.8110350400000004E-8</v>
      </c>
    </row>
    <row r="1292" spans="1:14" ht="45" x14ac:dyDescent="0.25">
      <c r="A1292" s="168">
        <v>2041</v>
      </c>
      <c r="B1292" s="168">
        <v>56</v>
      </c>
      <c r="C1292" s="169" t="s">
        <v>58</v>
      </c>
      <c r="D1292" s="168">
        <v>22.199764080999998</v>
      </c>
      <c r="E1292" s="168">
        <v>-0.18655532319855919</v>
      </c>
      <c r="F1292" s="168">
        <v>-1.930499848394108</v>
      </c>
      <c r="G1292" s="168">
        <v>0.51409086326258291</v>
      </c>
      <c r="H1292" s="168">
        <v>5.3348322719386756</v>
      </c>
      <c r="I1292" s="168">
        <v>0</v>
      </c>
      <c r="J1292" s="168">
        <v>0</v>
      </c>
      <c r="K1292" s="168">
        <v>0</v>
      </c>
      <c r="L1292" s="168">
        <v>0</v>
      </c>
      <c r="M1292" s="168">
        <v>0</v>
      </c>
      <c r="N1292" s="168">
        <v>3.7318679636085914</v>
      </c>
    </row>
    <row r="1293" spans="1:14" ht="135" x14ac:dyDescent="0.25">
      <c r="A1293" s="168">
        <v>2041</v>
      </c>
      <c r="B1293" s="168">
        <v>41</v>
      </c>
      <c r="C1293" s="169" t="s">
        <v>43</v>
      </c>
      <c r="D1293" s="168">
        <v>22.8555156368</v>
      </c>
      <c r="E1293" s="168">
        <v>0</v>
      </c>
      <c r="F1293" s="168">
        <v>0</v>
      </c>
      <c r="G1293" s="168">
        <v>2.239151200000011E-2</v>
      </c>
      <c r="H1293" s="168">
        <v>0</v>
      </c>
      <c r="I1293" s="168">
        <v>0</v>
      </c>
      <c r="J1293" s="168">
        <v>0</v>
      </c>
      <c r="K1293" s="168">
        <v>0</v>
      </c>
      <c r="L1293" s="168">
        <v>0</v>
      </c>
      <c r="M1293" s="168">
        <v>0</v>
      </c>
      <c r="N1293" s="168">
        <v>2.239151200000011E-2</v>
      </c>
    </row>
    <row r="1294" spans="1:14" ht="135" x14ac:dyDescent="0.25">
      <c r="A1294" s="168">
        <v>2041</v>
      </c>
      <c r="B1294" s="168">
        <v>42</v>
      </c>
      <c r="C1294" s="169" t="s">
        <v>44</v>
      </c>
      <c r="D1294" s="168">
        <v>22.8555156368</v>
      </c>
      <c r="E1294" s="168">
        <v>-6.8212983081318472E-3</v>
      </c>
      <c r="F1294" s="168">
        <v>-3.5650964870863597E-2</v>
      </c>
      <c r="G1294" s="168">
        <v>4.4072314488995568E-2</v>
      </c>
      <c r="H1294" s="168">
        <v>0</v>
      </c>
      <c r="I1294" s="168">
        <v>0</v>
      </c>
      <c r="J1294" s="168">
        <v>0</v>
      </c>
      <c r="K1294" s="168">
        <v>0</v>
      </c>
      <c r="L1294" s="168">
        <v>0</v>
      </c>
      <c r="M1294" s="168">
        <v>0</v>
      </c>
      <c r="N1294" s="168">
        <v>1.600051310000121E-3</v>
      </c>
    </row>
    <row r="1295" spans="1:14" ht="90" x14ac:dyDescent="0.25">
      <c r="A1295" s="168">
        <v>2041</v>
      </c>
      <c r="B1295" s="168">
        <v>47</v>
      </c>
      <c r="C1295" s="169" t="s">
        <v>49</v>
      </c>
      <c r="D1295" s="168">
        <v>23.278963022700001</v>
      </c>
      <c r="E1295" s="168">
        <v>0.5263186915173621</v>
      </c>
      <c r="F1295" s="168">
        <v>0.43612575399971859</v>
      </c>
      <c r="G1295" s="168">
        <v>0</v>
      </c>
      <c r="H1295" s="168">
        <v>0</v>
      </c>
      <c r="I1295" s="168">
        <v>0</v>
      </c>
      <c r="J1295" s="168">
        <v>0</v>
      </c>
      <c r="K1295" s="168">
        <v>0</v>
      </c>
      <c r="L1295" s="168">
        <v>0</v>
      </c>
      <c r="M1295" s="168">
        <v>0</v>
      </c>
      <c r="N1295" s="168">
        <v>0.96244444551708064</v>
      </c>
    </row>
    <row r="1296" spans="1:14" ht="75" x14ac:dyDescent="0.25">
      <c r="A1296" s="168">
        <v>2041</v>
      </c>
      <c r="B1296" s="168">
        <v>3</v>
      </c>
      <c r="C1296" s="169" t="s">
        <v>5</v>
      </c>
      <c r="D1296" s="168">
        <v>28.807346129100001</v>
      </c>
      <c r="E1296" s="168">
        <v>0</v>
      </c>
      <c r="F1296" s="168">
        <v>0</v>
      </c>
      <c r="G1296" s="168">
        <v>2.5121382000000008</v>
      </c>
      <c r="H1296" s="168">
        <v>0</v>
      </c>
      <c r="I1296" s="168">
        <v>0</v>
      </c>
      <c r="J1296" s="168">
        <v>0</v>
      </c>
      <c r="K1296" s="168">
        <v>0</v>
      </c>
      <c r="L1296" s="168">
        <v>0</v>
      </c>
      <c r="M1296" s="168">
        <v>0</v>
      </c>
      <c r="N1296" s="168">
        <v>2.5121382000000008</v>
      </c>
    </row>
    <row r="1297" spans="1:14" ht="105" x14ac:dyDescent="0.25">
      <c r="A1297" s="168">
        <v>2041</v>
      </c>
      <c r="B1297" s="168">
        <v>1</v>
      </c>
      <c r="C1297" s="169" t="s">
        <v>3</v>
      </c>
      <c r="D1297" s="168">
        <v>31.323485917900001</v>
      </c>
      <c r="E1297" s="168">
        <v>0</v>
      </c>
      <c r="F1297" s="168">
        <v>0</v>
      </c>
      <c r="G1297" s="168">
        <v>1.6925821257495217</v>
      </c>
      <c r="H1297" s="168">
        <v>0</v>
      </c>
      <c r="I1297" s="168">
        <v>0</v>
      </c>
      <c r="J1297" s="168">
        <v>0</v>
      </c>
      <c r="K1297" s="168">
        <v>0</v>
      </c>
      <c r="L1297" s="168">
        <v>0</v>
      </c>
      <c r="M1297" s="168">
        <v>0</v>
      </c>
      <c r="N1297" s="168">
        <v>1.6925821257495217</v>
      </c>
    </row>
    <row r="1298" spans="1:14" ht="105" x14ac:dyDescent="0.25">
      <c r="A1298" s="168">
        <v>2041</v>
      </c>
      <c r="B1298" s="168">
        <v>4</v>
      </c>
      <c r="C1298" s="169" t="s">
        <v>6</v>
      </c>
      <c r="D1298" s="168">
        <v>32.252376785199999</v>
      </c>
      <c r="E1298" s="168">
        <v>0</v>
      </c>
      <c r="F1298" s="168">
        <v>0</v>
      </c>
      <c r="G1298" s="168">
        <v>1.9438284485375033</v>
      </c>
      <c r="H1298" s="168">
        <v>0</v>
      </c>
      <c r="I1298" s="168">
        <v>0</v>
      </c>
      <c r="J1298" s="168">
        <v>0</v>
      </c>
      <c r="K1298" s="168">
        <v>0</v>
      </c>
      <c r="L1298" s="168">
        <v>0</v>
      </c>
      <c r="M1298" s="168">
        <v>0</v>
      </c>
      <c r="N1298" s="168">
        <v>1.9438284485375033</v>
      </c>
    </row>
    <row r="1299" spans="1:14" ht="75" x14ac:dyDescent="0.25">
      <c r="A1299" s="168">
        <v>2041</v>
      </c>
      <c r="B1299" s="168">
        <v>43</v>
      </c>
      <c r="C1299" s="169" t="s">
        <v>45</v>
      </c>
      <c r="D1299" s="168">
        <v>32.266278110000002</v>
      </c>
      <c r="E1299" s="168">
        <v>0</v>
      </c>
      <c r="F1299" s="168">
        <v>0</v>
      </c>
      <c r="G1299" s="168">
        <v>1.9543098144420337</v>
      </c>
      <c r="H1299" s="168">
        <v>0</v>
      </c>
      <c r="I1299" s="168">
        <v>0</v>
      </c>
      <c r="J1299" s="168">
        <v>0</v>
      </c>
      <c r="K1299" s="168">
        <v>0</v>
      </c>
      <c r="L1299" s="168">
        <v>0</v>
      </c>
      <c r="M1299" s="168">
        <v>0</v>
      </c>
      <c r="N1299" s="168">
        <v>1.9543098144420337</v>
      </c>
    </row>
    <row r="1300" spans="1:14" ht="135" x14ac:dyDescent="0.25">
      <c r="A1300" s="168">
        <v>2041</v>
      </c>
      <c r="B1300" s="168">
        <v>11</v>
      </c>
      <c r="C1300" s="169" t="s">
        <v>13</v>
      </c>
      <c r="D1300" s="168">
        <v>36.199049779200003</v>
      </c>
      <c r="E1300" s="168">
        <v>0</v>
      </c>
      <c r="F1300" s="168">
        <v>0</v>
      </c>
      <c r="G1300" s="168">
        <v>0</v>
      </c>
      <c r="H1300" s="168">
        <v>0</v>
      </c>
      <c r="I1300" s="168">
        <v>0</v>
      </c>
      <c r="J1300" s="168">
        <v>0</v>
      </c>
      <c r="K1300" s="168">
        <v>0</v>
      </c>
      <c r="L1300" s="168">
        <v>0</v>
      </c>
      <c r="M1300" s="168">
        <v>0.13592912200000001</v>
      </c>
      <c r="N1300" s="168">
        <v>0.13592912200000001</v>
      </c>
    </row>
    <row r="1301" spans="1:14" ht="150" x14ac:dyDescent="0.25">
      <c r="A1301" s="168">
        <v>2041</v>
      </c>
      <c r="B1301" s="168">
        <v>12</v>
      </c>
      <c r="C1301" s="169" t="s">
        <v>14</v>
      </c>
      <c r="D1301" s="168">
        <v>76.200654911700013</v>
      </c>
      <c r="E1301" s="168">
        <v>0</v>
      </c>
      <c r="F1301" s="168">
        <v>0</v>
      </c>
      <c r="G1301" s="168">
        <v>0</v>
      </c>
      <c r="H1301" s="168">
        <v>0</v>
      </c>
      <c r="I1301" s="168">
        <v>0</v>
      </c>
      <c r="J1301" s="168">
        <v>0</v>
      </c>
      <c r="K1301" s="168">
        <v>0</v>
      </c>
      <c r="L1301" s="168">
        <v>0</v>
      </c>
      <c r="M1301" s="168">
        <v>0.13592912200000001</v>
      </c>
      <c r="N1301" s="168">
        <v>0.13592912200000001</v>
      </c>
    </row>
    <row r="1302" spans="1:14" ht="105" x14ac:dyDescent="0.25">
      <c r="A1302" s="168">
        <v>2041</v>
      </c>
      <c r="B1302" s="168">
        <v>5</v>
      </c>
      <c r="C1302" s="169" t="s">
        <v>7</v>
      </c>
      <c r="D1302" s="168">
        <v>89.612935449400013</v>
      </c>
      <c r="E1302" s="168">
        <v>0</v>
      </c>
      <c r="F1302" s="168">
        <v>0</v>
      </c>
      <c r="G1302" s="168">
        <v>0</v>
      </c>
      <c r="H1302" s="168">
        <v>0</v>
      </c>
      <c r="I1302" s="168">
        <v>0</v>
      </c>
      <c r="J1302" s="168">
        <v>0</v>
      </c>
      <c r="K1302" s="168">
        <v>0</v>
      </c>
      <c r="L1302" s="168">
        <v>0.60474547391172084</v>
      </c>
      <c r="M1302" s="168">
        <v>0</v>
      </c>
      <c r="N1302" s="168">
        <v>0.60474547391172084</v>
      </c>
    </row>
    <row r="1303" spans="1:14" ht="75" x14ac:dyDescent="0.25">
      <c r="A1303" s="168">
        <v>2041</v>
      </c>
      <c r="B1303" s="168">
        <v>44</v>
      </c>
      <c r="C1303" s="169" t="s">
        <v>46</v>
      </c>
      <c r="D1303" s="168">
        <v>89.612935449400013</v>
      </c>
      <c r="E1303" s="168">
        <v>0</v>
      </c>
      <c r="F1303" s="168">
        <v>0</v>
      </c>
      <c r="G1303" s="168">
        <v>0</v>
      </c>
      <c r="H1303" s="168">
        <v>0</v>
      </c>
      <c r="I1303" s="168">
        <v>0</v>
      </c>
      <c r="J1303" s="168">
        <v>0</v>
      </c>
      <c r="K1303" s="168">
        <v>0</v>
      </c>
      <c r="L1303" s="168">
        <v>0.60151095169801905</v>
      </c>
      <c r="M1303" s="168">
        <v>0</v>
      </c>
      <c r="N1303" s="168">
        <v>0.60151095169801905</v>
      </c>
    </row>
    <row r="1304" spans="1:14" ht="105" x14ac:dyDescent="0.25">
      <c r="A1304" s="168">
        <v>2041</v>
      </c>
      <c r="B1304" s="168">
        <v>2</v>
      </c>
      <c r="C1304" s="169" t="s">
        <v>4</v>
      </c>
      <c r="D1304" s="168">
        <v>90.810295651900006</v>
      </c>
      <c r="E1304" s="168">
        <v>0</v>
      </c>
      <c r="F1304" s="168">
        <v>0</v>
      </c>
      <c r="G1304" s="168">
        <v>0</v>
      </c>
      <c r="H1304" s="168">
        <v>0</v>
      </c>
      <c r="I1304" s="168">
        <v>0</v>
      </c>
      <c r="J1304" s="168">
        <v>0</v>
      </c>
      <c r="K1304" s="168">
        <v>0</v>
      </c>
      <c r="L1304" s="168">
        <v>0.96659825539203681</v>
      </c>
      <c r="M1304" s="168">
        <v>0</v>
      </c>
      <c r="N1304" s="168">
        <v>0.96659825539203681</v>
      </c>
    </row>
    <row r="1305" spans="1:14" ht="45" x14ac:dyDescent="0.25">
      <c r="A1305" s="168">
        <v>2041</v>
      </c>
      <c r="B1305" s="168">
        <v>58</v>
      </c>
      <c r="C1305" s="169" t="s">
        <v>60</v>
      </c>
      <c r="D1305" s="168">
        <v>96.394392661599994</v>
      </c>
      <c r="E1305" s="168">
        <v>0</v>
      </c>
      <c r="F1305" s="168">
        <v>0</v>
      </c>
      <c r="G1305" s="168">
        <v>9.4236999999999976E-9</v>
      </c>
      <c r="H1305" s="168">
        <v>0</v>
      </c>
      <c r="I1305" s="168">
        <v>0</v>
      </c>
      <c r="J1305" s="168">
        <v>0</v>
      </c>
      <c r="K1305" s="168">
        <v>0</v>
      </c>
      <c r="L1305" s="168">
        <v>0</v>
      </c>
      <c r="M1305" s="168">
        <v>0</v>
      </c>
      <c r="N1305" s="168">
        <v>9.4236999999999976E-9</v>
      </c>
    </row>
    <row r="1306" spans="1:14" ht="75" x14ac:dyDescent="0.25">
      <c r="A1306" s="168">
        <v>2041</v>
      </c>
      <c r="B1306" s="168">
        <v>31</v>
      </c>
      <c r="C1306" s="169" t="s">
        <v>33</v>
      </c>
      <c r="D1306" s="168">
        <v>111.75437912870001</v>
      </c>
      <c r="E1306" s="168">
        <v>0</v>
      </c>
      <c r="F1306" s="168">
        <v>0</v>
      </c>
      <c r="G1306" s="168">
        <v>0</v>
      </c>
      <c r="H1306" s="168">
        <v>0</v>
      </c>
      <c r="I1306" s="168">
        <v>0.70784940743613756</v>
      </c>
      <c r="J1306" s="168">
        <v>0</v>
      </c>
      <c r="K1306" s="168">
        <v>0</v>
      </c>
      <c r="L1306" s="168">
        <v>0</v>
      </c>
      <c r="M1306" s="168">
        <v>0</v>
      </c>
      <c r="N1306" s="168">
        <v>0.70784940743613756</v>
      </c>
    </row>
    <row r="1307" spans="1:14" ht="30" x14ac:dyDescent="0.25">
      <c r="A1307" s="168">
        <v>2042</v>
      </c>
      <c r="B1307" s="168">
        <v>19</v>
      </c>
      <c r="C1307" s="169" t="s">
        <v>21</v>
      </c>
      <c r="D1307" s="168">
        <v>-44.629768854000005</v>
      </c>
      <c r="E1307" s="168">
        <v>0.99471037500000004</v>
      </c>
      <c r="F1307" s="168">
        <v>20.493172000000001</v>
      </c>
      <c r="G1307" s="168">
        <v>6.7379340600000006</v>
      </c>
      <c r="H1307" s="168">
        <v>22.227034769999996</v>
      </c>
      <c r="I1307" s="168">
        <v>0</v>
      </c>
      <c r="J1307" s="168">
        <v>0</v>
      </c>
      <c r="K1307" s="168">
        <v>0</v>
      </c>
      <c r="L1307" s="168">
        <v>0</v>
      </c>
      <c r="M1307" s="168">
        <v>0</v>
      </c>
      <c r="N1307" s="168">
        <v>50.452851205000002</v>
      </c>
    </row>
    <row r="1308" spans="1:14" ht="60" x14ac:dyDescent="0.25">
      <c r="A1308" s="168">
        <v>2042</v>
      </c>
      <c r="B1308" s="168">
        <v>32</v>
      </c>
      <c r="C1308" s="169" t="s">
        <v>34</v>
      </c>
      <c r="D1308" s="168">
        <v>-22.307825160500002</v>
      </c>
      <c r="E1308" s="168">
        <v>0</v>
      </c>
      <c r="F1308" s="168">
        <v>0</v>
      </c>
      <c r="G1308" s="168">
        <v>0</v>
      </c>
      <c r="H1308" s="168">
        <v>0</v>
      </c>
      <c r="I1308" s="168">
        <v>1.4995840965669416</v>
      </c>
      <c r="J1308" s="168">
        <v>0</v>
      </c>
      <c r="K1308" s="168">
        <v>0</v>
      </c>
      <c r="L1308" s="168">
        <v>0</v>
      </c>
      <c r="M1308" s="168">
        <v>0</v>
      </c>
      <c r="N1308" s="168">
        <v>1.4995840965669416</v>
      </c>
    </row>
    <row r="1309" spans="1:14" ht="90" x14ac:dyDescent="0.25">
      <c r="A1309" s="168">
        <v>2042</v>
      </c>
      <c r="B1309" s="168">
        <v>22</v>
      </c>
      <c r="C1309" s="169" t="s">
        <v>24</v>
      </c>
      <c r="D1309" s="168">
        <v>-16.187441105000001</v>
      </c>
      <c r="E1309" s="168">
        <v>-6.8358937500000147E-2</v>
      </c>
      <c r="F1309" s="168">
        <v>0.12760335</v>
      </c>
      <c r="G1309" s="168">
        <v>-0.20854033199999839</v>
      </c>
      <c r="H1309" s="168">
        <v>0.94159119599999797</v>
      </c>
      <c r="I1309" s="168">
        <v>0</v>
      </c>
      <c r="J1309" s="168">
        <v>0</v>
      </c>
      <c r="K1309" s="168">
        <v>0</v>
      </c>
      <c r="L1309" s="168">
        <v>0</v>
      </c>
      <c r="M1309" s="168">
        <v>0</v>
      </c>
      <c r="N1309" s="168">
        <v>0.79229527649999942</v>
      </c>
    </row>
    <row r="1310" spans="1:14" ht="90" x14ac:dyDescent="0.25">
      <c r="A1310" s="168">
        <v>2042</v>
      </c>
      <c r="B1310" s="168">
        <v>21</v>
      </c>
      <c r="C1310" s="169" t="s">
        <v>23</v>
      </c>
      <c r="D1310" s="168">
        <v>-10.979440093600001</v>
      </c>
      <c r="E1310" s="168">
        <v>0</v>
      </c>
      <c r="F1310" s="168">
        <v>0.60531200730314627</v>
      </c>
      <c r="G1310" s="168">
        <v>2.248301741411677E-2</v>
      </c>
      <c r="H1310" s="168">
        <v>0.91362807128273971</v>
      </c>
      <c r="I1310" s="168">
        <v>0</v>
      </c>
      <c r="J1310" s="168">
        <v>0</v>
      </c>
      <c r="K1310" s="168">
        <v>0</v>
      </c>
      <c r="L1310" s="168">
        <v>0</v>
      </c>
      <c r="M1310" s="168">
        <v>0</v>
      </c>
      <c r="N1310" s="168">
        <v>1.5414230960000028</v>
      </c>
    </row>
    <row r="1311" spans="1:14" ht="180" x14ac:dyDescent="0.25">
      <c r="A1311" s="168">
        <v>2042</v>
      </c>
      <c r="B1311" s="168">
        <v>50</v>
      </c>
      <c r="C1311" s="169" t="s">
        <v>52</v>
      </c>
      <c r="D1311" s="168">
        <v>-7.3995231452999999</v>
      </c>
      <c r="E1311" s="168">
        <v>0</v>
      </c>
      <c r="F1311" s="168">
        <v>0</v>
      </c>
      <c r="G1311" s="168">
        <v>0</v>
      </c>
      <c r="H1311" s="168">
        <v>0</v>
      </c>
      <c r="I1311" s="168">
        <v>0</v>
      </c>
      <c r="J1311" s="168">
        <v>0</v>
      </c>
      <c r="K1311" s="168">
        <v>0</v>
      </c>
      <c r="L1311" s="168">
        <v>0</v>
      </c>
      <c r="M1311" s="168">
        <v>0</v>
      </c>
      <c r="N1311" s="168">
        <v>0</v>
      </c>
    </row>
    <row r="1312" spans="1:14" ht="45" x14ac:dyDescent="0.25">
      <c r="A1312" s="168">
        <v>2042</v>
      </c>
      <c r="B1312" s="168">
        <v>14</v>
      </c>
      <c r="C1312" s="169" t="s">
        <v>16</v>
      </c>
      <c r="D1312" s="168">
        <v>-7.2981955200000002</v>
      </c>
      <c r="E1312" s="168">
        <v>0</v>
      </c>
      <c r="F1312" s="168">
        <v>0.61204499999999984</v>
      </c>
      <c r="G1312" s="168">
        <v>0</v>
      </c>
      <c r="H1312" s="168">
        <v>0</v>
      </c>
      <c r="I1312" s="168">
        <v>0</v>
      </c>
      <c r="J1312" s="168">
        <v>0.70054320000000048</v>
      </c>
      <c r="K1312" s="168">
        <v>0</v>
      </c>
      <c r="L1312" s="168">
        <v>0</v>
      </c>
      <c r="M1312" s="168">
        <v>0</v>
      </c>
      <c r="N1312" s="168">
        <v>1.3125882000000004</v>
      </c>
    </row>
    <row r="1313" spans="1:14" ht="105" x14ac:dyDescent="0.25">
      <c r="A1313" s="168">
        <v>2042</v>
      </c>
      <c r="B1313" s="168">
        <v>35</v>
      </c>
      <c r="C1313" s="169" t="s">
        <v>37</v>
      </c>
      <c r="D1313" s="168">
        <v>-7.2572517743000002</v>
      </c>
      <c r="E1313" s="168">
        <v>0</v>
      </c>
      <c r="F1313" s="168">
        <v>0</v>
      </c>
      <c r="G1313" s="168">
        <v>0</v>
      </c>
      <c r="H1313" s="168">
        <v>0</v>
      </c>
      <c r="I1313" s="168">
        <v>0</v>
      </c>
      <c r="J1313" s="168">
        <v>0</v>
      </c>
      <c r="K1313" s="168">
        <v>0</v>
      </c>
      <c r="L1313" s="168">
        <v>2.8882446299999995</v>
      </c>
      <c r="M1313" s="168">
        <v>0</v>
      </c>
      <c r="N1313" s="168">
        <v>2.8882446299999995</v>
      </c>
    </row>
    <row r="1314" spans="1:14" ht="120" x14ac:dyDescent="0.25">
      <c r="A1314" s="168">
        <v>2042</v>
      </c>
      <c r="B1314" s="168">
        <v>39</v>
      </c>
      <c r="C1314" s="169" t="s">
        <v>41</v>
      </c>
      <c r="D1314" s="168">
        <v>-7.1060748671000002</v>
      </c>
      <c r="E1314" s="168">
        <v>0</v>
      </c>
      <c r="F1314" s="168">
        <v>0</v>
      </c>
      <c r="G1314" s="168">
        <v>1.9834100000000077E-2</v>
      </c>
      <c r="H1314" s="168">
        <v>0</v>
      </c>
      <c r="I1314" s="168">
        <v>0</v>
      </c>
      <c r="J1314" s="168">
        <v>0</v>
      </c>
      <c r="K1314" s="168">
        <v>0</v>
      </c>
      <c r="L1314" s="168">
        <v>0</v>
      </c>
      <c r="M1314" s="168">
        <v>0</v>
      </c>
      <c r="N1314" s="168">
        <v>1.9834100000000077E-2</v>
      </c>
    </row>
    <row r="1315" spans="1:14" ht="60" x14ac:dyDescent="0.25">
      <c r="A1315" s="168">
        <v>2042</v>
      </c>
      <c r="B1315" s="168">
        <v>15</v>
      </c>
      <c r="C1315" s="169" t="s">
        <v>17</v>
      </c>
      <c r="D1315" s="168">
        <v>-7.0625246230000007</v>
      </c>
      <c r="E1315" s="168">
        <v>0</v>
      </c>
      <c r="F1315" s="168">
        <v>8.0569999999999919E-2</v>
      </c>
      <c r="G1315" s="168">
        <v>0</v>
      </c>
      <c r="H1315" s="168">
        <v>0</v>
      </c>
      <c r="I1315" s="168">
        <v>0</v>
      </c>
      <c r="J1315" s="168">
        <v>9.2124200000000114E-2</v>
      </c>
      <c r="K1315" s="168">
        <v>0</v>
      </c>
      <c r="L1315" s="168">
        <v>0</v>
      </c>
      <c r="M1315" s="168">
        <v>0</v>
      </c>
      <c r="N1315" s="168">
        <v>0.17269420000000002</v>
      </c>
    </row>
    <row r="1316" spans="1:14" ht="60" x14ac:dyDescent="0.25">
      <c r="A1316" s="168">
        <v>2042</v>
      </c>
      <c r="B1316" s="168">
        <v>29</v>
      </c>
      <c r="C1316" s="169" t="s">
        <v>31</v>
      </c>
      <c r="D1316" s="168">
        <v>-5.3520100480000004</v>
      </c>
      <c r="E1316" s="168">
        <v>0</v>
      </c>
      <c r="F1316" s="168">
        <v>0</v>
      </c>
      <c r="G1316" s="168">
        <v>1.2916823077165289</v>
      </c>
      <c r="H1316" s="168">
        <v>0</v>
      </c>
      <c r="I1316" s="168">
        <v>0</v>
      </c>
      <c r="J1316" s="168">
        <v>0</v>
      </c>
      <c r="K1316" s="168">
        <v>0</v>
      </c>
      <c r="L1316" s="168">
        <v>0</v>
      </c>
      <c r="M1316" s="168">
        <v>0</v>
      </c>
      <c r="N1316" s="168">
        <v>1.2916823077165289</v>
      </c>
    </row>
    <row r="1317" spans="1:14" ht="90" x14ac:dyDescent="0.25">
      <c r="A1317" s="168">
        <v>2042</v>
      </c>
      <c r="B1317" s="168">
        <v>9</v>
      </c>
      <c r="C1317" s="169" t="s">
        <v>11</v>
      </c>
      <c r="D1317" s="168">
        <v>-5.1295888512000003</v>
      </c>
      <c r="E1317" s="168">
        <v>-0.16802437500000003</v>
      </c>
      <c r="F1317" s="168">
        <v>3.4848974999999998</v>
      </c>
      <c r="G1317" s="168">
        <v>0</v>
      </c>
      <c r="H1317" s="168">
        <v>0</v>
      </c>
      <c r="I1317" s="168">
        <v>0</v>
      </c>
      <c r="J1317" s="168">
        <v>0</v>
      </c>
      <c r="K1317" s="168">
        <v>0</v>
      </c>
      <c r="L1317" s="168">
        <v>0</v>
      </c>
      <c r="M1317" s="168">
        <v>0</v>
      </c>
      <c r="N1317" s="168">
        <v>3.3168731249999999</v>
      </c>
    </row>
    <row r="1318" spans="1:14" ht="75" x14ac:dyDescent="0.25">
      <c r="A1318" s="168">
        <v>2042</v>
      </c>
      <c r="B1318" s="168">
        <v>7</v>
      </c>
      <c r="C1318" s="169" t="s">
        <v>9</v>
      </c>
      <c r="D1318" s="168">
        <v>-3.8338333340999999</v>
      </c>
      <c r="E1318" s="168">
        <v>0</v>
      </c>
      <c r="F1318" s="168">
        <v>0</v>
      </c>
      <c r="G1318" s="168">
        <v>0</v>
      </c>
      <c r="H1318" s="168">
        <v>0</v>
      </c>
      <c r="I1318" s="168">
        <v>0</v>
      </c>
      <c r="J1318" s="168">
        <v>0</v>
      </c>
      <c r="K1318" s="168">
        <v>0</v>
      </c>
      <c r="L1318" s="168">
        <v>0</v>
      </c>
      <c r="M1318" s="168">
        <v>0</v>
      </c>
      <c r="N1318" s="168">
        <v>0</v>
      </c>
    </row>
    <row r="1319" spans="1:14" ht="90" x14ac:dyDescent="0.25">
      <c r="A1319" s="168">
        <v>2042</v>
      </c>
      <c r="B1319" s="168">
        <v>6</v>
      </c>
      <c r="C1319" s="169" t="s">
        <v>8</v>
      </c>
      <c r="D1319" s="168">
        <v>-3.7222969234000001</v>
      </c>
      <c r="E1319" s="168">
        <v>0</v>
      </c>
      <c r="F1319" s="168">
        <v>0</v>
      </c>
      <c r="G1319" s="168">
        <v>1.4726712</v>
      </c>
      <c r="H1319" s="168">
        <v>0</v>
      </c>
      <c r="I1319" s="168">
        <v>0</v>
      </c>
      <c r="J1319" s="168">
        <v>0</v>
      </c>
      <c r="K1319" s="168">
        <v>0</v>
      </c>
      <c r="L1319" s="168">
        <v>0</v>
      </c>
      <c r="M1319" s="168">
        <v>0</v>
      </c>
      <c r="N1319" s="168">
        <v>1.4726712</v>
      </c>
    </row>
    <row r="1320" spans="1:14" ht="75" x14ac:dyDescent="0.25">
      <c r="A1320" s="168">
        <v>2042</v>
      </c>
      <c r="B1320" s="168">
        <v>27</v>
      </c>
      <c r="C1320" s="169" t="s">
        <v>29</v>
      </c>
      <c r="D1320" s="168">
        <v>-3.6237930047</v>
      </c>
      <c r="E1320" s="168">
        <v>0</v>
      </c>
      <c r="F1320" s="168">
        <v>0</v>
      </c>
      <c r="G1320" s="168">
        <v>0.64584115385826435</v>
      </c>
      <c r="H1320" s="168">
        <v>0</v>
      </c>
      <c r="I1320" s="168">
        <v>-5.6003009145751438E-2</v>
      </c>
      <c r="J1320" s="168">
        <v>0</v>
      </c>
      <c r="K1320" s="168">
        <v>0</v>
      </c>
      <c r="L1320" s="168">
        <v>0</v>
      </c>
      <c r="M1320" s="168">
        <v>0</v>
      </c>
      <c r="N1320" s="168">
        <v>0.58983814471251295</v>
      </c>
    </row>
    <row r="1321" spans="1:14" ht="210" x14ac:dyDescent="0.25">
      <c r="A1321" s="168">
        <v>2042</v>
      </c>
      <c r="B1321" s="168">
        <v>33</v>
      </c>
      <c r="C1321" s="169" t="s">
        <v>35</v>
      </c>
      <c r="D1321" s="168">
        <v>-3.4692493704</v>
      </c>
      <c r="E1321" s="168">
        <v>0</v>
      </c>
      <c r="F1321" s="168">
        <v>0</v>
      </c>
      <c r="G1321" s="168">
        <v>15.156485434999999</v>
      </c>
      <c r="H1321" s="168">
        <v>0</v>
      </c>
      <c r="I1321" s="168">
        <v>0</v>
      </c>
      <c r="J1321" s="168">
        <v>0</v>
      </c>
      <c r="K1321" s="168">
        <v>0</v>
      </c>
      <c r="L1321" s="168">
        <v>0</v>
      </c>
      <c r="M1321" s="168">
        <v>0</v>
      </c>
      <c r="N1321" s="168">
        <v>15.156485434999999</v>
      </c>
    </row>
    <row r="1322" spans="1:14" ht="60" x14ac:dyDescent="0.25">
      <c r="A1322" s="168">
        <v>2042</v>
      </c>
      <c r="B1322" s="168">
        <v>24</v>
      </c>
      <c r="C1322" s="169" t="s">
        <v>26</v>
      </c>
      <c r="D1322" s="168">
        <v>-3.4301518943999998</v>
      </c>
      <c r="E1322" s="168">
        <v>0</v>
      </c>
      <c r="F1322" s="168">
        <v>1.7801089011490885</v>
      </c>
      <c r="G1322" s="168">
        <v>4.9692453502513473E-2</v>
      </c>
      <c r="H1322" s="168">
        <v>2.584118077348398</v>
      </c>
      <c r="I1322" s="168">
        <v>0</v>
      </c>
      <c r="J1322" s="168">
        <v>0</v>
      </c>
      <c r="K1322" s="168">
        <v>0</v>
      </c>
      <c r="L1322" s="168">
        <v>0</v>
      </c>
      <c r="M1322" s="168">
        <v>0</v>
      </c>
      <c r="N1322" s="168">
        <v>4.4139194320000001</v>
      </c>
    </row>
    <row r="1323" spans="1:14" ht="60" x14ac:dyDescent="0.25">
      <c r="A1323" s="168">
        <v>2042</v>
      </c>
      <c r="B1323" s="168">
        <v>26</v>
      </c>
      <c r="C1323" s="169" t="s">
        <v>28</v>
      </c>
      <c r="D1323" s="168">
        <v>-3.3627087482999998</v>
      </c>
      <c r="E1323" s="168">
        <v>0</v>
      </c>
      <c r="F1323" s="168">
        <v>0</v>
      </c>
      <c r="G1323" s="168">
        <v>1.288543429381344</v>
      </c>
      <c r="H1323" s="168">
        <v>0</v>
      </c>
      <c r="I1323" s="168">
        <v>0</v>
      </c>
      <c r="J1323" s="168">
        <v>0</v>
      </c>
      <c r="K1323" s="168">
        <v>0</v>
      </c>
      <c r="L1323" s="168">
        <v>0</v>
      </c>
      <c r="M1323" s="168">
        <v>0</v>
      </c>
      <c r="N1323" s="168">
        <v>1.288543429381344</v>
      </c>
    </row>
    <row r="1324" spans="1:14" ht="75" x14ac:dyDescent="0.25">
      <c r="A1324" s="168">
        <v>2042</v>
      </c>
      <c r="B1324" s="168">
        <v>8</v>
      </c>
      <c r="C1324" s="169" t="s">
        <v>10</v>
      </c>
      <c r="D1324" s="168">
        <v>-3.3477213825000001</v>
      </c>
      <c r="E1324" s="168">
        <v>-0.5965919999999999</v>
      </c>
      <c r="F1324" s="168">
        <v>3.0934050000000015</v>
      </c>
      <c r="G1324" s="168">
        <v>0</v>
      </c>
      <c r="H1324" s="168">
        <v>0</v>
      </c>
      <c r="I1324" s="168">
        <v>0</v>
      </c>
      <c r="J1324" s="168">
        <v>0</v>
      </c>
      <c r="K1324" s="168">
        <v>0</v>
      </c>
      <c r="L1324" s="168">
        <v>0</v>
      </c>
      <c r="M1324" s="168">
        <v>0</v>
      </c>
      <c r="N1324" s="168">
        <v>2.4968130000000017</v>
      </c>
    </row>
    <row r="1325" spans="1:14" ht="180" x14ac:dyDescent="0.25">
      <c r="A1325" s="168">
        <v>2042</v>
      </c>
      <c r="B1325" s="168">
        <v>18</v>
      </c>
      <c r="C1325" s="169" t="s">
        <v>20</v>
      </c>
      <c r="D1325" s="168">
        <v>-2.3159824324999998</v>
      </c>
      <c r="E1325" s="168">
        <v>0</v>
      </c>
      <c r="F1325" s="168">
        <v>0</v>
      </c>
      <c r="G1325" s="168">
        <v>0.34674639999999995</v>
      </c>
      <c r="H1325" s="168">
        <v>0</v>
      </c>
      <c r="I1325" s="168">
        <v>0</v>
      </c>
      <c r="J1325" s="168">
        <v>0</v>
      </c>
      <c r="K1325" s="168">
        <v>0</v>
      </c>
      <c r="L1325" s="168">
        <v>0</v>
      </c>
      <c r="M1325" s="168">
        <v>0</v>
      </c>
      <c r="N1325" s="168">
        <v>0.34674639999999995</v>
      </c>
    </row>
    <row r="1326" spans="1:14" ht="75" x14ac:dyDescent="0.25">
      <c r="A1326" s="168">
        <v>2042</v>
      </c>
      <c r="B1326" s="168">
        <v>23</v>
      </c>
      <c r="C1326" s="169" t="s">
        <v>25</v>
      </c>
      <c r="D1326" s="168">
        <v>-1.4928719586000001</v>
      </c>
      <c r="E1326" s="168">
        <v>0.19266768856737521</v>
      </c>
      <c r="F1326" s="168">
        <v>2.4691269961160875</v>
      </c>
      <c r="G1326" s="168">
        <v>0.82621587591038004</v>
      </c>
      <c r="H1326" s="168">
        <v>0.75994703728388102</v>
      </c>
      <c r="I1326" s="168">
        <v>0</v>
      </c>
      <c r="J1326" s="168">
        <v>0</v>
      </c>
      <c r="K1326" s="168">
        <v>0</v>
      </c>
      <c r="L1326" s="168">
        <v>0</v>
      </c>
      <c r="M1326" s="168">
        <v>0</v>
      </c>
      <c r="N1326" s="168">
        <v>4.2479575978777238</v>
      </c>
    </row>
    <row r="1327" spans="1:14" ht="45" x14ac:dyDescent="0.25">
      <c r="A1327" s="168">
        <v>2042</v>
      </c>
      <c r="B1327" s="168">
        <v>59</v>
      </c>
      <c r="C1327" s="169" t="s">
        <v>61</v>
      </c>
      <c r="D1327" s="168">
        <v>-0.9008710095000001</v>
      </c>
      <c r="E1327" s="168">
        <v>-0.75689774999999992</v>
      </c>
      <c r="F1327" s="168">
        <v>3.5756000000000001</v>
      </c>
      <c r="G1327" s="168">
        <v>0.14265679999999997</v>
      </c>
      <c r="H1327" s="168">
        <v>0</v>
      </c>
      <c r="I1327" s="168">
        <v>0</v>
      </c>
      <c r="J1327" s="168">
        <v>0</v>
      </c>
      <c r="K1327" s="168">
        <v>0</v>
      </c>
      <c r="L1327" s="168">
        <v>0</v>
      </c>
      <c r="M1327" s="168">
        <v>0</v>
      </c>
      <c r="N1327" s="168">
        <v>2.96135905</v>
      </c>
    </row>
    <row r="1328" spans="1:14" ht="75" x14ac:dyDescent="0.25">
      <c r="A1328" s="168">
        <v>2042</v>
      </c>
      <c r="B1328" s="168">
        <v>20</v>
      </c>
      <c r="C1328" s="169" t="s">
        <v>22</v>
      </c>
      <c r="D1328" s="168">
        <v>-0.32602950820000004</v>
      </c>
      <c r="E1328" s="168">
        <v>-1.990575000000026E-2</v>
      </c>
      <c r="F1328" s="168">
        <v>0.46096540000000186</v>
      </c>
      <c r="G1328" s="168">
        <v>-4.4984367999998477E-2</v>
      </c>
      <c r="H1328" s="168">
        <v>0.91386110400000087</v>
      </c>
      <c r="I1328" s="168">
        <v>0</v>
      </c>
      <c r="J1328" s="168">
        <v>0</v>
      </c>
      <c r="K1328" s="168">
        <v>0</v>
      </c>
      <c r="L1328" s="168">
        <v>0</v>
      </c>
      <c r="M1328" s="168">
        <v>0</v>
      </c>
      <c r="N1328" s="168">
        <v>1.3099363860000039</v>
      </c>
    </row>
    <row r="1329" spans="1:14" ht="120" x14ac:dyDescent="0.25">
      <c r="A1329" s="168">
        <v>2042</v>
      </c>
      <c r="B1329" s="168">
        <v>10</v>
      </c>
      <c r="C1329" s="169" t="s">
        <v>12</v>
      </c>
      <c r="D1329" s="168">
        <v>0</v>
      </c>
      <c r="E1329" s="168">
        <v>0</v>
      </c>
      <c r="F1329" s="168">
        <v>0</v>
      </c>
      <c r="G1329" s="168">
        <v>0</v>
      </c>
      <c r="H1329" s="168">
        <v>0</v>
      </c>
      <c r="I1329" s="168">
        <v>0</v>
      </c>
      <c r="J1329" s="168">
        <v>0</v>
      </c>
      <c r="K1329" s="168">
        <v>0</v>
      </c>
      <c r="L1329" s="168">
        <v>0</v>
      </c>
      <c r="M1329" s="168">
        <v>0.937385524792683</v>
      </c>
      <c r="N1329" s="168">
        <v>0.937385524792683</v>
      </c>
    </row>
    <row r="1330" spans="1:14" ht="90" x14ac:dyDescent="0.25">
      <c r="A1330" s="168">
        <v>2042</v>
      </c>
      <c r="B1330" s="168">
        <v>25</v>
      </c>
      <c r="C1330" s="169" t="s">
        <v>27</v>
      </c>
      <c r="D1330" s="168">
        <v>0</v>
      </c>
      <c r="E1330" s="168">
        <v>-0.38433487500000013</v>
      </c>
      <c r="F1330" s="168">
        <v>0.82521880000000003</v>
      </c>
      <c r="G1330" s="168">
        <v>-1.2018337760000006</v>
      </c>
      <c r="H1330" s="168">
        <v>5.2480544580000004</v>
      </c>
      <c r="I1330" s="168">
        <v>0</v>
      </c>
      <c r="J1330" s="168">
        <v>0</v>
      </c>
      <c r="K1330" s="168">
        <v>0</v>
      </c>
      <c r="L1330" s="168">
        <v>0</v>
      </c>
      <c r="M1330" s="168">
        <v>0</v>
      </c>
      <c r="N1330" s="168">
        <v>4.4871046069999991</v>
      </c>
    </row>
    <row r="1331" spans="1:14" ht="105" x14ac:dyDescent="0.25">
      <c r="A1331" s="168">
        <v>2042</v>
      </c>
      <c r="B1331" s="168">
        <v>34</v>
      </c>
      <c r="C1331" s="169" t="s">
        <v>36</v>
      </c>
      <c r="D1331" s="168">
        <v>0</v>
      </c>
      <c r="E1331" s="168">
        <v>0</v>
      </c>
      <c r="F1331" s="168">
        <v>0</v>
      </c>
      <c r="G1331" s="168">
        <v>0</v>
      </c>
      <c r="H1331" s="168">
        <v>0</v>
      </c>
      <c r="I1331" s="168">
        <v>0</v>
      </c>
      <c r="J1331" s="168">
        <v>0</v>
      </c>
      <c r="K1331" s="168">
        <v>0</v>
      </c>
      <c r="L1331" s="168">
        <v>0</v>
      </c>
      <c r="M1331" s="168">
        <v>0.92167919753048777</v>
      </c>
      <c r="N1331" s="168">
        <v>0.92167919753048777</v>
      </c>
    </row>
    <row r="1332" spans="1:14" ht="45" x14ac:dyDescent="0.25">
      <c r="A1332" s="168">
        <v>2042</v>
      </c>
      <c r="B1332" s="168">
        <v>17</v>
      </c>
      <c r="C1332" s="169" t="s">
        <v>19</v>
      </c>
      <c r="D1332" s="168">
        <v>0.79063784800000003</v>
      </c>
      <c r="E1332" s="168">
        <v>0</v>
      </c>
      <c r="F1332" s="168">
        <v>0.30310280000000006</v>
      </c>
      <c r="G1332" s="168">
        <v>0.10508040399999997</v>
      </c>
      <c r="H1332" s="168">
        <v>0.45748840800000007</v>
      </c>
      <c r="I1332" s="168">
        <v>0</v>
      </c>
      <c r="J1332" s="168">
        <v>0</v>
      </c>
      <c r="K1332" s="168">
        <v>0</v>
      </c>
      <c r="L1332" s="168">
        <v>0</v>
      </c>
      <c r="M1332" s="168">
        <v>0</v>
      </c>
      <c r="N1332" s="168">
        <v>0.86567161200000009</v>
      </c>
    </row>
    <row r="1333" spans="1:14" ht="195" x14ac:dyDescent="0.25">
      <c r="A1333" s="168">
        <v>2042</v>
      </c>
      <c r="B1333" s="168">
        <v>52</v>
      </c>
      <c r="C1333" s="169" t="s">
        <v>54</v>
      </c>
      <c r="D1333" s="168">
        <v>0.79726269809999994</v>
      </c>
      <c r="E1333" s="168">
        <v>0</v>
      </c>
      <c r="F1333" s="168">
        <v>0</v>
      </c>
      <c r="G1333" s="168">
        <v>1.4629758000000002</v>
      </c>
      <c r="H1333" s="168">
        <v>0</v>
      </c>
      <c r="I1333" s="168">
        <v>0</v>
      </c>
      <c r="J1333" s="168">
        <v>0</v>
      </c>
      <c r="K1333" s="168">
        <v>0</v>
      </c>
      <c r="L1333" s="168">
        <v>0</v>
      </c>
      <c r="M1333" s="168">
        <v>0</v>
      </c>
      <c r="N1333" s="168">
        <v>1.4629758000000002</v>
      </c>
    </row>
    <row r="1334" spans="1:14" ht="60" x14ac:dyDescent="0.25">
      <c r="A1334" s="168">
        <v>2042</v>
      </c>
      <c r="B1334" s="168">
        <v>30</v>
      </c>
      <c r="C1334" s="169" t="s">
        <v>32</v>
      </c>
      <c r="D1334" s="168">
        <v>0.8548228711000001</v>
      </c>
      <c r="E1334" s="168">
        <v>0</v>
      </c>
      <c r="F1334" s="168">
        <v>0</v>
      </c>
      <c r="G1334" s="168">
        <v>0</v>
      </c>
      <c r="H1334" s="168">
        <v>0</v>
      </c>
      <c r="I1334" s="168">
        <v>0.72877973080133307</v>
      </c>
      <c r="J1334" s="168">
        <v>0</v>
      </c>
      <c r="K1334" s="168">
        <v>0</v>
      </c>
      <c r="L1334" s="168">
        <v>0</v>
      </c>
      <c r="M1334" s="168">
        <v>0</v>
      </c>
      <c r="N1334" s="168">
        <v>0.72877973080133307</v>
      </c>
    </row>
    <row r="1335" spans="1:14" ht="45" x14ac:dyDescent="0.25">
      <c r="A1335" s="168">
        <v>2042</v>
      </c>
      <c r="B1335" s="168">
        <v>13</v>
      </c>
      <c r="C1335" s="169" t="s">
        <v>15</v>
      </c>
      <c r="D1335" s="168">
        <v>3.1052084272</v>
      </c>
      <c r="E1335" s="168">
        <v>0</v>
      </c>
      <c r="F1335" s="168">
        <v>0.4181450000000001</v>
      </c>
      <c r="G1335" s="168">
        <v>0</v>
      </c>
      <c r="H1335" s="168">
        <v>0</v>
      </c>
      <c r="I1335" s="168">
        <v>0</v>
      </c>
      <c r="J1335" s="168">
        <v>0.2564086000000006</v>
      </c>
      <c r="K1335" s="168">
        <v>0</v>
      </c>
      <c r="L1335" s="168">
        <v>0</v>
      </c>
      <c r="M1335" s="168">
        <v>0</v>
      </c>
      <c r="N1335" s="168">
        <v>0.67455360000000075</v>
      </c>
    </row>
    <row r="1336" spans="1:14" ht="210" x14ac:dyDescent="0.25">
      <c r="A1336" s="168">
        <v>2042</v>
      </c>
      <c r="B1336" s="168">
        <v>49</v>
      </c>
      <c r="C1336" s="169" t="s">
        <v>51</v>
      </c>
      <c r="D1336" s="168">
        <v>4.2465289140999998</v>
      </c>
      <c r="E1336" s="168">
        <v>0</v>
      </c>
      <c r="F1336" s="168">
        <v>0</v>
      </c>
      <c r="G1336" s="168">
        <v>0</v>
      </c>
      <c r="H1336" s="168">
        <v>0</v>
      </c>
      <c r="I1336" s="168">
        <v>0</v>
      </c>
      <c r="J1336" s="168">
        <v>0</v>
      </c>
      <c r="K1336" s="168">
        <v>0</v>
      </c>
      <c r="L1336" s="168">
        <v>0</v>
      </c>
      <c r="M1336" s="168">
        <v>0</v>
      </c>
      <c r="N1336" s="168">
        <v>0</v>
      </c>
    </row>
    <row r="1337" spans="1:14" ht="195" x14ac:dyDescent="0.25">
      <c r="A1337" s="168">
        <v>2042</v>
      </c>
      <c r="B1337" s="168">
        <v>51</v>
      </c>
      <c r="C1337" s="169" t="s">
        <v>53</v>
      </c>
      <c r="D1337" s="168">
        <v>4.2465289140999998</v>
      </c>
      <c r="E1337" s="168">
        <v>0</v>
      </c>
      <c r="F1337" s="168">
        <v>0</v>
      </c>
      <c r="G1337" s="168">
        <v>0</v>
      </c>
      <c r="H1337" s="168">
        <v>0</v>
      </c>
      <c r="I1337" s="168">
        <v>0</v>
      </c>
      <c r="J1337" s="168">
        <v>0</v>
      </c>
      <c r="K1337" s="168">
        <v>0</v>
      </c>
      <c r="L1337" s="168">
        <v>2.5504065200000006</v>
      </c>
      <c r="M1337" s="168">
        <v>0</v>
      </c>
      <c r="N1337" s="168">
        <v>2.5504065200000006</v>
      </c>
    </row>
    <row r="1338" spans="1:14" ht="225" x14ac:dyDescent="0.25">
      <c r="A1338" s="168">
        <v>2042</v>
      </c>
      <c r="B1338" s="168">
        <v>53</v>
      </c>
      <c r="C1338" s="169" t="s">
        <v>55</v>
      </c>
      <c r="D1338" s="168">
        <v>4.2465289140999998</v>
      </c>
      <c r="E1338" s="168">
        <v>0</v>
      </c>
      <c r="F1338" s="168">
        <v>0</v>
      </c>
      <c r="G1338" s="168">
        <v>0</v>
      </c>
      <c r="H1338" s="168">
        <v>0</v>
      </c>
      <c r="I1338" s="168">
        <v>0</v>
      </c>
      <c r="J1338" s="168">
        <v>0</v>
      </c>
      <c r="K1338" s="168">
        <v>0</v>
      </c>
      <c r="L1338" s="168">
        <v>1.0171982000000004</v>
      </c>
      <c r="M1338" s="168">
        <v>0</v>
      </c>
      <c r="N1338" s="168">
        <v>1.0171982000000004</v>
      </c>
    </row>
    <row r="1339" spans="1:14" ht="180" x14ac:dyDescent="0.25">
      <c r="A1339" s="168">
        <v>2042</v>
      </c>
      <c r="B1339" s="168">
        <v>37</v>
      </c>
      <c r="C1339" s="169" t="s">
        <v>39</v>
      </c>
      <c r="D1339" s="168">
        <v>4.7469766068999997</v>
      </c>
      <c r="E1339" s="168">
        <v>0</v>
      </c>
      <c r="F1339" s="168">
        <v>0</v>
      </c>
      <c r="G1339" s="168">
        <v>0</v>
      </c>
      <c r="H1339" s="168">
        <v>0</v>
      </c>
      <c r="I1339" s="168">
        <v>0</v>
      </c>
      <c r="J1339" s="168">
        <v>0</v>
      </c>
      <c r="K1339" s="168">
        <v>0</v>
      </c>
      <c r="L1339" s="168">
        <v>21.610895054999997</v>
      </c>
      <c r="M1339" s="168">
        <v>0</v>
      </c>
      <c r="N1339" s="168">
        <v>21.610895054999997</v>
      </c>
    </row>
    <row r="1340" spans="1:14" ht="45" x14ac:dyDescent="0.25">
      <c r="A1340" s="168">
        <v>2042</v>
      </c>
      <c r="B1340" s="168">
        <v>16</v>
      </c>
      <c r="C1340" s="169" t="s">
        <v>18</v>
      </c>
      <c r="D1340" s="168">
        <v>5.0374925743999999</v>
      </c>
      <c r="E1340" s="168">
        <v>-0.11975090199039026</v>
      </c>
      <c r="F1340" s="168">
        <v>0.86184697179039027</v>
      </c>
      <c r="G1340" s="168">
        <v>0</v>
      </c>
      <c r="H1340" s="168">
        <v>0</v>
      </c>
      <c r="I1340" s="168">
        <v>0</v>
      </c>
      <c r="J1340" s="168">
        <v>0</v>
      </c>
      <c r="K1340" s="168">
        <v>0</v>
      </c>
      <c r="L1340" s="168">
        <v>0</v>
      </c>
      <c r="M1340" s="168">
        <v>0</v>
      </c>
      <c r="N1340" s="168">
        <v>0.74209606979999998</v>
      </c>
    </row>
    <row r="1341" spans="1:14" ht="150" x14ac:dyDescent="0.25">
      <c r="A1341" s="168">
        <v>2042</v>
      </c>
      <c r="B1341" s="168">
        <v>38</v>
      </c>
      <c r="C1341" s="169" t="s">
        <v>40</v>
      </c>
      <c r="D1341" s="168">
        <v>5.3422356789999998</v>
      </c>
      <c r="E1341" s="168">
        <v>0</v>
      </c>
      <c r="F1341" s="168">
        <v>0</v>
      </c>
      <c r="G1341" s="168">
        <v>0</v>
      </c>
      <c r="H1341" s="168">
        <v>0</v>
      </c>
      <c r="I1341" s="168">
        <v>0</v>
      </c>
      <c r="J1341" s="168">
        <v>0</v>
      </c>
      <c r="K1341" s="168">
        <v>0</v>
      </c>
      <c r="L1341" s="168">
        <v>9.2744426599999983</v>
      </c>
      <c r="M1341" s="168">
        <v>0</v>
      </c>
      <c r="N1341" s="168">
        <v>9.2744426599999983</v>
      </c>
    </row>
    <row r="1342" spans="1:14" ht="135" x14ac:dyDescent="0.25">
      <c r="A1342" s="168">
        <v>2042</v>
      </c>
      <c r="B1342" s="168">
        <v>40</v>
      </c>
      <c r="C1342" s="169" t="s">
        <v>42</v>
      </c>
      <c r="D1342" s="168">
        <v>5.4769047630000003</v>
      </c>
      <c r="E1342" s="168">
        <v>-4.2947951578825704E-3</v>
      </c>
      <c r="F1342" s="168">
        <v>1.6513821010575643E-2</v>
      </c>
      <c r="G1342" s="168">
        <v>-6.9641395307332042E-3</v>
      </c>
      <c r="H1342" s="168">
        <v>5.8804635093040236E-2</v>
      </c>
      <c r="I1342" s="168">
        <v>0</v>
      </c>
      <c r="J1342" s="168">
        <v>0</v>
      </c>
      <c r="K1342" s="168">
        <v>0</v>
      </c>
      <c r="L1342" s="168">
        <v>0</v>
      </c>
      <c r="M1342" s="168">
        <v>0</v>
      </c>
      <c r="N1342" s="168">
        <v>6.4059521415000098E-2</v>
      </c>
    </row>
    <row r="1343" spans="1:14" ht="90" x14ac:dyDescent="0.25">
      <c r="A1343" s="168">
        <v>2042</v>
      </c>
      <c r="B1343" s="168">
        <v>48</v>
      </c>
      <c r="C1343" s="169" t="s">
        <v>50</v>
      </c>
      <c r="D1343" s="168">
        <v>5.6305795644999996</v>
      </c>
      <c r="E1343" s="168">
        <v>2.4404579057422016</v>
      </c>
      <c r="F1343" s="168">
        <v>91.201651826977795</v>
      </c>
      <c r="G1343" s="168">
        <v>0</v>
      </c>
      <c r="H1343" s="168">
        <v>0</v>
      </c>
      <c r="I1343" s="168">
        <v>0</v>
      </c>
      <c r="J1343" s="168">
        <v>0</v>
      </c>
      <c r="K1343" s="168">
        <v>0</v>
      </c>
      <c r="L1343" s="168">
        <v>0</v>
      </c>
      <c r="M1343" s="168">
        <v>0</v>
      </c>
      <c r="N1343" s="168">
        <v>93.642109732720002</v>
      </c>
    </row>
    <row r="1344" spans="1:14" ht="75" x14ac:dyDescent="0.25">
      <c r="A1344" s="168">
        <v>2042</v>
      </c>
      <c r="B1344" s="168">
        <v>28</v>
      </c>
      <c r="C1344" s="169" t="s">
        <v>30</v>
      </c>
      <c r="D1344" s="168">
        <v>5.8285648387999993</v>
      </c>
      <c r="E1344" s="168">
        <v>0</v>
      </c>
      <c r="F1344" s="168">
        <v>0</v>
      </c>
      <c r="G1344" s="168">
        <v>1.2862626616701662</v>
      </c>
      <c r="H1344" s="168">
        <v>0</v>
      </c>
      <c r="I1344" s="168">
        <v>0</v>
      </c>
      <c r="J1344" s="168">
        <v>0</v>
      </c>
      <c r="K1344" s="168">
        <v>0</v>
      </c>
      <c r="L1344" s="168">
        <v>0</v>
      </c>
      <c r="M1344" s="168">
        <v>0</v>
      </c>
      <c r="N1344" s="168">
        <v>1.2862626616701662</v>
      </c>
    </row>
    <row r="1345" spans="1:14" ht="90" x14ac:dyDescent="0.25">
      <c r="A1345" s="168">
        <v>2042</v>
      </c>
      <c r="B1345" s="168">
        <v>45</v>
      </c>
      <c r="C1345" s="169" t="s">
        <v>47</v>
      </c>
      <c r="D1345" s="168">
        <v>5.8554986556000008</v>
      </c>
      <c r="E1345" s="168">
        <v>0.70762407313601572</v>
      </c>
      <c r="F1345" s="168">
        <v>3.8127022612843127</v>
      </c>
      <c r="G1345" s="168">
        <v>1.5248091695796695</v>
      </c>
      <c r="H1345" s="168">
        <v>0</v>
      </c>
      <c r="I1345" s="168">
        <v>0</v>
      </c>
      <c r="J1345" s="168">
        <v>0</v>
      </c>
      <c r="K1345" s="168">
        <v>0</v>
      </c>
      <c r="L1345" s="168">
        <v>0</v>
      </c>
      <c r="M1345" s="168">
        <v>0</v>
      </c>
      <c r="N1345" s="168">
        <v>6.0451355039999983</v>
      </c>
    </row>
    <row r="1346" spans="1:14" ht="75" x14ac:dyDescent="0.25">
      <c r="A1346" s="168">
        <v>2042</v>
      </c>
      <c r="B1346" s="168">
        <v>54</v>
      </c>
      <c r="C1346" s="169" t="s">
        <v>56</v>
      </c>
      <c r="D1346" s="168">
        <v>5.8554986556000008</v>
      </c>
      <c r="E1346" s="168">
        <v>0.70762933388473537</v>
      </c>
      <c r="F1346" s="168">
        <v>3.8127267396961968</v>
      </c>
      <c r="G1346" s="168">
        <v>1.5247794304190647</v>
      </c>
      <c r="H1346" s="168">
        <v>0</v>
      </c>
      <c r="I1346" s="168">
        <v>0</v>
      </c>
      <c r="J1346" s="168">
        <v>0</v>
      </c>
      <c r="K1346" s="168">
        <v>0</v>
      </c>
      <c r="L1346" s="168">
        <v>0</v>
      </c>
      <c r="M1346" s="168">
        <v>0</v>
      </c>
      <c r="N1346" s="168">
        <v>6.0451355039999966</v>
      </c>
    </row>
    <row r="1347" spans="1:14" ht="120" x14ac:dyDescent="0.25">
      <c r="A1347" s="168">
        <v>2042</v>
      </c>
      <c r="B1347" s="168">
        <v>36</v>
      </c>
      <c r="C1347" s="169" t="s">
        <v>38</v>
      </c>
      <c r="D1347" s="168">
        <v>7.9723011687000005</v>
      </c>
      <c r="E1347" s="168">
        <v>0</v>
      </c>
      <c r="F1347" s="168">
        <v>0</v>
      </c>
      <c r="G1347" s="168">
        <v>0.12012863999999998</v>
      </c>
      <c r="H1347" s="168">
        <v>0</v>
      </c>
      <c r="I1347" s="168">
        <v>0</v>
      </c>
      <c r="J1347" s="168">
        <v>0</v>
      </c>
      <c r="K1347" s="168">
        <v>0</v>
      </c>
      <c r="L1347" s="168">
        <v>0</v>
      </c>
      <c r="M1347" s="168">
        <v>0</v>
      </c>
      <c r="N1347" s="168">
        <v>0.12012863999999998</v>
      </c>
    </row>
    <row r="1348" spans="1:14" ht="90" x14ac:dyDescent="0.25">
      <c r="A1348" s="168">
        <v>2042</v>
      </c>
      <c r="B1348" s="168">
        <v>46</v>
      </c>
      <c r="C1348" s="169" t="s">
        <v>48</v>
      </c>
      <c r="D1348" s="168">
        <v>14.366258952100001</v>
      </c>
      <c r="E1348" s="168">
        <v>6.0046854873507298</v>
      </c>
      <c r="F1348" s="168">
        <v>2.1458565182126863</v>
      </c>
      <c r="G1348" s="168">
        <v>0.20144167904717802</v>
      </c>
      <c r="H1348" s="168">
        <v>0.40765894685917525</v>
      </c>
      <c r="I1348" s="168">
        <v>0</v>
      </c>
      <c r="J1348" s="168">
        <v>0</v>
      </c>
      <c r="K1348" s="168">
        <v>0</v>
      </c>
      <c r="L1348" s="168">
        <v>0</v>
      </c>
      <c r="M1348" s="168">
        <v>0</v>
      </c>
      <c r="N1348" s="168">
        <v>8.7596426314697702</v>
      </c>
    </row>
    <row r="1349" spans="1:14" ht="75" x14ac:dyDescent="0.25">
      <c r="A1349" s="168">
        <v>2042</v>
      </c>
      <c r="B1349" s="168">
        <v>55</v>
      </c>
      <c r="C1349" s="169" t="s">
        <v>57</v>
      </c>
      <c r="D1349" s="168">
        <v>15.5614470726</v>
      </c>
      <c r="E1349" s="168">
        <v>-4.0956283393442261</v>
      </c>
      <c r="F1349" s="168">
        <v>7.2438256935803311</v>
      </c>
      <c r="G1349" s="168">
        <v>2.896938149763892</v>
      </c>
      <c r="H1349" s="168">
        <v>0</v>
      </c>
      <c r="I1349" s="168">
        <v>0</v>
      </c>
      <c r="J1349" s="168">
        <v>0</v>
      </c>
      <c r="K1349" s="168">
        <v>0</v>
      </c>
      <c r="L1349" s="168">
        <v>0</v>
      </c>
      <c r="M1349" s="168">
        <v>0</v>
      </c>
      <c r="N1349" s="168">
        <v>6.0451355039999974</v>
      </c>
    </row>
    <row r="1350" spans="1:14" ht="45" x14ac:dyDescent="0.25">
      <c r="A1350" s="168">
        <v>2042</v>
      </c>
      <c r="B1350" s="168">
        <v>57</v>
      </c>
      <c r="C1350" s="169" t="s">
        <v>59</v>
      </c>
      <c r="D1350" s="168">
        <v>18.798500877200002</v>
      </c>
      <c r="E1350" s="168">
        <v>0</v>
      </c>
      <c r="F1350" s="168">
        <v>1.1960700057434656E-8</v>
      </c>
      <c r="G1350" s="168">
        <v>-1.641083255812E-9</v>
      </c>
      <c r="H1350" s="168">
        <v>1.8052890398377341E-8</v>
      </c>
      <c r="I1350" s="168">
        <v>0</v>
      </c>
      <c r="J1350" s="168">
        <v>0</v>
      </c>
      <c r="K1350" s="168">
        <v>0</v>
      </c>
      <c r="L1350" s="168">
        <v>0</v>
      </c>
      <c r="M1350" s="168">
        <v>0</v>
      </c>
      <c r="N1350" s="168">
        <v>2.8372507199999997E-8</v>
      </c>
    </row>
    <row r="1351" spans="1:14" ht="45" x14ac:dyDescent="0.25">
      <c r="A1351" s="168">
        <v>2042</v>
      </c>
      <c r="B1351" s="168">
        <v>56</v>
      </c>
      <c r="C1351" s="169" t="s">
        <v>58</v>
      </c>
      <c r="D1351" s="168">
        <v>22.199764080999998</v>
      </c>
      <c r="E1351" s="168">
        <v>-0.18307658563306511</v>
      </c>
      <c r="F1351" s="168">
        <v>-1.8976106827026922</v>
      </c>
      <c r="G1351" s="168">
        <v>0.50433567846025751</v>
      </c>
      <c r="H1351" s="168">
        <v>5.2296673073951867</v>
      </c>
      <c r="I1351" s="168">
        <v>0</v>
      </c>
      <c r="J1351" s="168">
        <v>0</v>
      </c>
      <c r="K1351" s="168">
        <v>0</v>
      </c>
      <c r="L1351" s="168">
        <v>0</v>
      </c>
      <c r="M1351" s="168">
        <v>0</v>
      </c>
      <c r="N1351" s="168">
        <v>3.6533157175196869</v>
      </c>
    </row>
    <row r="1352" spans="1:14" ht="135" x14ac:dyDescent="0.25">
      <c r="A1352" s="168">
        <v>2042</v>
      </c>
      <c r="B1352" s="168">
        <v>41</v>
      </c>
      <c r="C1352" s="169" t="s">
        <v>43</v>
      </c>
      <c r="D1352" s="168">
        <v>22.8555156368</v>
      </c>
      <c r="E1352" s="168">
        <v>0</v>
      </c>
      <c r="F1352" s="168">
        <v>0</v>
      </c>
      <c r="G1352" s="168">
        <v>2.2549727200000095E-2</v>
      </c>
      <c r="H1352" s="168">
        <v>0</v>
      </c>
      <c r="I1352" s="168">
        <v>0</v>
      </c>
      <c r="J1352" s="168">
        <v>0</v>
      </c>
      <c r="K1352" s="168">
        <v>0</v>
      </c>
      <c r="L1352" s="168">
        <v>0</v>
      </c>
      <c r="M1352" s="168">
        <v>0</v>
      </c>
      <c r="N1352" s="168">
        <v>2.2549727200000095E-2</v>
      </c>
    </row>
    <row r="1353" spans="1:14" ht="135" x14ac:dyDescent="0.25">
      <c r="A1353" s="168">
        <v>2042</v>
      </c>
      <c r="B1353" s="168">
        <v>42</v>
      </c>
      <c r="C1353" s="169" t="s">
        <v>44</v>
      </c>
      <c r="D1353" s="168">
        <v>22.8555156368</v>
      </c>
      <c r="E1353" s="168">
        <v>-6.8757771644907557E-3</v>
      </c>
      <c r="F1353" s="168">
        <v>-3.5935694215120689E-2</v>
      </c>
      <c r="G1353" s="168">
        <v>4.4424523534611571E-2</v>
      </c>
      <c r="H1353" s="168">
        <v>0</v>
      </c>
      <c r="I1353" s="168">
        <v>0</v>
      </c>
      <c r="J1353" s="168">
        <v>0</v>
      </c>
      <c r="K1353" s="168">
        <v>0</v>
      </c>
      <c r="L1353" s="168">
        <v>0</v>
      </c>
      <c r="M1353" s="168">
        <v>0</v>
      </c>
      <c r="N1353" s="168">
        <v>1.6130521550001276E-3</v>
      </c>
    </row>
    <row r="1354" spans="1:14" ht="90" x14ac:dyDescent="0.25">
      <c r="A1354" s="168">
        <v>2042</v>
      </c>
      <c r="B1354" s="168">
        <v>47</v>
      </c>
      <c r="C1354" s="169" t="s">
        <v>49</v>
      </c>
      <c r="D1354" s="168">
        <v>23.278963022700001</v>
      </c>
      <c r="E1354" s="168">
        <v>0.52995766265134736</v>
      </c>
      <c r="F1354" s="168">
        <v>0.42873337288687058</v>
      </c>
      <c r="G1354" s="168">
        <v>0</v>
      </c>
      <c r="H1354" s="168">
        <v>0</v>
      </c>
      <c r="I1354" s="168">
        <v>0</v>
      </c>
      <c r="J1354" s="168">
        <v>0</v>
      </c>
      <c r="K1354" s="168">
        <v>0</v>
      </c>
      <c r="L1354" s="168">
        <v>0</v>
      </c>
      <c r="M1354" s="168">
        <v>0</v>
      </c>
      <c r="N1354" s="168">
        <v>0.95869103553821788</v>
      </c>
    </row>
    <row r="1355" spans="1:14" ht="75" x14ac:dyDescent="0.25">
      <c r="A1355" s="168">
        <v>2042</v>
      </c>
      <c r="B1355" s="168">
        <v>3</v>
      </c>
      <c r="C1355" s="169" t="s">
        <v>5</v>
      </c>
      <c r="D1355" s="168">
        <v>28.807346129100001</v>
      </c>
      <c r="E1355" s="168">
        <v>0</v>
      </c>
      <c r="F1355" s="168">
        <v>0</v>
      </c>
      <c r="G1355" s="168">
        <v>2.5387648000000005</v>
      </c>
      <c r="H1355" s="168">
        <v>0</v>
      </c>
      <c r="I1355" s="168">
        <v>0</v>
      </c>
      <c r="J1355" s="168">
        <v>0</v>
      </c>
      <c r="K1355" s="168">
        <v>0</v>
      </c>
      <c r="L1355" s="168">
        <v>0</v>
      </c>
      <c r="M1355" s="168">
        <v>0</v>
      </c>
      <c r="N1355" s="168">
        <v>2.5387648000000005</v>
      </c>
    </row>
    <row r="1356" spans="1:14" ht="105" x14ac:dyDescent="0.25">
      <c r="A1356" s="168">
        <v>2042</v>
      </c>
      <c r="B1356" s="168">
        <v>1</v>
      </c>
      <c r="C1356" s="169" t="s">
        <v>3</v>
      </c>
      <c r="D1356" s="168">
        <v>31.323485917900001</v>
      </c>
      <c r="E1356" s="168">
        <v>0</v>
      </c>
      <c r="F1356" s="168">
        <v>0</v>
      </c>
      <c r="G1356" s="168">
        <v>1.7250806789016329</v>
      </c>
      <c r="H1356" s="168">
        <v>0</v>
      </c>
      <c r="I1356" s="168">
        <v>0</v>
      </c>
      <c r="J1356" s="168">
        <v>0</v>
      </c>
      <c r="K1356" s="168">
        <v>0</v>
      </c>
      <c r="L1356" s="168">
        <v>0</v>
      </c>
      <c r="M1356" s="168">
        <v>0</v>
      </c>
      <c r="N1356" s="168">
        <v>1.7250806789016329</v>
      </c>
    </row>
    <row r="1357" spans="1:14" ht="105" x14ac:dyDescent="0.25">
      <c r="A1357" s="168">
        <v>2042</v>
      </c>
      <c r="B1357" s="168">
        <v>4</v>
      </c>
      <c r="C1357" s="169" t="s">
        <v>6</v>
      </c>
      <c r="D1357" s="168">
        <v>32.252376785199999</v>
      </c>
      <c r="E1357" s="168">
        <v>0</v>
      </c>
      <c r="F1357" s="168">
        <v>0</v>
      </c>
      <c r="G1357" s="168">
        <v>1.9836867716847599</v>
      </c>
      <c r="H1357" s="168">
        <v>0</v>
      </c>
      <c r="I1357" s="168">
        <v>0</v>
      </c>
      <c r="J1357" s="168">
        <v>0</v>
      </c>
      <c r="K1357" s="168">
        <v>0</v>
      </c>
      <c r="L1357" s="168">
        <v>0</v>
      </c>
      <c r="M1357" s="168">
        <v>0</v>
      </c>
      <c r="N1357" s="168">
        <v>1.9836867716847599</v>
      </c>
    </row>
    <row r="1358" spans="1:14" ht="75" x14ac:dyDescent="0.25">
      <c r="A1358" s="168">
        <v>2042</v>
      </c>
      <c r="B1358" s="168">
        <v>43</v>
      </c>
      <c r="C1358" s="169" t="s">
        <v>45</v>
      </c>
      <c r="D1358" s="168">
        <v>32.266278110000002</v>
      </c>
      <c r="E1358" s="168">
        <v>0</v>
      </c>
      <c r="F1358" s="168">
        <v>0</v>
      </c>
      <c r="G1358" s="168">
        <v>1.994343356626834</v>
      </c>
      <c r="H1358" s="168">
        <v>0</v>
      </c>
      <c r="I1358" s="168">
        <v>0</v>
      </c>
      <c r="J1358" s="168">
        <v>0</v>
      </c>
      <c r="K1358" s="168">
        <v>0</v>
      </c>
      <c r="L1358" s="168">
        <v>0</v>
      </c>
      <c r="M1358" s="168">
        <v>0</v>
      </c>
      <c r="N1358" s="168">
        <v>1.994343356626834</v>
      </c>
    </row>
    <row r="1359" spans="1:14" ht="135" x14ac:dyDescent="0.25">
      <c r="A1359" s="168">
        <v>2042</v>
      </c>
      <c r="B1359" s="168">
        <v>11</v>
      </c>
      <c r="C1359" s="169" t="s">
        <v>13</v>
      </c>
      <c r="D1359" s="168">
        <v>36.199049779200003</v>
      </c>
      <c r="E1359" s="168">
        <v>0</v>
      </c>
      <c r="F1359" s="168">
        <v>0</v>
      </c>
      <c r="G1359" s="168">
        <v>0</v>
      </c>
      <c r="H1359" s="168">
        <v>0</v>
      </c>
      <c r="I1359" s="168">
        <v>0</v>
      </c>
      <c r="J1359" s="168">
        <v>0</v>
      </c>
      <c r="K1359" s="168">
        <v>0</v>
      </c>
      <c r="L1359" s="168">
        <v>0</v>
      </c>
      <c r="M1359" s="168">
        <v>0.13701535300000003</v>
      </c>
      <c r="N1359" s="168">
        <v>0.13701535300000003</v>
      </c>
    </row>
    <row r="1360" spans="1:14" ht="150" x14ac:dyDescent="0.25">
      <c r="A1360" s="168">
        <v>2042</v>
      </c>
      <c r="B1360" s="168">
        <v>12</v>
      </c>
      <c r="C1360" s="169" t="s">
        <v>14</v>
      </c>
      <c r="D1360" s="168">
        <v>76.200654911700013</v>
      </c>
      <c r="E1360" s="168">
        <v>0</v>
      </c>
      <c r="F1360" s="168">
        <v>0</v>
      </c>
      <c r="G1360" s="168">
        <v>0</v>
      </c>
      <c r="H1360" s="168">
        <v>0</v>
      </c>
      <c r="I1360" s="168">
        <v>0</v>
      </c>
      <c r="J1360" s="168">
        <v>0</v>
      </c>
      <c r="K1360" s="168">
        <v>0</v>
      </c>
      <c r="L1360" s="168">
        <v>0</v>
      </c>
      <c r="M1360" s="168">
        <v>0.13701535300000003</v>
      </c>
      <c r="N1360" s="168">
        <v>0.13701535300000003</v>
      </c>
    </row>
    <row r="1361" spans="1:14" ht="105" x14ac:dyDescent="0.25">
      <c r="A1361" s="168">
        <v>2042</v>
      </c>
      <c r="B1361" s="168">
        <v>5</v>
      </c>
      <c r="C1361" s="169" t="s">
        <v>7</v>
      </c>
      <c r="D1361" s="168">
        <v>89.612935449400013</v>
      </c>
      <c r="E1361" s="168">
        <v>0</v>
      </c>
      <c r="F1361" s="168">
        <v>0</v>
      </c>
      <c r="G1361" s="168">
        <v>0</v>
      </c>
      <c r="H1361" s="168">
        <v>0</v>
      </c>
      <c r="I1361" s="168">
        <v>0</v>
      </c>
      <c r="J1361" s="168">
        <v>0</v>
      </c>
      <c r="K1361" s="168">
        <v>0</v>
      </c>
      <c r="L1361" s="168">
        <v>0.61392987238518937</v>
      </c>
      <c r="M1361" s="168">
        <v>0</v>
      </c>
      <c r="N1361" s="168">
        <v>0.61392987238518937</v>
      </c>
    </row>
    <row r="1362" spans="1:14" ht="75" x14ac:dyDescent="0.25">
      <c r="A1362" s="168">
        <v>2042</v>
      </c>
      <c r="B1362" s="168">
        <v>44</v>
      </c>
      <c r="C1362" s="169" t="s">
        <v>46</v>
      </c>
      <c r="D1362" s="168">
        <v>89.612935449400013</v>
      </c>
      <c r="E1362" s="168">
        <v>0</v>
      </c>
      <c r="F1362" s="168">
        <v>0</v>
      </c>
      <c r="G1362" s="168">
        <v>0</v>
      </c>
      <c r="H1362" s="168">
        <v>0</v>
      </c>
      <c r="I1362" s="168">
        <v>0</v>
      </c>
      <c r="J1362" s="168">
        <v>0</v>
      </c>
      <c r="K1362" s="168">
        <v>0</v>
      </c>
      <c r="L1362" s="168">
        <v>0.61032952433890775</v>
      </c>
      <c r="M1362" s="168">
        <v>0</v>
      </c>
      <c r="N1362" s="168">
        <v>0.61032952433890775</v>
      </c>
    </row>
    <row r="1363" spans="1:14" ht="105" x14ac:dyDescent="0.25">
      <c r="A1363" s="168">
        <v>2042</v>
      </c>
      <c r="B1363" s="168">
        <v>2</v>
      </c>
      <c r="C1363" s="169" t="s">
        <v>4</v>
      </c>
      <c r="D1363" s="168">
        <v>90.810295651900006</v>
      </c>
      <c r="E1363" s="168">
        <v>0</v>
      </c>
      <c r="F1363" s="168">
        <v>0</v>
      </c>
      <c r="G1363" s="168">
        <v>0</v>
      </c>
      <c r="H1363" s="168">
        <v>0</v>
      </c>
      <c r="I1363" s="168">
        <v>0</v>
      </c>
      <c r="J1363" s="168">
        <v>0</v>
      </c>
      <c r="K1363" s="168">
        <v>0</v>
      </c>
      <c r="L1363" s="168">
        <v>0.97971022803185481</v>
      </c>
      <c r="M1363" s="168">
        <v>0</v>
      </c>
      <c r="N1363" s="168">
        <v>0.97971022803185481</v>
      </c>
    </row>
    <row r="1364" spans="1:14" ht="45" x14ac:dyDescent="0.25">
      <c r="A1364" s="168">
        <v>2042</v>
      </c>
      <c r="B1364" s="168">
        <v>58</v>
      </c>
      <c r="C1364" s="169" t="s">
        <v>60</v>
      </c>
      <c r="D1364" s="168">
        <v>96.394392661599994</v>
      </c>
      <c r="E1364" s="168">
        <v>0</v>
      </c>
      <c r="F1364" s="168">
        <v>0</v>
      </c>
      <c r="G1364" s="168">
        <v>9.5094999999999999E-9</v>
      </c>
      <c r="H1364" s="168">
        <v>0</v>
      </c>
      <c r="I1364" s="168">
        <v>0</v>
      </c>
      <c r="J1364" s="168">
        <v>0</v>
      </c>
      <c r="K1364" s="168">
        <v>0</v>
      </c>
      <c r="L1364" s="168">
        <v>0</v>
      </c>
      <c r="M1364" s="168">
        <v>0</v>
      </c>
      <c r="N1364" s="168">
        <v>9.5094999999999999E-9</v>
      </c>
    </row>
    <row r="1365" spans="1:14" ht="75" x14ac:dyDescent="0.25">
      <c r="A1365" s="168">
        <v>2042</v>
      </c>
      <c r="B1365" s="168">
        <v>31</v>
      </c>
      <c r="C1365" s="169" t="s">
        <v>33</v>
      </c>
      <c r="D1365" s="168">
        <v>111.75437912870001</v>
      </c>
      <c r="E1365" s="168">
        <v>0</v>
      </c>
      <c r="F1365" s="168">
        <v>0</v>
      </c>
      <c r="G1365" s="168">
        <v>0</v>
      </c>
      <c r="H1365" s="168">
        <v>0</v>
      </c>
      <c r="I1365" s="168">
        <v>0.71351178788265768</v>
      </c>
      <c r="J1365" s="168">
        <v>0</v>
      </c>
      <c r="K1365" s="168">
        <v>0</v>
      </c>
      <c r="L1365" s="168">
        <v>0</v>
      </c>
      <c r="M1365" s="168">
        <v>0</v>
      </c>
      <c r="N1365" s="168">
        <v>0.71351178788265768</v>
      </c>
    </row>
    <row r="1366" spans="1:14" ht="30" x14ac:dyDescent="0.25">
      <c r="A1366" s="168">
        <v>2043</v>
      </c>
      <c r="B1366" s="168">
        <v>19</v>
      </c>
      <c r="C1366" s="169" t="s">
        <v>21</v>
      </c>
      <c r="D1366" s="168">
        <v>-44.629768854000005</v>
      </c>
      <c r="E1366" s="168">
        <v>1.0040388750000002</v>
      </c>
      <c r="F1366" s="168">
        <v>20.686837500000003</v>
      </c>
      <c r="G1366" s="168">
        <v>6.7873663000000004</v>
      </c>
      <c r="H1366" s="168">
        <v>22.437612000000001</v>
      </c>
      <c r="I1366" s="168">
        <v>0</v>
      </c>
      <c r="J1366" s="168">
        <v>0</v>
      </c>
      <c r="K1366" s="168">
        <v>0</v>
      </c>
      <c r="L1366" s="168">
        <v>0</v>
      </c>
      <c r="M1366" s="168">
        <v>0</v>
      </c>
      <c r="N1366" s="168">
        <v>50.915854675000006</v>
      </c>
    </row>
    <row r="1367" spans="1:14" ht="60" x14ac:dyDescent="0.25">
      <c r="A1367" s="168">
        <v>2043</v>
      </c>
      <c r="B1367" s="168">
        <v>32</v>
      </c>
      <c r="C1367" s="169" t="s">
        <v>34</v>
      </c>
      <c r="D1367" s="168">
        <v>-22.307825160500002</v>
      </c>
      <c r="E1367" s="168">
        <v>0</v>
      </c>
      <c r="F1367" s="168">
        <v>0</v>
      </c>
      <c r="G1367" s="168">
        <v>0</v>
      </c>
      <c r="H1367" s="168">
        <v>0</v>
      </c>
      <c r="I1367" s="168">
        <v>1.5115805938914435</v>
      </c>
      <c r="J1367" s="168">
        <v>0</v>
      </c>
      <c r="K1367" s="168">
        <v>0</v>
      </c>
      <c r="L1367" s="168">
        <v>0</v>
      </c>
      <c r="M1367" s="168">
        <v>0</v>
      </c>
      <c r="N1367" s="168">
        <v>1.5115805938914435</v>
      </c>
    </row>
    <row r="1368" spans="1:14" ht="90" x14ac:dyDescent="0.25">
      <c r="A1368" s="168">
        <v>2043</v>
      </c>
      <c r="B1368" s="168">
        <v>22</v>
      </c>
      <c r="C1368" s="169" t="s">
        <v>24</v>
      </c>
      <c r="D1368" s="168">
        <v>-16.187441105000001</v>
      </c>
      <c r="E1368" s="168">
        <v>-6.893775000000002E-2</v>
      </c>
      <c r="F1368" s="168">
        <v>0.12868380000000126</v>
      </c>
      <c r="G1368" s="168">
        <v>-0.21030609599999944</v>
      </c>
      <c r="H1368" s="168">
        <v>0.94956388799999591</v>
      </c>
      <c r="I1368" s="168">
        <v>0</v>
      </c>
      <c r="J1368" s="168">
        <v>0</v>
      </c>
      <c r="K1368" s="168">
        <v>0</v>
      </c>
      <c r="L1368" s="168">
        <v>0</v>
      </c>
      <c r="M1368" s="168">
        <v>0</v>
      </c>
      <c r="N1368" s="168">
        <v>0.79900384199999763</v>
      </c>
    </row>
    <row r="1369" spans="1:14" ht="90" x14ac:dyDescent="0.25">
      <c r="A1369" s="168">
        <v>2043</v>
      </c>
      <c r="B1369" s="168">
        <v>21</v>
      </c>
      <c r="C1369" s="169" t="s">
        <v>23</v>
      </c>
      <c r="D1369" s="168">
        <v>-10.979440093600001</v>
      </c>
      <c r="E1369" s="168">
        <v>0</v>
      </c>
      <c r="F1369" s="168">
        <v>0.61048509569563081</v>
      </c>
      <c r="G1369" s="168">
        <v>2.2675160697266189E-2</v>
      </c>
      <c r="H1369" s="168">
        <v>0.92143607560709873</v>
      </c>
      <c r="I1369" s="168">
        <v>0</v>
      </c>
      <c r="J1369" s="168">
        <v>0</v>
      </c>
      <c r="K1369" s="168">
        <v>0</v>
      </c>
      <c r="L1369" s="168">
        <v>0</v>
      </c>
      <c r="M1369" s="168">
        <v>0</v>
      </c>
      <c r="N1369" s="168">
        <v>1.5545963319999956</v>
      </c>
    </row>
    <row r="1370" spans="1:14" ht="180" x14ac:dyDescent="0.25">
      <c r="A1370" s="168">
        <v>2043</v>
      </c>
      <c r="B1370" s="168">
        <v>50</v>
      </c>
      <c r="C1370" s="169" t="s">
        <v>52</v>
      </c>
      <c r="D1370" s="168">
        <v>-7.3995231452999999</v>
      </c>
      <c r="E1370" s="168">
        <v>0</v>
      </c>
      <c r="F1370" s="168">
        <v>0</v>
      </c>
      <c r="G1370" s="168">
        <v>0</v>
      </c>
      <c r="H1370" s="168">
        <v>0</v>
      </c>
      <c r="I1370" s="168">
        <v>0</v>
      </c>
      <c r="J1370" s="168">
        <v>0</v>
      </c>
      <c r="K1370" s="168">
        <v>0</v>
      </c>
      <c r="L1370" s="168">
        <v>0</v>
      </c>
      <c r="M1370" s="168">
        <v>0</v>
      </c>
      <c r="N1370" s="168">
        <v>0</v>
      </c>
    </row>
    <row r="1371" spans="1:14" ht="45" x14ac:dyDescent="0.25">
      <c r="A1371" s="168">
        <v>2043</v>
      </c>
      <c r="B1371" s="168">
        <v>14</v>
      </c>
      <c r="C1371" s="169" t="s">
        <v>16</v>
      </c>
      <c r="D1371" s="168">
        <v>-7.2981955200000002</v>
      </c>
      <c r="E1371" s="168">
        <v>0</v>
      </c>
      <c r="F1371" s="168">
        <v>0.59976000000000018</v>
      </c>
      <c r="G1371" s="168">
        <v>0</v>
      </c>
      <c r="H1371" s="168">
        <v>0</v>
      </c>
      <c r="I1371" s="168">
        <v>0</v>
      </c>
      <c r="J1371" s="168">
        <v>0.68647179999999985</v>
      </c>
      <c r="K1371" s="168">
        <v>0</v>
      </c>
      <c r="L1371" s="168">
        <v>0</v>
      </c>
      <c r="M1371" s="168">
        <v>0</v>
      </c>
      <c r="N1371" s="168">
        <v>1.2862317999999999</v>
      </c>
    </row>
    <row r="1372" spans="1:14" ht="105" x14ac:dyDescent="0.25">
      <c r="A1372" s="168">
        <v>2043</v>
      </c>
      <c r="B1372" s="168">
        <v>35</v>
      </c>
      <c r="C1372" s="169" t="s">
        <v>37</v>
      </c>
      <c r="D1372" s="168">
        <v>-7.2572517743000002</v>
      </c>
      <c r="E1372" s="168">
        <v>0</v>
      </c>
      <c r="F1372" s="168">
        <v>0</v>
      </c>
      <c r="G1372" s="168">
        <v>0</v>
      </c>
      <c r="H1372" s="168">
        <v>0</v>
      </c>
      <c r="I1372" s="168">
        <v>0</v>
      </c>
      <c r="J1372" s="168">
        <v>0</v>
      </c>
      <c r="K1372" s="168">
        <v>0</v>
      </c>
      <c r="L1372" s="168">
        <v>2.9113516499999998</v>
      </c>
      <c r="M1372" s="168">
        <v>0</v>
      </c>
      <c r="N1372" s="168">
        <v>2.9113516499999998</v>
      </c>
    </row>
    <row r="1373" spans="1:14" ht="120" x14ac:dyDescent="0.25">
      <c r="A1373" s="168">
        <v>2043</v>
      </c>
      <c r="B1373" s="168">
        <v>39</v>
      </c>
      <c r="C1373" s="169" t="s">
        <v>41</v>
      </c>
      <c r="D1373" s="168">
        <v>-7.1060748671000002</v>
      </c>
      <c r="E1373" s="168">
        <v>0</v>
      </c>
      <c r="F1373" s="168">
        <v>0</v>
      </c>
      <c r="G1373" s="168">
        <v>2.0048599999999972E-2</v>
      </c>
      <c r="H1373" s="168">
        <v>0</v>
      </c>
      <c r="I1373" s="168">
        <v>0</v>
      </c>
      <c r="J1373" s="168">
        <v>0</v>
      </c>
      <c r="K1373" s="168">
        <v>0</v>
      </c>
      <c r="L1373" s="168">
        <v>0</v>
      </c>
      <c r="M1373" s="168">
        <v>0</v>
      </c>
      <c r="N1373" s="168">
        <v>2.0048599999999972E-2</v>
      </c>
    </row>
    <row r="1374" spans="1:14" ht="60" x14ac:dyDescent="0.25">
      <c r="A1374" s="168">
        <v>2043</v>
      </c>
      <c r="B1374" s="168">
        <v>15</v>
      </c>
      <c r="C1374" s="169" t="s">
        <v>17</v>
      </c>
      <c r="D1374" s="168">
        <v>-7.0625246230000007</v>
      </c>
      <c r="E1374" s="168">
        <v>0</v>
      </c>
      <c r="F1374" s="168">
        <v>7.8924999999999801E-2</v>
      </c>
      <c r="G1374" s="168">
        <v>0</v>
      </c>
      <c r="H1374" s="168">
        <v>0</v>
      </c>
      <c r="I1374" s="168">
        <v>0</v>
      </c>
      <c r="J1374" s="168">
        <v>9.0320999999999971E-2</v>
      </c>
      <c r="K1374" s="168">
        <v>0</v>
      </c>
      <c r="L1374" s="168">
        <v>0</v>
      </c>
      <c r="M1374" s="168">
        <v>0</v>
      </c>
      <c r="N1374" s="168">
        <v>0.16924599999999979</v>
      </c>
    </row>
    <row r="1375" spans="1:14" ht="60" x14ac:dyDescent="0.25">
      <c r="A1375" s="168">
        <v>2043</v>
      </c>
      <c r="B1375" s="168">
        <v>29</v>
      </c>
      <c r="C1375" s="169" t="s">
        <v>31</v>
      </c>
      <c r="D1375" s="168">
        <v>-5.3520100480000004</v>
      </c>
      <c r="E1375" s="168">
        <v>0</v>
      </c>
      <c r="F1375" s="168">
        <v>0</v>
      </c>
      <c r="G1375" s="168">
        <v>1.3020156150542785</v>
      </c>
      <c r="H1375" s="168">
        <v>0</v>
      </c>
      <c r="I1375" s="168">
        <v>0</v>
      </c>
      <c r="J1375" s="168">
        <v>0</v>
      </c>
      <c r="K1375" s="168">
        <v>0</v>
      </c>
      <c r="L1375" s="168">
        <v>0</v>
      </c>
      <c r="M1375" s="168">
        <v>0</v>
      </c>
      <c r="N1375" s="168">
        <v>1.3020156150542785</v>
      </c>
    </row>
    <row r="1376" spans="1:14" ht="90" x14ac:dyDescent="0.25">
      <c r="A1376" s="168">
        <v>2043</v>
      </c>
      <c r="B1376" s="168">
        <v>9</v>
      </c>
      <c r="C1376" s="169" t="s">
        <v>11</v>
      </c>
      <c r="D1376" s="168">
        <v>-5.1295888512000003</v>
      </c>
      <c r="E1376" s="168">
        <v>-0.17569237499999987</v>
      </c>
      <c r="F1376" s="168">
        <v>3.6438324999999998</v>
      </c>
      <c r="G1376" s="168">
        <v>0</v>
      </c>
      <c r="H1376" s="168">
        <v>0</v>
      </c>
      <c r="I1376" s="168">
        <v>0</v>
      </c>
      <c r="J1376" s="168">
        <v>0</v>
      </c>
      <c r="K1376" s="168">
        <v>0</v>
      </c>
      <c r="L1376" s="168">
        <v>0</v>
      </c>
      <c r="M1376" s="168">
        <v>0</v>
      </c>
      <c r="N1376" s="168">
        <v>3.4681401250000001</v>
      </c>
    </row>
    <row r="1377" spans="1:14" ht="75" x14ac:dyDescent="0.25">
      <c r="A1377" s="168">
        <v>2043</v>
      </c>
      <c r="B1377" s="168">
        <v>7</v>
      </c>
      <c r="C1377" s="169" t="s">
        <v>9</v>
      </c>
      <c r="D1377" s="168">
        <v>-3.8338333340999999</v>
      </c>
      <c r="E1377" s="168">
        <v>0</v>
      </c>
      <c r="F1377" s="168">
        <v>0</v>
      </c>
      <c r="G1377" s="168">
        <v>0</v>
      </c>
      <c r="H1377" s="168">
        <v>0</v>
      </c>
      <c r="I1377" s="168">
        <v>0</v>
      </c>
      <c r="J1377" s="168">
        <v>0</v>
      </c>
      <c r="K1377" s="168">
        <v>0</v>
      </c>
      <c r="L1377" s="168">
        <v>0</v>
      </c>
      <c r="M1377" s="168">
        <v>0</v>
      </c>
      <c r="N1377" s="168">
        <v>0</v>
      </c>
    </row>
    <row r="1378" spans="1:14" ht="90" x14ac:dyDescent="0.25">
      <c r="A1378" s="168">
        <v>2043</v>
      </c>
      <c r="B1378" s="168">
        <v>6</v>
      </c>
      <c r="C1378" s="169" t="s">
        <v>8</v>
      </c>
      <c r="D1378" s="168">
        <v>-3.7222969234000001</v>
      </c>
      <c r="E1378" s="168">
        <v>0</v>
      </c>
      <c r="F1378" s="168">
        <v>0</v>
      </c>
      <c r="G1378" s="168">
        <v>1.4885584999999999</v>
      </c>
      <c r="H1378" s="168">
        <v>0</v>
      </c>
      <c r="I1378" s="168">
        <v>0</v>
      </c>
      <c r="J1378" s="168">
        <v>0</v>
      </c>
      <c r="K1378" s="168">
        <v>0</v>
      </c>
      <c r="L1378" s="168">
        <v>0</v>
      </c>
      <c r="M1378" s="168">
        <v>0</v>
      </c>
      <c r="N1378" s="168">
        <v>1.4885584999999999</v>
      </c>
    </row>
    <row r="1379" spans="1:14" ht="75" x14ac:dyDescent="0.25">
      <c r="A1379" s="168">
        <v>2043</v>
      </c>
      <c r="B1379" s="168">
        <v>27</v>
      </c>
      <c r="C1379" s="169" t="s">
        <v>29</v>
      </c>
      <c r="D1379" s="168">
        <v>-3.6237930047</v>
      </c>
      <c r="E1379" s="168">
        <v>0</v>
      </c>
      <c r="F1379" s="168">
        <v>0</v>
      </c>
      <c r="G1379" s="168">
        <v>0.65100780752713883</v>
      </c>
      <c r="H1379" s="168">
        <v>0</v>
      </c>
      <c r="I1379" s="168">
        <v>-5.6451026666688567E-2</v>
      </c>
      <c r="J1379" s="168">
        <v>0</v>
      </c>
      <c r="K1379" s="168">
        <v>0</v>
      </c>
      <c r="L1379" s="168">
        <v>0</v>
      </c>
      <c r="M1379" s="168">
        <v>0</v>
      </c>
      <c r="N1379" s="168">
        <v>0.59455678086045027</v>
      </c>
    </row>
    <row r="1380" spans="1:14" ht="210" x14ac:dyDescent="0.25">
      <c r="A1380" s="168">
        <v>2043</v>
      </c>
      <c r="B1380" s="168">
        <v>33</v>
      </c>
      <c r="C1380" s="169" t="s">
        <v>35</v>
      </c>
      <c r="D1380" s="168">
        <v>-3.4692493704</v>
      </c>
      <c r="E1380" s="168">
        <v>0</v>
      </c>
      <c r="F1380" s="168">
        <v>0</v>
      </c>
      <c r="G1380" s="168">
        <v>15.277734794999999</v>
      </c>
      <c r="H1380" s="168">
        <v>0</v>
      </c>
      <c r="I1380" s="168">
        <v>0</v>
      </c>
      <c r="J1380" s="168">
        <v>0</v>
      </c>
      <c r="K1380" s="168">
        <v>0</v>
      </c>
      <c r="L1380" s="168">
        <v>0</v>
      </c>
      <c r="M1380" s="168">
        <v>0</v>
      </c>
      <c r="N1380" s="168">
        <v>15.277734794999999</v>
      </c>
    </row>
    <row r="1381" spans="1:14" ht="60" x14ac:dyDescent="0.25">
      <c r="A1381" s="168">
        <v>2043</v>
      </c>
      <c r="B1381" s="168">
        <v>24</v>
      </c>
      <c r="C1381" s="169" t="s">
        <v>26</v>
      </c>
      <c r="D1381" s="168">
        <v>-3.4301518943999998</v>
      </c>
      <c r="E1381" s="168">
        <v>0</v>
      </c>
      <c r="F1381" s="168">
        <v>1.7949710402589529</v>
      </c>
      <c r="G1381" s="168">
        <v>5.0104761263388212E-2</v>
      </c>
      <c r="H1381" s="168">
        <v>2.6056767964776584</v>
      </c>
      <c r="I1381" s="168">
        <v>0</v>
      </c>
      <c r="J1381" s="168">
        <v>0</v>
      </c>
      <c r="K1381" s="168">
        <v>0</v>
      </c>
      <c r="L1381" s="168">
        <v>0</v>
      </c>
      <c r="M1381" s="168">
        <v>0</v>
      </c>
      <c r="N1381" s="168">
        <v>4.4507525979999993</v>
      </c>
    </row>
    <row r="1382" spans="1:14" ht="60" x14ac:dyDescent="0.25">
      <c r="A1382" s="168">
        <v>2043</v>
      </c>
      <c r="B1382" s="168">
        <v>26</v>
      </c>
      <c r="C1382" s="169" t="s">
        <v>28</v>
      </c>
      <c r="D1382" s="168">
        <v>-3.3627087482999998</v>
      </c>
      <c r="E1382" s="168">
        <v>0</v>
      </c>
      <c r="F1382" s="168">
        <v>0</v>
      </c>
      <c r="G1382" s="168">
        <v>1.2988516260596539</v>
      </c>
      <c r="H1382" s="168">
        <v>0</v>
      </c>
      <c r="I1382" s="168">
        <v>0</v>
      </c>
      <c r="J1382" s="168">
        <v>0</v>
      </c>
      <c r="K1382" s="168">
        <v>0</v>
      </c>
      <c r="L1382" s="168">
        <v>0</v>
      </c>
      <c r="M1382" s="168">
        <v>0</v>
      </c>
      <c r="N1382" s="168">
        <v>1.2988516260596539</v>
      </c>
    </row>
    <row r="1383" spans="1:14" ht="75" x14ac:dyDescent="0.25">
      <c r="A1383" s="168">
        <v>2043</v>
      </c>
      <c r="B1383" s="168">
        <v>8</v>
      </c>
      <c r="C1383" s="169" t="s">
        <v>10</v>
      </c>
      <c r="D1383" s="168">
        <v>-3.3477213825000001</v>
      </c>
      <c r="E1383" s="168">
        <v>-0.52540312500000008</v>
      </c>
      <c r="F1383" s="168">
        <v>2.7243475000000008</v>
      </c>
      <c r="G1383" s="168">
        <v>0</v>
      </c>
      <c r="H1383" s="168">
        <v>0</v>
      </c>
      <c r="I1383" s="168">
        <v>0</v>
      </c>
      <c r="J1383" s="168">
        <v>0</v>
      </c>
      <c r="K1383" s="168">
        <v>0</v>
      </c>
      <c r="L1383" s="168">
        <v>0</v>
      </c>
      <c r="M1383" s="168">
        <v>0</v>
      </c>
      <c r="N1383" s="168">
        <v>2.1989443750000004</v>
      </c>
    </row>
    <row r="1384" spans="1:14" ht="180" x14ac:dyDescent="0.25">
      <c r="A1384" s="168">
        <v>2043</v>
      </c>
      <c r="B1384" s="168">
        <v>18</v>
      </c>
      <c r="C1384" s="169" t="s">
        <v>20</v>
      </c>
      <c r="D1384" s="168">
        <v>-2.3159824324999998</v>
      </c>
      <c r="E1384" s="168">
        <v>0</v>
      </c>
      <c r="F1384" s="168">
        <v>0</v>
      </c>
      <c r="G1384" s="168">
        <v>0.34952059999999996</v>
      </c>
      <c r="H1384" s="168">
        <v>0</v>
      </c>
      <c r="I1384" s="168">
        <v>0</v>
      </c>
      <c r="J1384" s="168">
        <v>0</v>
      </c>
      <c r="K1384" s="168">
        <v>0</v>
      </c>
      <c r="L1384" s="168">
        <v>0</v>
      </c>
      <c r="M1384" s="168">
        <v>0</v>
      </c>
      <c r="N1384" s="168">
        <v>0.34952059999999996</v>
      </c>
    </row>
    <row r="1385" spans="1:14" ht="75" x14ac:dyDescent="0.25">
      <c r="A1385" s="168">
        <v>2043</v>
      </c>
      <c r="B1385" s="168">
        <v>23</v>
      </c>
      <c r="C1385" s="169" t="s">
        <v>25</v>
      </c>
      <c r="D1385" s="168">
        <v>-1.4928719586000001</v>
      </c>
      <c r="E1385" s="168">
        <v>0.1942027950884071</v>
      </c>
      <c r="F1385" s="168">
        <v>2.4888019009515405</v>
      </c>
      <c r="G1385" s="168">
        <v>0.8351942564562439</v>
      </c>
      <c r="H1385" s="168">
        <v>0.766006698814374</v>
      </c>
      <c r="I1385" s="168">
        <v>0</v>
      </c>
      <c r="J1385" s="168">
        <v>0</v>
      </c>
      <c r="K1385" s="168">
        <v>0</v>
      </c>
      <c r="L1385" s="168">
        <v>0</v>
      </c>
      <c r="M1385" s="168">
        <v>0</v>
      </c>
      <c r="N1385" s="168">
        <v>4.2842056513105646</v>
      </c>
    </row>
    <row r="1386" spans="1:14" ht="45" x14ac:dyDescent="0.25">
      <c r="A1386" s="168">
        <v>2043</v>
      </c>
      <c r="B1386" s="168">
        <v>59</v>
      </c>
      <c r="C1386" s="169" t="s">
        <v>61</v>
      </c>
      <c r="D1386" s="168">
        <v>-0.9008710095000001</v>
      </c>
      <c r="E1386" s="168">
        <v>-0.76295925000000009</v>
      </c>
      <c r="F1386" s="168">
        <v>3.6041950000000007</v>
      </c>
      <c r="G1386" s="168">
        <v>0.14377219999999996</v>
      </c>
      <c r="H1386" s="168">
        <v>0</v>
      </c>
      <c r="I1386" s="168">
        <v>0</v>
      </c>
      <c r="J1386" s="168">
        <v>0</v>
      </c>
      <c r="K1386" s="168">
        <v>0</v>
      </c>
      <c r="L1386" s="168">
        <v>0</v>
      </c>
      <c r="M1386" s="168">
        <v>0</v>
      </c>
      <c r="N1386" s="168">
        <v>2.9850079500000009</v>
      </c>
    </row>
    <row r="1387" spans="1:14" ht="75" x14ac:dyDescent="0.25">
      <c r="A1387" s="168">
        <v>2043</v>
      </c>
      <c r="B1387" s="168">
        <v>20</v>
      </c>
      <c r="C1387" s="169" t="s">
        <v>22</v>
      </c>
      <c r="D1387" s="168">
        <v>-0.32602950820000004</v>
      </c>
      <c r="E1387" s="168">
        <v>-2.0074499999999971E-2</v>
      </c>
      <c r="F1387" s="168">
        <v>0.4649148000000014</v>
      </c>
      <c r="G1387" s="168">
        <v>-4.5364176000000409E-2</v>
      </c>
      <c r="H1387" s="168">
        <v>0.92167108800000586</v>
      </c>
      <c r="I1387" s="168">
        <v>0</v>
      </c>
      <c r="J1387" s="168">
        <v>0</v>
      </c>
      <c r="K1387" s="168">
        <v>0</v>
      </c>
      <c r="L1387" s="168">
        <v>0</v>
      </c>
      <c r="M1387" s="168">
        <v>0</v>
      </c>
      <c r="N1387" s="168">
        <v>1.321147212000007</v>
      </c>
    </row>
    <row r="1388" spans="1:14" ht="120" x14ac:dyDescent="0.25">
      <c r="A1388" s="168">
        <v>2043</v>
      </c>
      <c r="B1388" s="168">
        <v>10</v>
      </c>
      <c r="C1388" s="169" t="s">
        <v>12</v>
      </c>
      <c r="D1388" s="168">
        <v>0</v>
      </c>
      <c r="E1388" s="168">
        <v>0</v>
      </c>
      <c r="F1388" s="168">
        <v>0</v>
      </c>
      <c r="G1388" s="168">
        <v>0</v>
      </c>
      <c r="H1388" s="168">
        <v>0</v>
      </c>
      <c r="I1388" s="168">
        <v>0</v>
      </c>
      <c r="J1388" s="168">
        <v>0</v>
      </c>
      <c r="K1388" s="168">
        <v>0</v>
      </c>
      <c r="L1388" s="168">
        <v>0</v>
      </c>
      <c r="M1388" s="168">
        <v>0.94489441401219532</v>
      </c>
      <c r="N1388" s="168">
        <v>0.94489441401219532</v>
      </c>
    </row>
    <row r="1389" spans="1:14" ht="90" x14ac:dyDescent="0.25">
      <c r="A1389" s="168">
        <v>2043</v>
      </c>
      <c r="B1389" s="168">
        <v>25</v>
      </c>
      <c r="C1389" s="169" t="s">
        <v>27</v>
      </c>
      <c r="D1389" s="168">
        <v>0</v>
      </c>
      <c r="E1389" s="168">
        <v>-0.38752931249999967</v>
      </c>
      <c r="F1389" s="168">
        <v>0.83209314999999884</v>
      </c>
      <c r="G1389" s="168">
        <v>-1.2118271879999993</v>
      </c>
      <c r="H1389" s="168">
        <v>5.2916673539999959</v>
      </c>
      <c r="I1389" s="168">
        <v>0</v>
      </c>
      <c r="J1389" s="168">
        <v>0</v>
      </c>
      <c r="K1389" s="168">
        <v>0</v>
      </c>
      <c r="L1389" s="168">
        <v>0</v>
      </c>
      <c r="M1389" s="168">
        <v>0</v>
      </c>
      <c r="N1389" s="168">
        <v>4.5244040034999964</v>
      </c>
    </row>
    <row r="1390" spans="1:14" ht="105" x14ac:dyDescent="0.25">
      <c r="A1390" s="168">
        <v>2043</v>
      </c>
      <c r="B1390" s="168">
        <v>34</v>
      </c>
      <c r="C1390" s="169" t="s">
        <v>36</v>
      </c>
      <c r="D1390" s="168">
        <v>0</v>
      </c>
      <c r="E1390" s="168">
        <v>0</v>
      </c>
      <c r="F1390" s="168">
        <v>0</v>
      </c>
      <c r="G1390" s="168">
        <v>0</v>
      </c>
      <c r="H1390" s="168">
        <v>0</v>
      </c>
      <c r="I1390" s="168">
        <v>0</v>
      </c>
      <c r="J1390" s="168">
        <v>0</v>
      </c>
      <c r="K1390" s="168">
        <v>0</v>
      </c>
      <c r="L1390" s="168">
        <v>0</v>
      </c>
      <c r="M1390" s="168">
        <v>0.92904541145121966</v>
      </c>
      <c r="N1390" s="168">
        <v>0.92904541145121966</v>
      </c>
    </row>
    <row r="1391" spans="1:14" ht="45" x14ac:dyDescent="0.25">
      <c r="A1391" s="168">
        <v>2043</v>
      </c>
      <c r="B1391" s="168">
        <v>17</v>
      </c>
      <c r="C1391" s="169" t="s">
        <v>19</v>
      </c>
      <c r="D1391" s="168">
        <v>0.79063784800000003</v>
      </c>
      <c r="E1391" s="168">
        <v>0</v>
      </c>
      <c r="F1391" s="168">
        <v>0.30550519999999998</v>
      </c>
      <c r="G1391" s="168">
        <v>0.105884636</v>
      </c>
      <c r="H1391" s="168">
        <v>0.461114472</v>
      </c>
      <c r="I1391" s="168">
        <v>0</v>
      </c>
      <c r="J1391" s="168">
        <v>0</v>
      </c>
      <c r="K1391" s="168">
        <v>0</v>
      </c>
      <c r="L1391" s="168">
        <v>0</v>
      </c>
      <c r="M1391" s="168">
        <v>0</v>
      </c>
      <c r="N1391" s="168">
        <v>0.87250430800000001</v>
      </c>
    </row>
    <row r="1392" spans="1:14" ht="195" x14ac:dyDescent="0.25">
      <c r="A1392" s="168">
        <v>2043</v>
      </c>
      <c r="B1392" s="168">
        <v>52</v>
      </c>
      <c r="C1392" s="169" t="s">
        <v>54</v>
      </c>
      <c r="D1392" s="168">
        <v>0.79726269809999994</v>
      </c>
      <c r="E1392" s="168">
        <v>0</v>
      </c>
      <c r="F1392" s="168">
        <v>0</v>
      </c>
      <c r="G1392" s="168">
        <v>1.4746874999999997</v>
      </c>
      <c r="H1392" s="168">
        <v>0</v>
      </c>
      <c r="I1392" s="168">
        <v>0</v>
      </c>
      <c r="J1392" s="168">
        <v>0</v>
      </c>
      <c r="K1392" s="168">
        <v>0</v>
      </c>
      <c r="L1392" s="168">
        <v>0</v>
      </c>
      <c r="M1392" s="168">
        <v>0</v>
      </c>
      <c r="N1392" s="168">
        <v>1.4746874999999997</v>
      </c>
    </row>
    <row r="1393" spans="1:14" ht="60" x14ac:dyDescent="0.25">
      <c r="A1393" s="168">
        <v>2043</v>
      </c>
      <c r="B1393" s="168">
        <v>30</v>
      </c>
      <c r="C1393" s="169" t="s">
        <v>32</v>
      </c>
      <c r="D1393" s="168">
        <v>0.8548228711000001</v>
      </c>
      <c r="E1393" s="168">
        <v>0</v>
      </c>
      <c r="F1393" s="168">
        <v>0</v>
      </c>
      <c r="G1393" s="168">
        <v>0</v>
      </c>
      <c r="H1393" s="168">
        <v>0</v>
      </c>
      <c r="I1393" s="168">
        <v>0.73460988338212185</v>
      </c>
      <c r="J1393" s="168">
        <v>0</v>
      </c>
      <c r="K1393" s="168">
        <v>0</v>
      </c>
      <c r="L1393" s="168">
        <v>0</v>
      </c>
      <c r="M1393" s="168">
        <v>0</v>
      </c>
      <c r="N1393" s="168">
        <v>0.73460988338212185</v>
      </c>
    </row>
    <row r="1394" spans="1:14" ht="45" x14ac:dyDescent="0.25">
      <c r="A1394" s="168">
        <v>2043</v>
      </c>
      <c r="B1394" s="168">
        <v>13</v>
      </c>
      <c r="C1394" s="169" t="s">
        <v>15</v>
      </c>
      <c r="D1394" s="168">
        <v>3.1052084272</v>
      </c>
      <c r="E1394" s="168">
        <v>0</v>
      </c>
      <c r="F1394" s="168">
        <v>0.41632499999999995</v>
      </c>
      <c r="G1394" s="168">
        <v>0</v>
      </c>
      <c r="H1394" s="168">
        <v>0</v>
      </c>
      <c r="I1394" s="168">
        <v>0</v>
      </c>
      <c r="J1394" s="168">
        <v>0.25524939999999985</v>
      </c>
      <c r="K1394" s="168">
        <v>0</v>
      </c>
      <c r="L1394" s="168">
        <v>0</v>
      </c>
      <c r="M1394" s="168">
        <v>0</v>
      </c>
      <c r="N1394" s="168">
        <v>0.67157439999999979</v>
      </c>
    </row>
    <row r="1395" spans="1:14" ht="210" x14ac:dyDescent="0.25">
      <c r="A1395" s="168">
        <v>2043</v>
      </c>
      <c r="B1395" s="168">
        <v>49</v>
      </c>
      <c r="C1395" s="169" t="s">
        <v>51</v>
      </c>
      <c r="D1395" s="168">
        <v>4.2465289140999998</v>
      </c>
      <c r="E1395" s="168">
        <v>0</v>
      </c>
      <c r="F1395" s="168">
        <v>0</v>
      </c>
      <c r="G1395" s="168">
        <v>0</v>
      </c>
      <c r="H1395" s="168">
        <v>0</v>
      </c>
      <c r="I1395" s="168">
        <v>0</v>
      </c>
      <c r="J1395" s="168">
        <v>0</v>
      </c>
      <c r="K1395" s="168">
        <v>0</v>
      </c>
      <c r="L1395" s="168">
        <v>0</v>
      </c>
      <c r="M1395" s="168">
        <v>0</v>
      </c>
      <c r="N1395" s="168">
        <v>0</v>
      </c>
    </row>
    <row r="1396" spans="1:14" ht="195" x14ac:dyDescent="0.25">
      <c r="A1396" s="168">
        <v>2043</v>
      </c>
      <c r="B1396" s="168">
        <v>51</v>
      </c>
      <c r="C1396" s="169" t="s">
        <v>53</v>
      </c>
      <c r="D1396" s="168">
        <v>4.2465289140999998</v>
      </c>
      <c r="E1396" s="168">
        <v>0</v>
      </c>
      <c r="F1396" s="168">
        <v>0</v>
      </c>
      <c r="G1396" s="168">
        <v>0</v>
      </c>
      <c r="H1396" s="168">
        <v>0</v>
      </c>
      <c r="I1396" s="168">
        <v>0</v>
      </c>
      <c r="J1396" s="168">
        <v>0</v>
      </c>
      <c r="K1396" s="168">
        <v>0</v>
      </c>
      <c r="L1396" s="168">
        <v>2.5708012899999999</v>
      </c>
      <c r="M1396" s="168">
        <v>0</v>
      </c>
      <c r="N1396" s="168">
        <v>2.5708012899999999</v>
      </c>
    </row>
    <row r="1397" spans="1:14" ht="225" x14ac:dyDescent="0.25">
      <c r="A1397" s="168">
        <v>2043</v>
      </c>
      <c r="B1397" s="168">
        <v>53</v>
      </c>
      <c r="C1397" s="169" t="s">
        <v>55</v>
      </c>
      <c r="D1397" s="168">
        <v>4.2465289140999998</v>
      </c>
      <c r="E1397" s="168">
        <v>0</v>
      </c>
      <c r="F1397" s="168">
        <v>0</v>
      </c>
      <c r="G1397" s="168">
        <v>0</v>
      </c>
      <c r="H1397" s="168">
        <v>0</v>
      </c>
      <c r="I1397" s="168">
        <v>0</v>
      </c>
      <c r="J1397" s="168">
        <v>0</v>
      </c>
      <c r="K1397" s="168">
        <v>0</v>
      </c>
      <c r="L1397" s="168">
        <v>1.02533685</v>
      </c>
      <c r="M1397" s="168">
        <v>0</v>
      </c>
      <c r="N1397" s="168">
        <v>1.02533685</v>
      </c>
    </row>
    <row r="1398" spans="1:14" ht="180" x14ac:dyDescent="0.25">
      <c r="A1398" s="168">
        <v>2043</v>
      </c>
      <c r="B1398" s="168">
        <v>37</v>
      </c>
      <c r="C1398" s="169" t="s">
        <v>39</v>
      </c>
      <c r="D1398" s="168">
        <v>4.7469766068999997</v>
      </c>
      <c r="E1398" s="168">
        <v>0</v>
      </c>
      <c r="F1398" s="168">
        <v>0</v>
      </c>
      <c r="G1398" s="168">
        <v>0</v>
      </c>
      <c r="H1398" s="168">
        <v>0</v>
      </c>
      <c r="I1398" s="168">
        <v>0</v>
      </c>
      <c r="J1398" s="168">
        <v>0</v>
      </c>
      <c r="K1398" s="168">
        <v>0</v>
      </c>
      <c r="L1398" s="168">
        <v>21.783782685000002</v>
      </c>
      <c r="M1398" s="168">
        <v>0</v>
      </c>
      <c r="N1398" s="168">
        <v>21.783782685000002</v>
      </c>
    </row>
    <row r="1399" spans="1:14" ht="45" x14ac:dyDescent="0.25">
      <c r="A1399" s="168">
        <v>2043</v>
      </c>
      <c r="B1399" s="168">
        <v>16</v>
      </c>
      <c r="C1399" s="169" t="s">
        <v>18</v>
      </c>
      <c r="D1399" s="168">
        <v>5.0374925743999999</v>
      </c>
      <c r="E1399" s="168">
        <v>-0.12194809388949422</v>
      </c>
      <c r="F1399" s="168">
        <v>0.87782802558949402</v>
      </c>
      <c r="G1399" s="168">
        <v>0</v>
      </c>
      <c r="H1399" s="168">
        <v>0</v>
      </c>
      <c r="I1399" s="168">
        <v>0</v>
      </c>
      <c r="J1399" s="168">
        <v>0</v>
      </c>
      <c r="K1399" s="168">
        <v>0</v>
      </c>
      <c r="L1399" s="168">
        <v>0</v>
      </c>
      <c r="M1399" s="168">
        <v>0</v>
      </c>
      <c r="N1399" s="168">
        <v>0.75587993169999979</v>
      </c>
    </row>
    <row r="1400" spans="1:14" ht="150" x14ac:dyDescent="0.25">
      <c r="A1400" s="168">
        <v>2043</v>
      </c>
      <c r="B1400" s="168">
        <v>38</v>
      </c>
      <c r="C1400" s="169" t="s">
        <v>40</v>
      </c>
      <c r="D1400" s="168">
        <v>5.3422356789999998</v>
      </c>
      <c r="E1400" s="168">
        <v>0</v>
      </c>
      <c r="F1400" s="168">
        <v>0</v>
      </c>
      <c r="G1400" s="168">
        <v>0</v>
      </c>
      <c r="H1400" s="168">
        <v>0</v>
      </c>
      <c r="I1400" s="168">
        <v>0</v>
      </c>
      <c r="J1400" s="168">
        <v>0</v>
      </c>
      <c r="K1400" s="168">
        <v>0</v>
      </c>
      <c r="L1400" s="168">
        <v>9.348637665</v>
      </c>
      <c r="M1400" s="168">
        <v>0</v>
      </c>
      <c r="N1400" s="168">
        <v>9.348637665</v>
      </c>
    </row>
    <row r="1401" spans="1:14" ht="135" x14ac:dyDescent="0.25">
      <c r="A1401" s="168">
        <v>2043</v>
      </c>
      <c r="B1401" s="168">
        <v>40</v>
      </c>
      <c r="C1401" s="169" t="s">
        <v>42</v>
      </c>
      <c r="D1401" s="168">
        <v>5.4769047630000003</v>
      </c>
      <c r="E1401" s="168">
        <v>-4.3287326937014765E-3</v>
      </c>
      <c r="F1401" s="168">
        <v>1.6644313472136896E-2</v>
      </c>
      <c r="G1401" s="168">
        <v>-7.0191702658635915E-3</v>
      </c>
      <c r="H1401" s="168">
        <v>5.9269310202428163E-2</v>
      </c>
      <c r="I1401" s="168">
        <v>0</v>
      </c>
      <c r="J1401" s="168">
        <v>0</v>
      </c>
      <c r="K1401" s="168">
        <v>0</v>
      </c>
      <c r="L1401" s="168">
        <v>0</v>
      </c>
      <c r="M1401" s="168">
        <v>0</v>
      </c>
      <c r="N1401" s="168">
        <v>6.4565720714999997E-2</v>
      </c>
    </row>
    <row r="1402" spans="1:14" ht="90" x14ac:dyDescent="0.25">
      <c r="A1402" s="168">
        <v>2043</v>
      </c>
      <c r="B1402" s="168">
        <v>48</v>
      </c>
      <c r="C1402" s="169" t="s">
        <v>50</v>
      </c>
      <c r="D1402" s="168">
        <v>5.6305795644999996</v>
      </c>
      <c r="E1402" s="168">
        <v>2.4690718910536029</v>
      </c>
      <c r="F1402" s="168">
        <v>92.270911455906401</v>
      </c>
      <c r="G1402" s="168">
        <v>0</v>
      </c>
      <c r="H1402" s="168">
        <v>0</v>
      </c>
      <c r="I1402" s="168">
        <v>0</v>
      </c>
      <c r="J1402" s="168">
        <v>0</v>
      </c>
      <c r="K1402" s="168">
        <v>0</v>
      </c>
      <c r="L1402" s="168">
        <v>0</v>
      </c>
      <c r="M1402" s="168">
        <v>0</v>
      </c>
      <c r="N1402" s="168">
        <v>94.739983346960003</v>
      </c>
    </row>
    <row r="1403" spans="1:14" ht="75" x14ac:dyDescent="0.25">
      <c r="A1403" s="168">
        <v>2043</v>
      </c>
      <c r="B1403" s="168">
        <v>28</v>
      </c>
      <c r="C1403" s="169" t="s">
        <v>30</v>
      </c>
      <c r="D1403" s="168">
        <v>5.8285648387999993</v>
      </c>
      <c r="E1403" s="168">
        <v>0</v>
      </c>
      <c r="F1403" s="168">
        <v>0</v>
      </c>
      <c r="G1403" s="168">
        <v>1.2965526124736313</v>
      </c>
      <c r="H1403" s="168">
        <v>0</v>
      </c>
      <c r="I1403" s="168">
        <v>0</v>
      </c>
      <c r="J1403" s="168">
        <v>0</v>
      </c>
      <c r="K1403" s="168">
        <v>0</v>
      </c>
      <c r="L1403" s="168">
        <v>0</v>
      </c>
      <c r="M1403" s="168">
        <v>0</v>
      </c>
      <c r="N1403" s="168">
        <v>1.2965526124736313</v>
      </c>
    </row>
    <row r="1404" spans="1:14" ht="90" x14ac:dyDescent="0.25">
      <c r="A1404" s="168">
        <v>2043</v>
      </c>
      <c r="B1404" s="168">
        <v>45</v>
      </c>
      <c r="C1404" s="169" t="s">
        <v>47</v>
      </c>
      <c r="D1404" s="168">
        <v>5.8554986556000008</v>
      </c>
      <c r="E1404" s="168">
        <v>0.71755423241591809</v>
      </c>
      <c r="F1404" s="168">
        <v>3.8662074028394904</v>
      </c>
      <c r="G1404" s="168">
        <v>1.546218760244592</v>
      </c>
      <c r="H1404" s="168">
        <v>0</v>
      </c>
      <c r="I1404" s="168">
        <v>0</v>
      </c>
      <c r="J1404" s="168">
        <v>0</v>
      </c>
      <c r="K1404" s="168">
        <v>0</v>
      </c>
      <c r="L1404" s="168">
        <v>0</v>
      </c>
      <c r="M1404" s="168">
        <v>0</v>
      </c>
      <c r="N1404" s="168">
        <v>6.1299803955000005</v>
      </c>
    </row>
    <row r="1405" spans="1:14" ht="75" x14ac:dyDescent="0.25">
      <c r="A1405" s="168">
        <v>2043</v>
      </c>
      <c r="B1405" s="168">
        <v>54</v>
      </c>
      <c r="C1405" s="169" t="s">
        <v>56</v>
      </c>
      <c r="D1405" s="168">
        <v>5.8554986556000008</v>
      </c>
      <c r="E1405" s="168">
        <v>0.71756025292231429</v>
      </c>
      <c r="F1405" s="168">
        <v>3.8662354164252366</v>
      </c>
      <c r="G1405" s="168">
        <v>1.5461847261524502</v>
      </c>
      <c r="H1405" s="168">
        <v>0</v>
      </c>
      <c r="I1405" s="168">
        <v>0</v>
      </c>
      <c r="J1405" s="168">
        <v>0</v>
      </c>
      <c r="K1405" s="168">
        <v>0</v>
      </c>
      <c r="L1405" s="168">
        <v>0</v>
      </c>
      <c r="M1405" s="168">
        <v>0</v>
      </c>
      <c r="N1405" s="168">
        <v>6.1299803955000014</v>
      </c>
    </row>
    <row r="1406" spans="1:14" ht="120" x14ac:dyDescent="0.25">
      <c r="A1406" s="168">
        <v>2043</v>
      </c>
      <c r="B1406" s="168">
        <v>36</v>
      </c>
      <c r="C1406" s="169" t="s">
        <v>38</v>
      </c>
      <c r="D1406" s="168">
        <v>7.9723011687000005</v>
      </c>
      <c r="E1406" s="168">
        <v>0</v>
      </c>
      <c r="F1406" s="168">
        <v>0</v>
      </c>
      <c r="G1406" s="168">
        <v>0.12109695999999999</v>
      </c>
      <c r="H1406" s="168">
        <v>0</v>
      </c>
      <c r="I1406" s="168">
        <v>0</v>
      </c>
      <c r="J1406" s="168">
        <v>0</v>
      </c>
      <c r="K1406" s="168">
        <v>0</v>
      </c>
      <c r="L1406" s="168">
        <v>0</v>
      </c>
      <c r="M1406" s="168">
        <v>0</v>
      </c>
      <c r="N1406" s="168">
        <v>0.12109695999999999</v>
      </c>
    </row>
    <row r="1407" spans="1:14" ht="90" x14ac:dyDescent="0.25">
      <c r="A1407" s="168">
        <v>2043</v>
      </c>
      <c r="B1407" s="168">
        <v>46</v>
      </c>
      <c r="C1407" s="169" t="s">
        <v>48</v>
      </c>
      <c r="D1407" s="168">
        <v>14.366258952100001</v>
      </c>
      <c r="E1407" s="168">
        <v>5.8393482686906459</v>
      </c>
      <c r="F1407" s="168">
        <v>2.2281796472454087</v>
      </c>
      <c r="G1407" s="168">
        <v>0.20722744578459043</v>
      </c>
      <c r="H1407" s="168">
        <v>0.42190635423893352</v>
      </c>
      <c r="I1407" s="168">
        <v>0</v>
      </c>
      <c r="J1407" s="168">
        <v>0</v>
      </c>
      <c r="K1407" s="168">
        <v>0</v>
      </c>
      <c r="L1407" s="168">
        <v>0</v>
      </c>
      <c r="M1407" s="168">
        <v>0</v>
      </c>
      <c r="N1407" s="168">
        <v>8.6966617159595803</v>
      </c>
    </row>
    <row r="1408" spans="1:14" ht="75" x14ac:dyDescent="0.25">
      <c r="A1408" s="168">
        <v>2043</v>
      </c>
      <c r="B1408" s="168">
        <v>55</v>
      </c>
      <c r="C1408" s="169" t="s">
        <v>57</v>
      </c>
      <c r="D1408" s="168">
        <v>15.5614470726</v>
      </c>
      <c r="E1408" s="168">
        <v>-2.8090882350877537</v>
      </c>
      <c r="F1408" s="168">
        <v>6.3853953357832562</v>
      </c>
      <c r="G1408" s="168">
        <v>2.5536732948044971</v>
      </c>
      <c r="H1408" s="168">
        <v>0</v>
      </c>
      <c r="I1408" s="168">
        <v>0</v>
      </c>
      <c r="J1408" s="168">
        <v>0</v>
      </c>
      <c r="K1408" s="168">
        <v>0</v>
      </c>
      <c r="L1408" s="168">
        <v>0</v>
      </c>
      <c r="M1408" s="168">
        <v>0</v>
      </c>
      <c r="N1408" s="168">
        <v>6.1299803954999996</v>
      </c>
    </row>
    <row r="1409" spans="1:14" ht="45" x14ac:dyDescent="0.25">
      <c r="A1409" s="168">
        <v>2043</v>
      </c>
      <c r="B1409" s="168">
        <v>57</v>
      </c>
      <c r="C1409" s="169" t="s">
        <v>59</v>
      </c>
      <c r="D1409" s="168">
        <v>18.798500877200002</v>
      </c>
      <c r="E1409" s="168">
        <v>0</v>
      </c>
      <c r="F1409" s="168">
        <v>1.206844821525592E-8</v>
      </c>
      <c r="G1409" s="168">
        <v>-1.6759595656071285E-9</v>
      </c>
      <c r="H1409" s="168">
        <v>1.8215520150351212E-8</v>
      </c>
      <c r="I1409" s="168">
        <v>0</v>
      </c>
      <c r="J1409" s="168">
        <v>0</v>
      </c>
      <c r="K1409" s="168">
        <v>0</v>
      </c>
      <c r="L1409" s="168">
        <v>0</v>
      </c>
      <c r="M1409" s="168">
        <v>0</v>
      </c>
      <c r="N1409" s="168">
        <v>2.8608008800000003E-8</v>
      </c>
    </row>
    <row r="1410" spans="1:14" ht="45" x14ac:dyDescent="0.25">
      <c r="A1410" s="168">
        <v>2043</v>
      </c>
      <c r="B1410" s="168">
        <v>56</v>
      </c>
      <c r="C1410" s="169" t="s">
        <v>58</v>
      </c>
      <c r="D1410" s="168">
        <v>22.199764080999998</v>
      </c>
      <c r="E1410" s="168">
        <v>-0.18490588967608712</v>
      </c>
      <c r="F1410" s="168">
        <v>-1.9165682797613339</v>
      </c>
      <c r="G1410" s="168">
        <v>0.5093926963387021</v>
      </c>
      <c r="H1410" s="168">
        <v>5.2820151289086805</v>
      </c>
      <c r="I1410" s="168">
        <v>0</v>
      </c>
      <c r="J1410" s="168">
        <v>0</v>
      </c>
      <c r="K1410" s="168">
        <v>0</v>
      </c>
      <c r="L1410" s="168">
        <v>0</v>
      </c>
      <c r="M1410" s="168">
        <v>0</v>
      </c>
      <c r="N1410" s="168">
        <v>3.6899336558099618</v>
      </c>
    </row>
    <row r="1411" spans="1:14" ht="135" x14ac:dyDescent="0.25">
      <c r="A1411" s="168">
        <v>2043</v>
      </c>
      <c r="B1411" s="168">
        <v>41</v>
      </c>
      <c r="C1411" s="169" t="s">
        <v>43</v>
      </c>
      <c r="D1411" s="168">
        <v>22.8555156368</v>
      </c>
      <c r="E1411" s="168">
        <v>0</v>
      </c>
      <c r="F1411" s="168">
        <v>0</v>
      </c>
      <c r="G1411" s="168">
        <v>2.2757020000000013E-2</v>
      </c>
      <c r="H1411" s="168">
        <v>0</v>
      </c>
      <c r="I1411" s="168">
        <v>0</v>
      </c>
      <c r="J1411" s="168">
        <v>0</v>
      </c>
      <c r="K1411" s="168">
        <v>0</v>
      </c>
      <c r="L1411" s="168">
        <v>0</v>
      </c>
      <c r="M1411" s="168">
        <v>0</v>
      </c>
      <c r="N1411" s="168">
        <v>2.2757020000000013E-2</v>
      </c>
    </row>
    <row r="1412" spans="1:14" ht="135" x14ac:dyDescent="0.25">
      <c r="A1412" s="168">
        <v>2043</v>
      </c>
      <c r="B1412" s="168">
        <v>42</v>
      </c>
      <c r="C1412" s="169" t="s">
        <v>44</v>
      </c>
      <c r="D1412" s="168">
        <v>22.8555156368</v>
      </c>
      <c r="E1412" s="168">
        <v>-6.9352097416679435E-3</v>
      </c>
      <c r="F1412" s="168">
        <v>-3.6246313781281979E-2</v>
      </c>
      <c r="G1412" s="168">
        <v>4.486438255794991E-2</v>
      </c>
      <c r="H1412" s="168">
        <v>0</v>
      </c>
      <c r="I1412" s="168">
        <v>0</v>
      </c>
      <c r="J1412" s="168">
        <v>0</v>
      </c>
      <c r="K1412" s="168">
        <v>0</v>
      </c>
      <c r="L1412" s="168">
        <v>0</v>
      </c>
      <c r="M1412" s="168">
        <v>0</v>
      </c>
      <c r="N1412" s="168">
        <v>1.6828590349999908E-3</v>
      </c>
    </row>
    <row r="1413" spans="1:14" ht="90" x14ac:dyDescent="0.25">
      <c r="A1413" s="168">
        <v>2043</v>
      </c>
      <c r="B1413" s="168">
        <v>47</v>
      </c>
      <c r="C1413" s="169" t="s">
        <v>49</v>
      </c>
      <c r="D1413" s="168">
        <v>23.278963022700001</v>
      </c>
      <c r="E1413" s="168">
        <v>0.5306334251635052</v>
      </c>
      <c r="F1413" s="168">
        <v>0.42811185928772505</v>
      </c>
      <c r="G1413" s="168">
        <v>0</v>
      </c>
      <c r="H1413" s="168">
        <v>0</v>
      </c>
      <c r="I1413" s="168">
        <v>0</v>
      </c>
      <c r="J1413" s="168">
        <v>0</v>
      </c>
      <c r="K1413" s="168">
        <v>0</v>
      </c>
      <c r="L1413" s="168">
        <v>0</v>
      </c>
      <c r="M1413" s="168">
        <v>0</v>
      </c>
      <c r="N1413" s="168">
        <v>0.9587452844512302</v>
      </c>
    </row>
    <row r="1414" spans="1:14" ht="75" x14ac:dyDescent="0.25">
      <c r="A1414" s="168">
        <v>2043</v>
      </c>
      <c r="B1414" s="168">
        <v>3</v>
      </c>
      <c r="C1414" s="169" t="s">
        <v>5</v>
      </c>
      <c r="D1414" s="168">
        <v>28.807346129100001</v>
      </c>
      <c r="E1414" s="168">
        <v>0</v>
      </c>
      <c r="F1414" s="168">
        <v>0</v>
      </c>
      <c r="G1414" s="168">
        <v>2.4631937777285251</v>
      </c>
      <c r="H1414" s="168">
        <v>0</v>
      </c>
      <c r="I1414" s="168">
        <v>0</v>
      </c>
      <c r="J1414" s="168">
        <v>0</v>
      </c>
      <c r="K1414" s="168">
        <v>0</v>
      </c>
      <c r="L1414" s="168">
        <v>0</v>
      </c>
      <c r="M1414" s="168">
        <v>0</v>
      </c>
      <c r="N1414" s="168">
        <v>2.4631937777285251</v>
      </c>
    </row>
    <row r="1415" spans="1:14" ht="105" x14ac:dyDescent="0.25">
      <c r="A1415" s="168">
        <v>2043</v>
      </c>
      <c r="B1415" s="168">
        <v>1</v>
      </c>
      <c r="C1415" s="169" t="s">
        <v>3</v>
      </c>
      <c r="D1415" s="168">
        <v>31.323485917900001</v>
      </c>
      <c r="E1415" s="168">
        <v>0</v>
      </c>
      <c r="F1415" s="168">
        <v>0</v>
      </c>
      <c r="G1415" s="168">
        <v>1.9184726341951031</v>
      </c>
      <c r="H1415" s="168">
        <v>0</v>
      </c>
      <c r="I1415" s="168">
        <v>0</v>
      </c>
      <c r="J1415" s="168">
        <v>0</v>
      </c>
      <c r="K1415" s="168">
        <v>0</v>
      </c>
      <c r="L1415" s="168">
        <v>0</v>
      </c>
      <c r="M1415" s="168">
        <v>0</v>
      </c>
      <c r="N1415" s="168">
        <v>1.9184726341951031</v>
      </c>
    </row>
    <row r="1416" spans="1:14" ht="105" x14ac:dyDescent="0.25">
      <c r="A1416" s="168">
        <v>2043</v>
      </c>
      <c r="B1416" s="168">
        <v>4</v>
      </c>
      <c r="C1416" s="169" t="s">
        <v>6</v>
      </c>
      <c r="D1416" s="168">
        <v>32.252376785199999</v>
      </c>
      <c r="E1416" s="168">
        <v>0</v>
      </c>
      <c r="F1416" s="168">
        <v>0</v>
      </c>
      <c r="G1416" s="168">
        <v>2.0239481927933096</v>
      </c>
      <c r="H1416" s="168">
        <v>0</v>
      </c>
      <c r="I1416" s="168">
        <v>0</v>
      </c>
      <c r="J1416" s="168">
        <v>0</v>
      </c>
      <c r="K1416" s="168">
        <v>0</v>
      </c>
      <c r="L1416" s="168">
        <v>0</v>
      </c>
      <c r="M1416" s="168">
        <v>0</v>
      </c>
      <c r="N1416" s="168">
        <v>2.0239481927933096</v>
      </c>
    </row>
    <row r="1417" spans="1:14" ht="75" x14ac:dyDescent="0.25">
      <c r="A1417" s="168">
        <v>2043</v>
      </c>
      <c r="B1417" s="168">
        <v>43</v>
      </c>
      <c r="C1417" s="169" t="s">
        <v>45</v>
      </c>
      <c r="D1417" s="168">
        <v>32.266278110000002</v>
      </c>
      <c r="E1417" s="168">
        <v>0</v>
      </c>
      <c r="F1417" s="168">
        <v>0</v>
      </c>
      <c r="G1417" s="168">
        <v>2.0349441363076086</v>
      </c>
      <c r="H1417" s="168">
        <v>0</v>
      </c>
      <c r="I1417" s="168">
        <v>0</v>
      </c>
      <c r="J1417" s="168">
        <v>0</v>
      </c>
      <c r="K1417" s="168">
        <v>0</v>
      </c>
      <c r="L1417" s="168">
        <v>0</v>
      </c>
      <c r="M1417" s="168">
        <v>0</v>
      </c>
      <c r="N1417" s="168">
        <v>2.0349441363076086</v>
      </c>
    </row>
    <row r="1418" spans="1:14" ht="135" x14ac:dyDescent="0.25">
      <c r="A1418" s="168">
        <v>2043</v>
      </c>
      <c r="B1418" s="168">
        <v>11</v>
      </c>
      <c r="C1418" s="169" t="s">
        <v>13</v>
      </c>
      <c r="D1418" s="168">
        <v>36.199049779200003</v>
      </c>
      <c r="E1418" s="168">
        <v>0</v>
      </c>
      <c r="F1418" s="168">
        <v>0</v>
      </c>
      <c r="G1418" s="168">
        <v>0</v>
      </c>
      <c r="H1418" s="168">
        <v>0</v>
      </c>
      <c r="I1418" s="168">
        <v>0</v>
      </c>
      <c r="J1418" s="168">
        <v>0</v>
      </c>
      <c r="K1418" s="168">
        <v>0</v>
      </c>
      <c r="L1418" s="168">
        <v>0</v>
      </c>
      <c r="M1418" s="168">
        <v>0.13811290900000003</v>
      </c>
      <c r="N1418" s="168">
        <v>0.13811290900000003</v>
      </c>
    </row>
    <row r="1419" spans="1:14" ht="150" x14ac:dyDescent="0.25">
      <c r="A1419" s="168">
        <v>2043</v>
      </c>
      <c r="B1419" s="168">
        <v>12</v>
      </c>
      <c r="C1419" s="169" t="s">
        <v>14</v>
      </c>
      <c r="D1419" s="168">
        <v>76.200654911700013</v>
      </c>
      <c r="E1419" s="168">
        <v>0</v>
      </c>
      <c r="F1419" s="168">
        <v>0</v>
      </c>
      <c r="G1419" s="168">
        <v>0</v>
      </c>
      <c r="H1419" s="168">
        <v>0</v>
      </c>
      <c r="I1419" s="168">
        <v>0</v>
      </c>
      <c r="J1419" s="168">
        <v>0</v>
      </c>
      <c r="K1419" s="168">
        <v>0</v>
      </c>
      <c r="L1419" s="168">
        <v>0</v>
      </c>
      <c r="M1419" s="168">
        <v>0.13811290900000003</v>
      </c>
      <c r="N1419" s="168">
        <v>0.13811290900000003</v>
      </c>
    </row>
    <row r="1420" spans="1:14" ht="105" x14ac:dyDescent="0.25">
      <c r="A1420" s="168">
        <v>2043</v>
      </c>
      <c r="B1420" s="168">
        <v>5</v>
      </c>
      <c r="C1420" s="169" t="s">
        <v>7</v>
      </c>
      <c r="D1420" s="168">
        <v>89.612935449400013</v>
      </c>
      <c r="E1420" s="168">
        <v>0</v>
      </c>
      <c r="F1420" s="168">
        <v>0</v>
      </c>
      <c r="G1420" s="168">
        <v>0</v>
      </c>
      <c r="H1420" s="168">
        <v>0</v>
      </c>
      <c r="I1420" s="168">
        <v>0</v>
      </c>
      <c r="J1420" s="168">
        <v>0</v>
      </c>
      <c r="K1420" s="168">
        <v>0</v>
      </c>
      <c r="L1420" s="168">
        <v>0.62311920322842429</v>
      </c>
      <c r="M1420" s="168">
        <v>0</v>
      </c>
      <c r="N1420" s="168">
        <v>0.62311920322842429</v>
      </c>
    </row>
    <row r="1421" spans="1:14" ht="75" x14ac:dyDescent="0.25">
      <c r="A1421" s="168">
        <v>2043</v>
      </c>
      <c r="B1421" s="168">
        <v>44</v>
      </c>
      <c r="C1421" s="169" t="s">
        <v>46</v>
      </c>
      <c r="D1421" s="168">
        <v>89.612935449400013</v>
      </c>
      <c r="E1421" s="168">
        <v>0</v>
      </c>
      <c r="F1421" s="168">
        <v>0</v>
      </c>
      <c r="G1421" s="168">
        <v>0</v>
      </c>
      <c r="H1421" s="168">
        <v>0</v>
      </c>
      <c r="I1421" s="168">
        <v>0</v>
      </c>
      <c r="J1421" s="168">
        <v>0</v>
      </c>
      <c r="K1421" s="168">
        <v>0</v>
      </c>
      <c r="L1421" s="168">
        <v>0.6193522558521013</v>
      </c>
      <c r="M1421" s="168">
        <v>0</v>
      </c>
      <c r="N1421" s="168">
        <v>0.6193522558521013</v>
      </c>
    </row>
    <row r="1422" spans="1:14" ht="105" x14ac:dyDescent="0.25">
      <c r="A1422" s="168">
        <v>2043</v>
      </c>
      <c r="B1422" s="168">
        <v>2</v>
      </c>
      <c r="C1422" s="169" t="s">
        <v>4</v>
      </c>
      <c r="D1422" s="168">
        <v>90.810295651900006</v>
      </c>
      <c r="E1422" s="168">
        <v>0</v>
      </c>
      <c r="F1422" s="168">
        <v>0</v>
      </c>
      <c r="G1422" s="168">
        <v>0</v>
      </c>
      <c r="H1422" s="168">
        <v>0</v>
      </c>
      <c r="I1422" s="168">
        <v>0</v>
      </c>
      <c r="J1422" s="168">
        <v>0</v>
      </c>
      <c r="K1422" s="168">
        <v>0</v>
      </c>
      <c r="L1422" s="168">
        <v>1.0836642694587795</v>
      </c>
      <c r="M1422" s="168">
        <v>0</v>
      </c>
      <c r="N1422" s="168">
        <v>1.0836642694587795</v>
      </c>
    </row>
    <row r="1423" spans="1:14" ht="45" x14ac:dyDescent="0.25">
      <c r="A1423" s="168">
        <v>2043</v>
      </c>
      <c r="B1423" s="168">
        <v>58</v>
      </c>
      <c r="C1423" s="169" t="s">
        <v>60</v>
      </c>
      <c r="D1423" s="168">
        <v>96.394392661599994</v>
      </c>
      <c r="E1423" s="168">
        <v>0</v>
      </c>
      <c r="F1423" s="168">
        <v>0</v>
      </c>
      <c r="G1423" s="168">
        <v>9.5809999999999966E-9</v>
      </c>
      <c r="H1423" s="168">
        <v>0</v>
      </c>
      <c r="I1423" s="168">
        <v>0</v>
      </c>
      <c r="J1423" s="168">
        <v>0</v>
      </c>
      <c r="K1423" s="168">
        <v>0</v>
      </c>
      <c r="L1423" s="168">
        <v>0</v>
      </c>
      <c r="M1423" s="168">
        <v>0</v>
      </c>
      <c r="N1423" s="168">
        <v>9.5809999999999966E-9</v>
      </c>
    </row>
    <row r="1424" spans="1:14" ht="75" x14ac:dyDescent="0.25">
      <c r="A1424" s="168">
        <v>2043</v>
      </c>
      <c r="B1424" s="168">
        <v>31</v>
      </c>
      <c r="C1424" s="169" t="s">
        <v>33</v>
      </c>
      <c r="D1424" s="168">
        <v>111.75437912870001</v>
      </c>
      <c r="E1424" s="168">
        <v>0</v>
      </c>
      <c r="F1424" s="168">
        <v>0</v>
      </c>
      <c r="G1424" s="168">
        <v>0</v>
      </c>
      <c r="H1424" s="168">
        <v>0</v>
      </c>
      <c r="I1424" s="168">
        <v>0.71921979870641262</v>
      </c>
      <c r="J1424" s="168">
        <v>0</v>
      </c>
      <c r="K1424" s="168">
        <v>0</v>
      </c>
      <c r="L1424" s="168">
        <v>0</v>
      </c>
      <c r="M1424" s="168">
        <v>0</v>
      </c>
      <c r="N1424" s="168">
        <v>0.71921979870641262</v>
      </c>
    </row>
    <row r="1425" spans="1:14" ht="30" x14ac:dyDescent="0.25">
      <c r="A1425" s="168">
        <v>2044</v>
      </c>
      <c r="B1425" s="168">
        <v>19</v>
      </c>
      <c r="C1425" s="169" t="s">
        <v>21</v>
      </c>
      <c r="D1425" s="168">
        <v>-44.629768854000005</v>
      </c>
      <c r="E1425" s="168">
        <v>1.0128915000000003</v>
      </c>
      <c r="F1425" s="168">
        <v>20.870654699999999</v>
      </c>
      <c r="G1425" s="168">
        <v>6.8334511960000004</v>
      </c>
      <c r="H1425" s="168">
        <v>22.637504142000004</v>
      </c>
      <c r="I1425" s="168">
        <v>0</v>
      </c>
      <c r="J1425" s="168">
        <v>0</v>
      </c>
      <c r="K1425" s="168">
        <v>0</v>
      </c>
      <c r="L1425" s="168">
        <v>0</v>
      </c>
      <c r="M1425" s="168">
        <v>0</v>
      </c>
      <c r="N1425" s="168">
        <v>51.354501538000008</v>
      </c>
    </row>
    <row r="1426" spans="1:14" ht="60" x14ac:dyDescent="0.25">
      <c r="A1426" s="168">
        <v>2044</v>
      </c>
      <c r="B1426" s="168">
        <v>32</v>
      </c>
      <c r="C1426" s="169" t="s">
        <v>34</v>
      </c>
      <c r="D1426" s="168">
        <v>-22.307825160500002</v>
      </c>
      <c r="E1426" s="168">
        <v>0</v>
      </c>
      <c r="F1426" s="168">
        <v>0</v>
      </c>
      <c r="G1426" s="168">
        <v>0</v>
      </c>
      <c r="H1426" s="168">
        <v>0</v>
      </c>
      <c r="I1426" s="168">
        <v>1.5236731745184811</v>
      </c>
      <c r="J1426" s="168">
        <v>0</v>
      </c>
      <c r="K1426" s="168">
        <v>0</v>
      </c>
      <c r="L1426" s="168">
        <v>0</v>
      </c>
      <c r="M1426" s="168">
        <v>0</v>
      </c>
      <c r="N1426" s="168">
        <v>1.5236731745184811</v>
      </c>
    </row>
    <row r="1427" spans="1:14" ht="90" x14ac:dyDescent="0.25">
      <c r="A1427" s="168">
        <v>2044</v>
      </c>
      <c r="B1427" s="168">
        <v>22</v>
      </c>
      <c r="C1427" s="169" t="s">
        <v>24</v>
      </c>
      <c r="D1427" s="168">
        <v>-16.187441105000001</v>
      </c>
      <c r="E1427" s="168">
        <v>-6.9503062500000268E-2</v>
      </c>
      <c r="F1427" s="168">
        <v>0.12975444999999852</v>
      </c>
      <c r="G1427" s="168">
        <v>-0.21203010399999958</v>
      </c>
      <c r="H1427" s="168">
        <v>0.95737387200000224</v>
      </c>
      <c r="I1427" s="168">
        <v>0</v>
      </c>
      <c r="J1427" s="168">
        <v>0</v>
      </c>
      <c r="K1427" s="168">
        <v>0</v>
      </c>
      <c r="L1427" s="168">
        <v>0</v>
      </c>
      <c r="M1427" s="168">
        <v>0</v>
      </c>
      <c r="N1427" s="168">
        <v>0.80559515550000105</v>
      </c>
    </row>
    <row r="1428" spans="1:14" ht="90" x14ac:dyDescent="0.25">
      <c r="A1428" s="168">
        <v>2044</v>
      </c>
      <c r="B1428" s="168">
        <v>21</v>
      </c>
      <c r="C1428" s="169" t="s">
        <v>23</v>
      </c>
      <c r="D1428" s="168">
        <v>-10.979440093600001</v>
      </c>
      <c r="E1428" s="168">
        <v>0</v>
      </c>
      <c r="F1428" s="168">
        <v>0.61545801157690616</v>
      </c>
      <c r="G1428" s="168">
        <v>2.2859869001428071E-2</v>
      </c>
      <c r="H1428" s="168">
        <v>0.92894194942166353</v>
      </c>
      <c r="I1428" s="168">
        <v>0</v>
      </c>
      <c r="J1428" s="168">
        <v>0</v>
      </c>
      <c r="K1428" s="168">
        <v>0</v>
      </c>
      <c r="L1428" s="168">
        <v>0</v>
      </c>
      <c r="M1428" s="168">
        <v>0</v>
      </c>
      <c r="N1428" s="168">
        <v>1.5672598299999978</v>
      </c>
    </row>
    <row r="1429" spans="1:14" ht="180" x14ac:dyDescent="0.25">
      <c r="A1429" s="168">
        <v>2044</v>
      </c>
      <c r="B1429" s="168">
        <v>50</v>
      </c>
      <c r="C1429" s="169" t="s">
        <v>52</v>
      </c>
      <c r="D1429" s="168">
        <v>-7.3995231452999999</v>
      </c>
      <c r="E1429" s="168">
        <v>0</v>
      </c>
      <c r="F1429" s="168">
        <v>0</v>
      </c>
      <c r="G1429" s="168">
        <v>0</v>
      </c>
      <c r="H1429" s="168">
        <v>0</v>
      </c>
      <c r="I1429" s="168">
        <v>0</v>
      </c>
      <c r="J1429" s="168">
        <v>0</v>
      </c>
      <c r="K1429" s="168">
        <v>0</v>
      </c>
      <c r="L1429" s="168">
        <v>0</v>
      </c>
      <c r="M1429" s="168">
        <v>0</v>
      </c>
      <c r="N1429" s="168">
        <v>0</v>
      </c>
    </row>
    <row r="1430" spans="1:14" ht="45" x14ac:dyDescent="0.25">
      <c r="A1430" s="168">
        <v>2044</v>
      </c>
      <c r="B1430" s="168">
        <v>14</v>
      </c>
      <c r="C1430" s="169" t="s">
        <v>16</v>
      </c>
      <c r="D1430" s="168">
        <v>-7.2981955200000002</v>
      </c>
      <c r="E1430" s="168">
        <v>0</v>
      </c>
      <c r="F1430" s="168">
        <v>0.58572500000000005</v>
      </c>
      <c r="G1430" s="168">
        <v>0</v>
      </c>
      <c r="H1430" s="168">
        <v>0</v>
      </c>
      <c r="I1430" s="168">
        <v>0</v>
      </c>
      <c r="J1430" s="168">
        <v>0.67046839999999941</v>
      </c>
      <c r="K1430" s="168">
        <v>0</v>
      </c>
      <c r="L1430" s="168">
        <v>0</v>
      </c>
      <c r="M1430" s="168">
        <v>0</v>
      </c>
      <c r="N1430" s="168">
        <v>1.2561933999999995</v>
      </c>
    </row>
    <row r="1431" spans="1:14" ht="105" x14ac:dyDescent="0.25">
      <c r="A1431" s="168">
        <v>2044</v>
      </c>
      <c r="B1431" s="168">
        <v>35</v>
      </c>
      <c r="C1431" s="169" t="s">
        <v>37</v>
      </c>
      <c r="D1431" s="168">
        <v>-7.2572517743000002</v>
      </c>
      <c r="E1431" s="168">
        <v>0</v>
      </c>
      <c r="F1431" s="168">
        <v>0</v>
      </c>
      <c r="G1431" s="168">
        <v>0</v>
      </c>
      <c r="H1431" s="168">
        <v>0</v>
      </c>
      <c r="I1431" s="168">
        <v>0</v>
      </c>
      <c r="J1431" s="168">
        <v>0</v>
      </c>
      <c r="K1431" s="168">
        <v>0</v>
      </c>
      <c r="L1431" s="168">
        <v>2.9346409799999993</v>
      </c>
      <c r="M1431" s="168">
        <v>0</v>
      </c>
      <c r="N1431" s="168">
        <v>2.9346409799999993</v>
      </c>
    </row>
    <row r="1432" spans="1:14" ht="120" x14ac:dyDescent="0.25">
      <c r="A1432" s="168">
        <v>2044</v>
      </c>
      <c r="B1432" s="168">
        <v>39</v>
      </c>
      <c r="C1432" s="169" t="s">
        <v>41</v>
      </c>
      <c r="D1432" s="168">
        <v>-7.1060748671000002</v>
      </c>
      <c r="E1432" s="168">
        <v>0</v>
      </c>
      <c r="F1432" s="168">
        <v>0</v>
      </c>
      <c r="G1432" s="168">
        <v>2.0177300000000061E-2</v>
      </c>
      <c r="H1432" s="168">
        <v>0</v>
      </c>
      <c r="I1432" s="168">
        <v>0</v>
      </c>
      <c r="J1432" s="168">
        <v>0</v>
      </c>
      <c r="K1432" s="168">
        <v>0</v>
      </c>
      <c r="L1432" s="168">
        <v>0</v>
      </c>
      <c r="M1432" s="168">
        <v>0</v>
      </c>
      <c r="N1432" s="168">
        <v>2.0177300000000061E-2</v>
      </c>
    </row>
    <row r="1433" spans="1:14" ht="60" x14ac:dyDescent="0.25">
      <c r="A1433" s="168">
        <v>2044</v>
      </c>
      <c r="B1433" s="168">
        <v>15</v>
      </c>
      <c r="C1433" s="169" t="s">
        <v>17</v>
      </c>
      <c r="D1433" s="168">
        <v>-7.0625246230000007</v>
      </c>
      <c r="E1433" s="168">
        <v>0</v>
      </c>
      <c r="F1433" s="168">
        <v>7.7035000000000214E-2</v>
      </c>
      <c r="G1433" s="168">
        <v>0</v>
      </c>
      <c r="H1433" s="168">
        <v>0</v>
      </c>
      <c r="I1433" s="168">
        <v>0</v>
      </c>
      <c r="J1433" s="168">
        <v>8.8227999999999779E-2</v>
      </c>
      <c r="K1433" s="168">
        <v>0</v>
      </c>
      <c r="L1433" s="168">
        <v>0</v>
      </c>
      <c r="M1433" s="168">
        <v>0</v>
      </c>
      <c r="N1433" s="168">
        <v>0.16526299999999999</v>
      </c>
    </row>
    <row r="1434" spans="1:14" ht="60" x14ac:dyDescent="0.25">
      <c r="A1434" s="168">
        <v>2044</v>
      </c>
      <c r="B1434" s="168">
        <v>29</v>
      </c>
      <c r="C1434" s="169" t="s">
        <v>31</v>
      </c>
      <c r="D1434" s="168">
        <v>-5.3520100480000004</v>
      </c>
      <c r="E1434" s="168">
        <v>0</v>
      </c>
      <c r="F1434" s="168">
        <v>0</v>
      </c>
      <c r="G1434" s="168">
        <v>1.3124316847407598</v>
      </c>
      <c r="H1434" s="168">
        <v>0</v>
      </c>
      <c r="I1434" s="168">
        <v>0</v>
      </c>
      <c r="J1434" s="168">
        <v>0</v>
      </c>
      <c r="K1434" s="168">
        <v>0</v>
      </c>
      <c r="L1434" s="168">
        <v>0</v>
      </c>
      <c r="M1434" s="168">
        <v>0</v>
      </c>
      <c r="N1434" s="168">
        <v>1.3124316847407598</v>
      </c>
    </row>
    <row r="1435" spans="1:14" ht="90" x14ac:dyDescent="0.25">
      <c r="A1435" s="168">
        <v>2044</v>
      </c>
      <c r="B1435" s="168">
        <v>9</v>
      </c>
      <c r="C1435" s="169" t="s">
        <v>11</v>
      </c>
      <c r="D1435" s="168">
        <v>-5.1295888512000003</v>
      </c>
      <c r="E1435" s="168">
        <v>-0.18340425000000021</v>
      </c>
      <c r="F1435" s="168">
        <v>3.8040450000000021</v>
      </c>
      <c r="G1435" s="168">
        <v>0</v>
      </c>
      <c r="H1435" s="168">
        <v>0</v>
      </c>
      <c r="I1435" s="168">
        <v>0</v>
      </c>
      <c r="J1435" s="168">
        <v>0</v>
      </c>
      <c r="K1435" s="168">
        <v>0</v>
      </c>
      <c r="L1435" s="168">
        <v>0</v>
      </c>
      <c r="M1435" s="168">
        <v>0</v>
      </c>
      <c r="N1435" s="168">
        <v>3.620640750000002</v>
      </c>
    </row>
    <row r="1436" spans="1:14" ht="75" x14ac:dyDescent="0.25">
      <c r="A1436" s="168">
        <v>2044</v>
      </c>
      <c r="B1436" s="168">
        <v>7</v>
      </c>
      <c r="C1436" s="169" t="s">
        <v>9</v>
      </c>
      <c r="D1436" s="168">
        <v>-3.8338333340999999</v>
      </c>
      <c r="E1436" s="168">
        <v>0</v>
      </c>
      <c r="F1436" s="168">
        <v>0</v>
      </c>
      <c r="G1436" s="168">
        <v>0</v>
      </c>
      <c r="H1436" s="168">
        <v>0</v>
      </c>
      <c r="I1436" s="168">
        <v>0</v>
      </c>
      <c r="J1436" s="168">
        <v>0</v>
      </c>
      <c r="K1436" s="168">
        <v>0</v>
      </c>
      <c r="L1436" s="168">
        <v>0</v>
      </c>
      <c r="M1436" s="168">
        <v>0</v>
      </c>
      <c r="N1436" s="168">
        <v>0</v>
      </c>
    </row>
    <row r="1437" spans="1:14" ht="90" x14ac:dyDescent="0.25">
      <c r="A1437" s="168">
        <v>2044</v>
      </c>
      <c r="B1437" s="168">
        <v>6</v>
      </c>
      <c r="C1437" s="169" t="s">
        <v>8</v>
      </c>
      <c r="D1437" s="168">
        <v>-3.7222969234000001</v>
      </c>
      <c r="E1437" s="168">
        <v>0</v>
      </c>
      <c r="F1437" s="168">
        <v>0</v>
      </c>
      <c r="G1437" s="168">
        <v>1.5046317000000002</v>
      </c>
      <c r="H1437" s="168">
        <v>0</v>
      </c>
      <c r="I1437" s="168">
        <v>0</v>
      </c>
      <c r="J1437" s="168">
        <v>0</v>
      </c>
      <c r="K1437" s="168">
        <v>0</v>
      </c>
      <c r="L1437" s="168">
        <v>0</v>
      </c>
      <c r="M1437" s="168">
        <v>0</v>
      </c>
      <c r="N1437" s="168">
        <v>1.5046317000000002</v>
      </c>
    </row>
    <row r="1438" spans="1:14" ht="75" x14ac:dyDescent="0.25">
      <c r="A1438" s="168">
        <v>2044</v>
      </c>
      <c r="B1438" s="168">
        <v>27</v>
      </c>
      <c r="C1438" s="169" t="s">
        <v>29</v>
      </c>
      <c r="D1438" s="168">
        <v>-3.6237930047</v>
      </c>
      <c r="E1438" s="168">
        <v>0</v>
      </c>
      <c r="F1438" s="168">
        <v>0</v>
      </c>
      <c r="G1438" s="168">
        <v>0.65621584237037922</v>
      </c>
      <c r="H1438" s="168">
        <v>0</v>
      </c>
      <c r="I1438" s="168">
        <v>-5.6902632485263109E-2</v>
      </c>
      <c r="J1438" s="168">
        <v>0</v>
      </c>
      <c r="K1438" s="168">
        <v>0</v>
      </c>
      <c r="L1438" s="168">
        <v>0</v>
      </c>
      <c r="M1438" s="168">
        <v>0</v>
      </c>
      <c r="N1438" s="168">
        <v>0.59931320988511616</v>
      </c>
    </row>
    <row r="1439" spans="1:14" ht="210" x14ac:dyDescent="0.25">
      <c r="A1439" s="168">
        <v>2044</v>
      </c>
      <c r="B1439" s="168">
        <v>33</v>
      </c>
      <c r="C1439" s="169" t="s">
        <v>35</v>
      </c>
      <c r="D1439" s="168">
        <v>-3.4692493704</v>
      </c>
      <c r="E1439" s="168">
        <v>0</v>
      </c>
      <c r="F1439" s="168">
        <v>0</v>
      </c>
      <c r="G1439" s="168">
        <v>15.399956111000002</v>
      </c>
      <c r="H1439" s="168">
        <v>0</v>
      </c>
      <c r="I1439" s="168">
        <v>0</v>
      </c>
      <c r="J1439" s="168">
        <v>0</v>
      </c>
      <c r="K1439" s="168">
        <v>0</v>
      </c>
      <c r="L1439" s="168">
        <v>0</v>
      </c>
      <c r="M1439" s="168">
        <v>0</v>
      </c>
      <c r="N1439" s="168">
        <v>15.399956111000002</v>
      </c>
    </row>
    <row r="1440" spans="1:14" ht="60" x14ac:dyDescent="0.25">
      <c r="A1440" s="168">
        <v>2044</v>
      </c>
      <c r="B1440" s="168">
        <v>24</v>
      </c>
      <c r="C1440" s="169" t="s">
        <v>26</v>
      </c>
      <c r="D1440" s="168">
        <v>-3.4301518943999998</v>
      </c>
      <c r="E1440" s="168">
        <v>0</v>
      </c>
      <c r="F1440" s="168">
        <v>1.8091543284280025</v>
      </c>
      <c r="G1440" s="168">
        <v>5.0497053239928674E-2</v>
      </c>
      <c r="H1440" s="168">
        <v>2.6262433923320687</v>
      </c>
      <c r="I1440" s="168">
        <v>0</v>
      </c>
      <c r="J1440" s="168">
        <v>0</v>
      </c>
      <c r="K1440" s="168">
        <v>0</v>
      </c>
      <c r="L1440" s="168">
        <v>0</v>
      </c>
      <c r="M1440" s="168">
        <v>0</v>
      </c>
      <c r="N1440" s="168">
        <v>4.4858947740000001</v>
      </c>
    </row>
    <row r="1441" spans="1:14" ht="60" x14ac:dyDescent="0.25">
      <c r="A1441" s="168">
        <v>2044</v>
      </c>
      <c r="B1441" s="168">
        <v>26</v>
      </c>
      <c r="C1441" s="169" t="s">
        <v>28</v>
      </c>
      <c r="D1441" s="168">
        <v>-3.3627087482999998</v>
      </c>
      <c r="E1441" s="168">
        <v>0</v>
      </c>
      <c r="F1441" s="168">
        <v>0</v>
      </c>
      <c r="G1441" s="168">
        <v>1.3092423839684004</v>
      </c>
      <c r="H1441" s="168">
        <v>0</v>
      </c>
      <c r="I1441" s="168">
        <v>0</v>
      </c>
      <c r="J1441" s="168">
        <v>0</v>
      </c>
      <c r="K1441" s="168">
        <v>0</v>
      </c>
      <c r="L1441" s="168">
        <v>0</v>
      </c>
      <c r="M1441" s="168">
        <v>0</v>
      </c>
      <c r="N1441" s="168">
        <v>1.3092423839684004</v>
      </c>
    </row>
    <row r="1442" spans="1:14" ht="75" x14ac:dyDescent="0.25">
      <c r="A1442" s="168">
        <v>2044</v>
      </c>
      <c r="B1442" s="168">
        <v>8</v>
      </c>
      <c r="C1442" s="169" t="s">
        <v>10</v>
      </c>
      <c r="D1442" s="168">
        <v>-3.3477213825000001</v>
      </c>
      <c r="E1442" s="168">
        <v>-0.44568562500000036</v>
      </c>
      <c r="F1442" s="168">
        <v>2.3109625000000014</v>
      </c>
      <c r="G1442" s="168">
        <v>0</v>
      </c>
      <c r="H1442" s="168">
        <v>0</v>
      </c>
      <c r="I1442" s="168">
        <v>0</v>
      </c>
      <c r="J1442" s="168">
        <v>0</v>
      </c>
      <c r="K1442" s="168">
        <v>0</v>
      </c>
      <c r="L1442" s="168">
        <v>0</v>
      </c>
      <c r="M1442" s="168">
        <v>0</v>
      </c>
      <c r="N1442" s="168">
        <v>1.8652768750000013</v>
      </c>
    </row>
    <row r="1443" spans="1:14" ht="180" x14ac:dyDescent="0.25">
      <c r="A1443" s="168">
        <v>2044</v>
      </c>
      <c r="B1443" s="168">
        <v>18</v>
      </c>
      <c r="C1443" s="169" t="s">
        <v>20</v>
      </c>
      <c r="D1443" s="168">
        <v>-2.3159824324999998</v>
      </c>
      <c r="E1443" s="168">
        <v>0</v>
      </c>
      <c r="F1443" s="168">
        <v>0</v>
      </c>
      <c r="G1443" s="168">
        <v>0.35232339999999995</v>
      </c>
      <c r="H1443" s="168">
        <v>0</v>
      </c>
      <c r="I1443" s="168">
        <v>0</v>
      </c>
      <c r="J1443" s="168">
        <v>0</v>
      </c>
      <c r="K1443" s="168">
        <v>0</v>
      </c>
      <c r="L1443" s="168">
        <v>0</v>
      </c>
      <c r="M1443" s="168">
        <v>0</v>
      </c>
      <c r="N1443" s="168">
        <v>0.35232339999999995</v>
      </c>
    </row>
    <row r="1444" spans="1:14" ht="75" x14ac:dyDescent="0.25">
      <c r="A1444" s="168">
        <v>2044</v>
      </c>
      <c r="B1444" s="168">
        <v>23</v>
      </c>
      <c r="C1444" s="169" t="s">
        <v>25</v>
      </c>
      <c r="D1444" s="168">
        <v>-1.4928719586000001</v>
      </c>
      <c r="E1444" s="168">
        <v>0.28306415774440752</v>
      </c>
      <c r="F1444" s="168">
        <v>2.509202828259756</v>
      </c>
      <c r="G1444" s="168">
        <v>0.84473857582884759</v>
      </c>
      <c r="H1444" s="168">
        <v>0.7722840509413631</v>
      </c>
      <c r="I1444" s="168">
        <v>0</v>
      </c>
      <c r="J1444" s="168">
        <v>0</v>
      </c>
      <c r="K1444" s="168">
        <v>0</v>
      </c>
      <c r="L1444" s="168">
        <v>0</v>
      </c>
      <c r="M1444" s="168">
        <v>0</v>
      </c>
      <c r="N1444" s="168">
        <v>4.4092896127743746</v>
      </c>
    </row>
    <row r="1445" spans="1:14" ht="45" x14ac:dyDescent="0.25">
      <c r="A1445" s="168">
        <v>2044</v>
      </c>
      <c r="B1445" s="168">
        <v>59</v>
      </c>
      <c r="C1445" s="169" t="s">
        <v>61</v>
      </c>
      <c r="D1445" s="168">
        <v>-0.9008710095000001</v>
      </c>
      <c r="E1445" s="168">
        <v>-0.76904775000000025</v>
      </c>
      <c r="F1445" s="168">
        <v>3.6330700000000014</v>
      </c>
      <c r="G1445" s="168">
        <v>0.14494479999999996</v>
      </c>
      <c r="H1445" s="168">
        <v>0</v>
      </c>
      <c r="I1445" s="168">
        <v>0</v>
      </c>
      <c r="J1445" s="168">
        <v>0</v>
      </c>
      <c r="K1445" s="168">
        <v>0</v>
      </c>
      <c r="L1445" s="168">
        <v>0</v>
      </c>
      <c r="M1445" s="168">
        <v>0</v>
      </c>
      <c r="N1445" s="168">
        <v>3.0089670500000008</v>
      </c>
    </row>
    <row r="1446" spans="1:14" ht="75" x14ac:dyDescent="0.25">
      <c r="A1446" s="168">
        <v>2044</v>
      </c>
      <c r="B1446" s="168">
        <v>20</v>
      </c>
      <c r="C1446" s="169" t="s">
        <v>22</v>
      </c>
      <c r="D1446" s="168">
        <v>-0.32602950820000004</v>
      </c>
      <c r="E1446" s="168">
        <v>-2.0239875000000278E-2</v>
      </c>
      <c r="F1446" s="168">
        <v>0.4686884999999989</v>
      </c>
      <c r="G1446" s="168">
        <v>-4.5739979999999208E-2</v>
      </c>
      <c r="H1446" s="168">
        <v>0.92917890000000136</v>
      </c>
      <c r="I1446" s="168">
        <v>0</v>
      </c>
      <c r="J1446" s="168">
        <v>0</v>
      </c>
      <c r="K1446" s="168">
        <v>0</v>
      </c>
      <c r="L1446" s="168">
        <v>0</v>
      </c>
      <c r="M1446" s="168">
        <v>0</v>
      </c>
      <c r="N1446" s="168">
        <v>1.3318875450000007</v>
      </c>
    </row>
    <row r="1447" spans="1:14" ht="120" x14ac:dyDescent="0.25">
      <c r="A1447" s="168">
        <v>2044</v>
      </c>
      <c r="B1447" s="168">
        <v>10</v>
      </c>
      <c r="C1447" s="169" t="s">
        <v>12</v>
      </c>
      <c r="D1447" s="168">
        <v>0</v>
      </c>
      <c r="E1447" s="168">
        <v>0</v>
      </c>
      <c r="F1447" s="168">
        <v>0</v>
      </c>
      <c r="G1447" s="168">
        <v>0</v>
      </c>
      <c r="H1447" s="168">
        <v>0</v>
      </c>
      <c r="I1447" s="168">
        <v>0</v>
      </c>
      <c r="J1447" s="168">
        <v>0</v>
      </c>
      <c r="K1447" s="168">
        <v>0</v>
      </c>
      <c r="L1447" s="168">
        <v>0</v>
      </c>
      <c r="M1447" s="168">
        <v>0.95244305897560977</v>
      </c>
      <c r="N1447" s="168">
        <v>0.95244305897560977</v>
      </c>
    </row>
    <row r="1448" spans="1:14" ht="90" x14ac:dyDescent="0.25">
      <c r="A1448" s="168">
        <v>2044</v>
      </c>
      <c r="B1448" s="168">
        <v>25</v>
      </c>
      <c r="C1448" s="169" t="s">
        <v>27</v>
      </c>
      <c r="D1448" s="168">
        <v>0</v>
      </c>
      <c r="E1448" s="168">
        <v>-0.39059718750000005</v>
      </c>
      <c r="F1448" s="168">
        <v>0.8386556500000002</v>
      </c>
      <c r="G1448" s="168">
        <v>-1.2214282080000001</v>
      </c>
      <c r="H1448" s="168">
        <v>5.333479734</v>
      </c>
      <c r="I1448" s="168">
        <v>0</v>
      </c>
      <c r="J1448" s="168">
        <v>0</v>
      </c>
      <c r="K1448" s="168">
        <v>0</v>
      </c>
      <c r="L1448" s="168">
        <v>0</v>
      </c>
      <c r="M1448" s="168">
        <v>0</v>
      </c>
      <c r="N1448" s="168">
        <v>4.5601099885000007</v>
      </c>
    </row>
    <row r="1449" spans="1:14" ht="105" x14ac:dyDescent="0.25">
      <c r="A1449" s="168">
        <v>2044</v>
      </c>
      <c r="B1449" s="168">
        <v>34</v>
      </c>
      <c r="C1449" s="169" t="s">
        <v>36</v>
      </c>
      <c r="D1449" s="168">
        <v>0</v>
      </c>
      <c r="E1449" s="168">
        <v>0</v>
      </c>
      <c r="F1449" s="168">
        <v>0</v>
      </c>
      <c r="G1449" s="168">
        <v>0</v>
      </c>
      <c r="H1449" s="168">
        <v>0</v>
      </c>
      <c r="I1449" s="168">
        <v>0</v>
      </c>
      <c r="J1449" s="168">
        <v>0</v>
      </c>
      <c r="K1449" s="168">
        <v>0</v>
      </c>
      <c r="L1449" s="168">
        <v>0</v>
      </c>
      <c r="M1449" s="168">
        <v>0.93647125898780492</v>
      </c>
      <c r="N1449" s="168">
        <v>0.93647125898780492</v>
      </c>
    </row>
    <row r="1450" spans="1:14" ht="45" x14ac:dyDescent="0.25">
      <c r="A1450" s="168">
        <v>2044</v>
      </c>
      <c r="B1450" s="168">
        <v>17</v>
      </c>
      <c r="C1450" s="169" t="s">
        <v>19</v>
      </c>
      <c r="D1450" s="168">
        <v>0.79063784800000003</v>
      </c>
      <c r="E1450" s="168">
        <v>0</v>
      </c>
      <c r="F1450" s="168">
        <v>0.30796920000000005</v>
      </c>
      <c r="G1450" s="168">
        <v>0.10677695599999996</v>
      </c>
      <c r="H1450" s="168">
        <v>0.46483351199999984</v>
      </c>
      <c r="I1450" s="168">
        <v>0</v>
      </c>
      <c r="J1450" s="168">
        <v>0</v>
      </c>
      <c r="K1450" s="168">
        <v>0</v>
      </c>
      <c r="L1450" s="168">
        <v>0</v>
      </c>
      <c r="M1450" s="168">
        <v>0</v>
      </c>
      <c r="N1450" s="168">
        <v>0.87957966799999987</v>
      </c>
    </row>
    <row r="1451" spans="1:14" ht="195" x14ac:dyDescent="0.25">
      <c r="A1451" s="168">
        <v>2044</v>
      </c>
      <c r="B1451" s="168">
        <v>52</v>
      </c>
      <c r="C1451" s="169" t="s">
        <v>54</v>
      </c>
      <c r="D1451" s="168">
        <v>0.79726269809999994</v>
      </c>
      <c r="E1451" s="168">
        <v>0</v>
      </c>
      <c r="F1451" s="168">
        <v>0</v>
      </c>
      <c r="G1451" s="168">
        <v>1.4864849999999998</v>
      </c>
      <c r="H1451" s="168">
        <v>0</v>
      </c>
      <c r="I1451" s="168">
        <v>0</v>
      </c>
      <c r="J1451" s="168">
        <v>0</v>
      </c>
      <c r="K1451" s="168">
        <v>0</v>
      </c>
      <c r="L1451" s="168">
        <v>0</v>
      </c>
      <c r="M1451" s="168">
        <v>0</v>
      </c>
      <c r="N1451" s="168">
        <v>1.4864849999999998</v>
      </c>
    </row>
    <row r="1452" spans="1:14" ht="60" x14ac:dyDescent="0.25">
      <c r="A1452" s="168">
        <v>2044</v>
      </c>
      <c r="B1452" s="168">
        <v>30</v>
      </c>
      <c r="C1452" s="169" t="s">
        <v>32</v>
      </c>
      <c r="D1452" s="168">
        <v>0.8548228711000001</v>
      </c>
      <c r="E1452" s="168">
        <v>0</v>
      </c>
      <c r="F1452" s="168">
        <v>0</v>
      </c>
      <c r="G1452" s="168">
        <v>0</v>
      </c>
      <c r="H1452" s="168">
        <v>0</v>
      </c>
      <c r="I1452" s="168">
        <v>0.74048673128564502</v>
      </c>
      <c r="J1452" s="168">
        <v>0</v>
      </c>
      <c r="K1452" s="168">
        <v>0</v>
      </c>
      <c r="L1452" s="168">
        <v>0</v>
      </c>
      <c r="M1452" s="168">
        <v>0</v>
      </c>
      <c r="N1452" s="168">
        <v>0.74048673128564502</v>
      </c>
    </row>
    <row r="1453" spans="1:14" ht="45" x14ac:dyDescent="0.25">
      <c r="A1453" s="168">
        <v>2044</v>
      </c>
      <c r="B1453" s="168">
        <v>13</v>
      </c>
      <c r="C1453" s="169" t="s">
        <v>15</v>
      </c>
      <c r="D1453" s="168">
        <v>3.1052084272</v>
      </c>
      <c r="E1453" s="168">
        <v>0</v>
      </c>
      <c r="F1453" s="168">
        <v>0.41405000000000014</v>
      </c>
      <c r="G1453" s="168">
        <v>0</v>
      </c>
      <c r="H1453" s="168">
        <v>0</v>
      </c>
      <c r="I1453" s="168">
        <v>0</v>
      </c>
      <c r="J1453" s="168">
        <v>0.25392919999999952</v>
      </c>
      <c r="K1453" s="168">
        <v>0</v>
      </c>
      <c r="L1453" s="168">
        <v>0</v>
      </c>
      <c r="M1453" s="168">
        <v>0</v>
      </c>
      <c r="N1453" s="168">
        <v>0.66797919999999966</v>
      </c>
    </row>
    <row r="1454" spans="1:14" ht="210" x14ac:dyDescent="0.25">
      <c r="A1454" s="168">
        <v>2044</v>
      </c>
      <c r="B1454" s="168">
        <v>49</v>
      </c>
      <c r="C1454" s="169" t="s">
        <v>51</v>
      </c>
      <c r="D1454" s="168">
        <v>4.2465289140999998</v>
      </c>
      <c r="E1454" s="168">
        <v>0</v>
      </c>
      <c r="F1454" s="168">
        <v>0</v>
      </c>
      <c r="G1454" s="168">
        <v>0</v>
      </c>
      <c r="H1454" s="168">
        <v>0</v>
      </c>
      <c r="I1454" s="168">
        <v>0</v>
      </c>
      <c r="J1454" s="168">
        <v>0</v>
      </c>
      <c r="K1454" s="168">
        <v>0</v>
      </c>
      <c r="L1454" s="168">
        <v>0</v>
      </c>
      <c r="M1454" s="168">
        <v>0</v>
      </c>
      <c r="N1454" s="168">
        <v>0</v>
      </c>
    </row>
    <row r="1455" spans="1:14" ht="195" x14ac:dyDescent="0.25">
      <c r="A1455" s="168">
        <v>2044</v>
      </c>
      <c r="B1455" s="168">
        <v>51</v>
      </c>
      <c r="C1455" s="169" t="s">
        <v>53</v>
      </c>
      <c r="D1455" s="168">
        <v>4.2465289140999998</v>
      </c>
      <c r="E1455" s="168">
        <v>0</v>
      </c>
      <c r="F1455" s="168">
        <v>0</v>
      </c>
      <c r="G1455" s="168">
        <v>0</v>
      </c>
      <c r="H1455" s="168">
        <v>0</v>
      </c>
      <c r="I1455" s="168">
        <v>0</v>
      </c>
      <c r="J1455" s="168">
        <v>0</v>
      </c>
      <c r="K1455" s="168">
        <v>0</v>
      </c>
      <c r="L1455" s="168">
        <v>2.5913700400000002</v>
      </c>
      <c r="M1455" s="168">
        <v>0</v>
      </c>
      <c r="N1455" s="168">
        <v>2.5913700400000002</v>
      </c>
    </row>
    <row r="1456" spans="1:14" ht="225" x14ac:dyDescent="0.25">
      <c r="A1456" s="168">
        <v>2044</v>
      </c>
      <c r="B1456" s="168">
        <v>53</v>
      </c>
      <c r="C1456" s="169" t="s">
        <v>55</v>
      </c>
      <c r="D1456" s="168">
        <v>4.2465289140999998</v>
      </c>
      <c r="E1456" s="168">
        <v>0</v>
      </c>
      <c r="F1456" s="168">
        <v>0</v>
      </c>
      <c r="G1456" s="168">
        <v>0</v>
      </c>
      <c r="H1456" s="168">
        <v>0</v>
      </c>
      <c r="I1456" s="168">
        <v>0</v>
      </c>
      <c r="J1456" s="168">
        <v>0</v>
      </c>
      <c r="K1456" s="168">
        <v>0</v>
      </c>
      <c r="L1456" s="168">
        <v>1.0335413950000001</v>
      </c>
      <c r="M1456" s="168">
        <v>0</v>
      </c>
      <c r="N1456" s="168">
        <v>1.0335413950000001</v>
      </c>
    </row>
    <row r="1457" spans="1:14" ht="180" x14ac:dyDescent="0.25">
      <c r="A1457" s="168">
        <v>2044</v>
      </c>
      <c r="B1457" s="168">
        <v>37</v>
      </c>
      <c r="C1457" s="169" t="s">
        <v>39</v>
      </c>
      <c r="D1457" s="168">
        <v>4.7469766068999997</v>
      </c>
      <c r="E1457" s="168">
        <v>0</v>
      </c>
      <c r="F1457" s="168">
        <v>0</v>
      </c>
      <c r="G1457" s="168">
        <v>0</v>
      </c>
      <c r="H1457" s="168">
        <v>0</v>
      </c>
      <c r="I1457" s="168">
        <v>0</v>
      </c>
      <c r="J1457" s="168">
        <v>0</v>
      </c>
      <c r="K1457" s="168">
        <v>0</v>
      </c>
      <c r="L1457" s="168">
        <v>21.958042970000008</v>
      </c>
      <c r="M1457" s="168">
        <v>0</v>
      </c>
      <c r="N1457" s="168">
        <v>21.958042970000008</v>
      </c>
    </row>
    <row r="1458" spans="1:14" ht="45" x14ac:dyDescent="0.25">
      <c r="A1458" s="168">
        <v>2044</v>
      </c>
      <c r="B1458" s="168">
        <v>16</v>
      </c>
      <c r="C1458" s="169" t="s">
        <v>18</v>
      </c>
      <c r="D1458" s="168">
        <v>5.0374925743999999</v>
      </c>
      <c r="E1458" s="168">
        <v>-0.12420843234624197</v>
      </c>
      <c r="F1458" s="168">
        <v>0.89392936274624235</v>
      </c>
      <c r="G1458" s="168">
        <v>0</v>
      </c>
      <c r="H1458" s="168">
        <v>0</v>
      </c>
      <c r="I1458" s="168">
        <v>0</v>
      </c>
      <c r="J1458" s="168">
        <v>0</v>
      </c>
      <c r="K1458" s="168">
        <v>0</v>
      </c>
      <c r="L1458" s="168">
        <v>0</v>
      </c>
      <c r="M1458" s="168">
        <v>0</v>
      </c>
      <c r="N1458" s="168">
        <v>0.76972093040000034</v>
      </c>
    </row>
    <row r="1459" spans="1:14" ht="150" x14ac:dyDescent="0.25">
      <c r="A1459" s="168">
        <v>2044</v>
      </c>
      <c r="B1459" s="168">
        <v>38</v>
      </c>
      <c r="C1459" s="169" t="s">
        <v>40</v>
      </c>
      <c r="D1459" s="168">
        <v>5.3422356789999998</v>
      </c>
      <c r="E1459" s="168">
        <v>0</v>
      </c>
      <c r="F1459" s="168">
        <v>0</v>
      </c>
      <c r="G1459" s="168">
        <v>0</v>
      </c>
      <c r="H1459" s="168">
        <v>0</v>
      </c>
      <c r="I1459" s="168">
        <v>0</v>
      </c>
      <c r="J1459" s="168">
        <v>0</v>
      </c>
      <c r="K1459" s="168">
        <v>0</v>
      </c>
      <c r="L1459" s="168">
        <v>9.4234202850000024</v>
      </c>
      <c r="M1459" s="168">
        <v>0</v>
      </c>
      <c r="N1459" s="168">
        <v>9.4234202850000024</v>
      </c>
    </row>
    <row r="1460" spans="1:14" ht="135" x14ac:dyDescent="0.25">
      <c r="A1460" s="168">
        <v>2044</v>
      </c>
      <c r="B1460" s="168">
        <v>40</v>
      </c>
      <c r="C1460" s="169" t="s">
        <v>42</v>
      </c>
      <c r="D1460" s="168">
        <v>5.4769047630000003</v>
      </c>
      <c r="E1460" s="168">
        <v>-4.3626702295203879E-3</v>
      </c>
      <c r="F1460" s="168">
        <v>1.677480593369815E-2</v>
      </c>
      <c r="G1460" s="168">
        <v>-7.0742010009938469E-3</v>
      </c>
      <c r="H1460" s="168">
        <v>5.9733985311816125E-2</v>
      </c>
      <c r="I1460" s="168">
        <v>0</v>
      </c>
      <c r="J1460" s="168">
        <v>0</v>
      </c>
      <c r="K1460" s="168">
        <v>0</v>
      </c>
      <c r="L1460" s="168">
        <v>0</v>
      </c>
      <c r="M1460" s="168">
        <v>0</v>
      </c>
      <c r="N1460" s="168">
        <v>6.5071920015000034E-2</v>
      </c>
    </row>
    <row r="1461" spans="1:14" ht="90" x14ac:dyDescent="0.25">
      <c r="A1461" s="168">
        <v>2044</v>
      </c>
      <c r="B1461" s="168">
        <v>48</v>
      </c>
      <c r="C1461" s="169" t="s">
        <v>50</v>
      </c>
      <c r="D1461" s="168">
        <v>5.6305795644999996</v>
      </c>
      <c r="E1461" s="168">
        <v>2.499143360131562</v>
      </c>
      <c r="F1461" s="168">
        <v>93.394659995138454</v>
      </c>
      <c r="G1461" s="168">
        <v>0</v>
      </c>
      <c r="H1461" s="168">
        <v>0</v>
      </c>
      <c r="I1461" s="168">
        <v>0</v>
      </c>
      <c r="J1461" s="168">
        <v>0</v>
      </c>
      <c r="K1461" s="168">
        <v>0</v>
      </c>
      <c r="L1461" s="168">
        <v>0</v>
      </c>
      <c r="M1461" s="168">
        <v>0</v>
      </c>
      <c r="N1461" s="168">
        <v>95.893803355270023</v>
      </c>
    </row>
    <row r="1462" spans="1:14" ht="75" x14ac:dyDescent="0.25">
      <c r="A1462" s="168">
        <v>2044</v>
      </c>
      <c r="B1462" s="168">
        <v>28</v>
      </c>
      <c r="C1462" s="169" t="s">
        <v>30</v>
      </c>
      <c r="D1462" s="168">
        <v>5.8285648387999993</v>
      </c>
      <c r="E1462" s="168">
        <v>0</v>
      </c>
      <c r="F1462" s="168">
        <v>0</v>
      </c>
      <c r="G1462" s="168">
        <v>1.3069249783712182</v>
      </c>
      <c r="H1462" s="168">
        <v>0</v>
      </c>
      <c r="I1462" s="168">
        <v>0</v>
      </c>
      <c r="J1462" s="168">
        <v>0</v>
      </c>
      <c r="K1462" s="168">
        <v>0</v>
      </c>
      <c r="L1462" s="168">
        <v>0</v>
      </c>
      <c r="M1462" s="168">
        <v>0</v>
      </c>
      <c r="N1462" s="168">
        <v>1.3069249783712182</v>
      </c>
    </row>
    <row r="1463" spans="1:14" ht="90" x14ac:dyDescent="0.25">
      <c r="A1463" s="168">
        <v>2044</v>
      </c>
      <c r="B1463" s="168">
        <v>45</v>
      </c>
      <c r="C1463" s="169" t="s">
        <v>47</v>
      </c>
      <c r="D1463" s="168">
        <v>5.8554986556000008</v>
      </c>
      <c r="E1463" s="168">
        <v>0.72764309651891768</v>
      </c>
      <c r="F1463" s="168">
        <v>3.9205554239320279</v>
      </c>
      <c r="G1463" s="168">
        <v>1.5678404430490536</v>
      </c>
      <c r="H1463" s="168">
        <v>0</v>
      </c>
      <c r="I1463" s="168">
        <v>0</v>
      </c>
      <c r="J1463" s="168">
        <v>0</v>
      </c>
      <c r="K1463" s="168">
        <v>0</v>
      </c>
      <c r="L1463" s="168">
        <v>0</v>
      </c>
      <c r="M1463" s="168">
        <v>0</v>
      </c>
      <c r="N1463" s="168">
        <v>6.2160389634999991</v>
      </c>
    </row>
    <row r="1464" spans="1:14" ht="75" x14ac:dyDescent="0.25">
      <c r="A1464" s="168">
        <v>2044</v>
      </c>
      <c r="B1464" s="168">
        <v>54</v>
      </c>
      <c r="C1464" s="169" t="s">
        <v>56</v>
      </c>
      <c r="D1464" s="168">
        <v>5.8554986556000008</v>
      </c>
      <c r="E1464" s="168">
        <v>0.72763373189423952</v>
      </c>
      <c r="F1464" s="168">
        <v>3.9205118500697735</v>
      </c>
      <c r="G1464" s="168">
        <v>1.567893381535987</v>
      </c>
      <c r="H1464" s="168">
        <v>0</v>
      </c>
      <c r="I1464" s="168">
        <v>0</v>
      </c>
      <c r="J1464" s="168">
        <v>0</v>
      </c>
      <c r="K1464" s="168">
        <v>0</v>
      </c>
      <c r="L1464" s="168">
        <v>0</v>
      </c>
      <c r="M1464" s="168">
        <v>0</v>
      </c>
      <c r="N1464" s="168">
        <v>6.2160389635000008</v>
      </c>
    </row>
    <row r="1465" spans="1:14" ht="120" x14ac:dyDescent="0.25">
      <c r="A1465" s="168">
        <v>2044</v>
      </c>
      <c r="B1465" s="168">
        <v>36</v>
      </c>
      <c r="C1465" s="169" t="s">
        <v>38</v>
      </c>
      <c r="D1465" s="168">
        <v>7.9723011687000005</v>
      </c>
      <c r="E1465" s="168">
        <v>0</v>
      </c>
      <c r="F1465" s="168">
        <v>0</v>
      </c>
      <c r="G1465" s="168">
        <v>0.12206528</v>
      </c>
      <c r="H1465" s="168">
        <v>0</v>
      </c>
      <c r="I1465" s="168">
        <v>0</v>
      </c>
      <c r="J1465" s="168">
        <v>0</v>
      </c>
      <c r="K1465" s="168">
        <v>0</v>
      </c>
      <c r="L1465" s="168">
        <v>0</v>
      </c>
      <c r="M1465" s="168">
        <v>0</v>
      </c>
      <c r="N1465" s="168">
        <v>0.12206528</v>
      </c>
    </row>
    <row r="1466" spans="1:14" ht="90" x14ac:dyDescent="0.25">
      <c r="A1466" s="168">
        <v>2044</v>
      </c>
      <c r="B1466" s="168">
        <v>46</v>
      </c>
      <c r="C1466" s="169" t="s">
        <v>48</v>
      </c>
      <c r="D1466" s="168">
        <v>14.366258952100001</v>
      </c>
      <c r="E1466" s="168">
        <v>5.4599629024696688</v>
      </c>
      <c r="F1466" s="168">
        <v>2.7805079365038932</v>
      </c>
      <c r="G1466" s="168">
        <v>0.25284358449911426</v>
      </c>
      <c r="H1466" s="168">
        <v>0.52433311921368664</v>
      </c>
      <c r="I1466" s="168">
        <v>0</v>
      </c>
      <c r="J1466" s="168">
        <v>0</v>
      </c>
      <c r="K1466" s="168">
        <v>0</v>
      </c>
      <c r="L1466" s="168">
        <v>0</v>
      </c>
      <c r="M1466" s="168">
        <v>0</v>
      </c>
      <c r="N1466" s="168">
        <v>9.0176475426863636</v>
      </c>
    </row>
    <row r="1467" spans="1:14" ht="75" x14ac:dyDescent="0.25">
      <c r="A1467" s="168">
        <v>2044</v>
      </c>
      <c r="B1467" s="168">
        <v>55</v>
      </c>
      <c r="C1467" s="169" t="s">
        <v>57</v>
      </c>
      <c r="D1467" s="168">
        <v>15.5614470726</v>
      </c>
      <c r="E1467" s="168">
        <v>-1.8141552695488015</v>
      </c>
      <c r="F1467" s="168">
        <v>5.7361878132868753</v>
      </c>
      <c r="G1467" s="168">
        <v>2.2940064197619248</v>
      </c>
      <c r="H1467" s="168">
        <v>0</v>
      </c>
      <c r="I1467" s="168">
        <v>0</v>
      </c>
      <c r="J1467" s="168">
        <v>0</v>
      </c>
      <c r="K1467" s="168">
        <v>0</v>
      </c>
      <c r="L1467" s="168">
        <v>0</v>
      </c>
      <c r="M1467" s="168">
        <v>0</v>
      </c>
      <c r="N1467" s="168">
        <v>6.2160389634999991</v>
      </c>
    </row>
    <row r="1468" spans="1:14" ht="45" x14ac:dyDescent="0.25">
      <c r="A1468" s="168">
        <v>2044</v>
      </c>
      <c r="B1468" s="168">
        <v>57</v>
      </c>
      <c r="C1468" s="169" t="s">
        <v>59</v>
      </c>
      <c r="D1468" s="168">
        <v>18.798500877200002</v>
      </c>
      <c r="E1468" s="168">
        <v>0</v>
      </c>
      <c r="F1468" s="168">
        <v>1.214539796052509E-8</v>
      </c>
      <c r="G1468" s="168">
        <v>-1.6976838588656842E-9</v>
      </c>
      <c r="H1468" s="168">
        <v>1.8331664298340592E-8</v>
      </c>
      <c r="I1468" s="168">
        <v>0</v>
      </c>
      <c r="J1468" s="168">
        <v>0</v>
      </c>
      <c r="K1468" s="168">
        <v>0</v>
      </c>
      <c r="L1468" s="168">
        <v>0</v>
      </c>
      <c r="M1468" s="168">
        <v>0</v>
      </c>
      <c r="N1468" s="168">
        <v>2.8779378399999997E-8</v>
      </c>
    </row>
    <row r="1469" spans="1:14" ht="45" x14ac:dyDescent="0.25">
      <c r="A1469" s="168">
        <v>2044</v>
      </c>
      <c r="B1469" s="168">
        <v>56</v>
      </c>
      <c r="C1469" s="169" t="s">
        <v>58</v>
      </c>
      <c r="D1469" s="168">
        <v>22.199764080999998</v>
      </c>
      <c r="E1469" s="168">
        <v>-0.1866828562601848</v>
      </c>
      <c r="F1469" s="168">
        <v>-1.9349527390675401</v>
      </c>
      <c r="G1469" s="168">
        <v>0.51427330533430726</v>
      </c>
      <c r="H1469" s="168">
        <v>5.3331890299085982</v>
      </c>
      <c r="I1469" s="168">
        <v>0</v>
      </c>
      <c r="J1469" s="168">
        <v>0</v>
      </c>
      <c r="K1469" s="168">
        <v>0</v>
      </c>
      <c r="L1469" s="168">
        <v>0</v>
      </c>
      <c r="M1469" s="168">
        <v>0</v>
      </c>
      <c r="N1469" s="168">
        <v>3.7258267399151808</v>
      </c>
    </row>
    <row r="1470" spans="1:14" ht="135" x14ac:dyDescent="0.25">
      <c r="A1470" s="168">
        <v>2044</v>
      </c>
      <c r="B1470" s="168">
        <v>41</v>
      </c>
      <c r="C1470" s="169" t="s">
        <v>43</v>
      </c>
      <c r="D1470" s="168">
        <v>22.8555156368</v>
      </c>
      <c r="E1470" s="168">
        <v>0</v>
      </c>
      <c r="F1470" s="168">
        <v>0</v>
      </c>
      <c r="G1470" s="168">
        <v>2.2915235200000102E-2</v>
      </c>
      <c r="H1470" s="168">
        <v>0</v>
      </c>
      <c r="I1470" s="168">
        <v>0</v>
      </c>
      <c r="J1470" s="168">
        <v>0</v>
      </c>
      <c r="K1470" s="168">
        <v>0</v>
      </c>
      <c r="L1470" s="168">
        <v>0</v>
      </c>
      <c r="M1470" s="168">
        <v>0</v>
      </c>
      <c r="N1470" s="168">
        <v>2.2915235200000102E-2</v>
      </c>
    </row>
    <row r="1471" spans="1:14" ht="135" x14ac:dyDescent="0.25">
      <c r="A1471" s="168">
        <v>2044</v>
      </c>
      <c r="B1471" s="168">
        <v>42</v>
      </c>
      <c r="C1471" s="169" t="s">
        <v>44</v>
      </c>
      <c r="D1471" s="168">
        <v>22.8555156368</v>
      </c>
      <c r="E1471" s="168">
        <v>-6.9880922150401172E-3</v>
      </c>
      <c r="F1471" s="168">
        <v>-3.6522699758747348E-2</v>
      </c>
      <c r="G1471" s="168">
        <v>4.5178445818787528E-2</v>
      </c>
      <c r="H1471" s="168">
        <v>0</v>
      </c>
      <c r="I1471" s="168">
        <v>0</v>
      </c>
      <c r="J1471" s="168">
        <v>0</v>
      </c>
      <c r="K1471" s="168">
        <v>0</v>
      </c>
      <c r="L1471" s="168">
        <v>0</v>
      </c>
      <c r="M1471" s="168">
        <v>0</v>
      </c>
      <c r="N1471" s="168">
        <v>1.6676538450000611E-3</v>
      </c>
    </row>
    <row r="1472" spans="1:14" ht="90" x14ac:dyDescent="0.25">
      <c r="A1472" s="168">
        <v>2044</v>
      </c>
      <c r="B1472" s="168">
        <v>47</v>
      </c>
      <c r="C1472" s="169" t="s">
        <v>49</v>
      </c>
      <c r="D1472" s="168">
        <v>23.278963022700001</v>
      </c>
      <c r="E1472" s="168">
        <v>0.53293107029859832</v>
      </c>
      <c r="F1472" s="168">
        <v>0.42942583112484312</v>
      </c>
      <c r="G1472" s="168">
        <v>0</v>
      </c>
      <c r="H1472" s="168">
        <v>0</v>
      </c>
      <c r="I1472" s="168">
        <v>0</v>
      </c>
      <c r="J1472" s="168">
        <v>0</v>
      </c>
      <c r="K1472" s="168">
        <v>0</v>
      </c>
      <c r="L1472" s="168">
        <v>0</v>
      </c>
      <c r="M1472" s="168">
        <v>0</v>
      </c>
      <c r="N1472" s="168">
        <v>0.96235690142344144</v>
      </c>
    </row>
    <row r="1473" spans="1:14" ht="75" x14ac:dyDescent="0.25">
      <c r="A1473" s="168">
        <v>2044</v>
      </c>
      <c r="B1473" s="168">
        <v>3</v>
      </c>
      <c r="C1473" s="169" t="s">
        <v>5</v>
      </c>
      <c r="D1473" s="168">
        <v>28.807346129100001</v>
      </c>
      <c r="E1473" s="168">
        <v>0</v>
      </c>
      <c r="F1473" s="168">
        <v>0</v>
      </c>
      <c r="G1473" s="168">
        <v>1.980283028290446</v>
      </c>
      <c r="H1473" s="168">
        <v>0</v>
      </c>
      <c r="I1473" s="168">
        <v>0</v>
      </c>
      <c r="J1473" s="168">
        <v>0</v>
      </c>
      <c r="K1473" s="168">
        <v>0</v>
      </c>
      <c r="L1473" s="168">
        <v>0</v>
      </c>
      <c r="M1473" s="168">
        <v>0</v>
      </c>
      <c r="N1473" s="168">
        <v>1.980283028290446</v>
      </c>
    </row>
    <row r="1474" spans="1:14" ht="105" x14ac:dyDescent="0.25">
      <c r="A1474" s="168">
        <v>2044</v>
      </c>
      <c r="B1474" s="168">
        <v>1</v>
      </c>
      <c r="C1474" s="169" t="s">
        <v>3</v>
      </c>
      <c r="D1474" s="168">
        <v>31.323485917900001</v>
      </c>
      <c r="E1474" s="168">
        <v>0</v>
      </c>
      <c r="F1474" s="168">
        <v>0</v>
      </c>
      <c r="G1474" s="168">
        <v>2.1503642169081409</v>
      </c>
      <c r="H1474" s="168">
        <v>0</v>
      </c>
      <c r="I1474" s="168">
        <v>0</v>
      </c>
      <c r="J1474" s="168">
        <v>0</v>
      </c>
      <c r="K1474" s="168">
        <v>0</v>
      </c>
      <c r="L1474" s="168">
        <v>0</v>
      </c>
      <c r="M1474" s="168">
        <v>0</v>
      </c>
      <c r="N1474" s="168">
        <v>2.1503642169081409</v>
      </c>
    </row>
    <row r="1475" spans="1:14" ht="105" x14ac:dyDescent="0.25">
      <c r="A1475" s="168">
        <v>2044</v>
      </c>
      <c r="B1475" s="168">
        <v>4</v>
      </c>
      <c r="C1475" s="169" t="s">
        <v>6</v>
      </c>
      <c r="D1475" s="168">
        <v>32.252376785199999</v>
      </c>
      <c r="E1475" s="168">
        <v>0</v>
      </c>
      <c r="F1475" s="168">
        <v>0</v>
      </c>
      <c r="G1475" s="168">
        <v>2.0644771016199508</v>
      </c>
      <c r="H1475" s="168">
        <v>0</v>
      </c>
      <c r="I1475" s="168">
        <v>0</v>
      </c>
      <c r="J1475" s="168">
        <v>0</v>
      </c>
      <c r="K1475" s="168">
        <v>0</v>
      </c>
      <c r="L1475" s="168">
        <v>0</v>
      </c>
      <c r="M1475" s="168">
        <v>0</v>
      </c>
      <c r="N1475" s="168">
        <v>2.0644771016199508</v>
      </c>
    </row>
    <row r="1476" spans="1:14" ht="75" x14ac:dyDescent="0.25">
      <c r="A1476" s="168">
        <v>2044</v>
      </c>
      <c r="B1476" s="168">
        <v>43</v>
      </c>
      <c r="C1476" s="169" t="s">
        <v>45</v>
      </c>
      <c r="D1476" s="168">
        <v>32.266278110000002</v>
      </c>
      <c r="E1476" s="168">
        <v>0</v>
      </c>
      <c r="F1476" s="168">
        <v>0</v>
      </c>
      <c r="G1476" s="168">
        <v>2.0757699188947161</v>
      </c>
      <c r="H1476" s="168">
        <v>0</v>
      </c>
      <c r="I1476" s="168">
        <v>0</v>
      </c>
      <c r="J1476" s="168">
        <v>0</v>
      </c>
      <c r="K1476" s="168">
        <v>0</v>
      </c>
      <c r="L1476" s="168">
        <v>0</v>
      </c>
      <c r="M1476" s="168">
        <v>0</v>
      </c>
      <c r="N1476" s="168">
        <v>2.0757699188947161</v>
      </c>
    </row>
    <row r="1477" spans="1:14" ht="135" x14ac:dyDescent="0.25">
      <c r="A1477" s="168">
        <v>2044</v>
      </c>
      <c r="B1477" s="168">
        <v>11</v>
      </c>
      <c r="C1477" s="169" t="s">
        <v>13</v>
      </c>
      <c r="D1477" s="168">
        <v>36.199049779200003</v>
      </c>
      <c r="E1477" s="168">
        <v>0</v>
      </c>
      <c r="F1477" s="168">
        <v>0</v>
      </c>
      <c r="G1477" s="168">
        <v>0</v>
      </c>
      <c r="H1477" s="168">
        <v>0</v>
      </c>
      <c r="I1477" s="168">
        <v>0</v>
      </c>
      <c r="J1477" s="168">
        <v>0</v>
      </c>
      <c r="K1477" s="168">
        <v>0</v>
      </c>
      <c r="L1477" s="168">
        <v>0</v>
      </c>
      <c r="M1477" s="168">
        <v>0.139216276</v>
      </c>
      <c r="N1477" s="168">
        <v>0.139216276</v>
      </c>
    </row>
    <row r="1478" spans="1:14" ht="150" x14ac:dyDescent="0.25">
      <c r="A1478" s="168">
        <v>2044</v>
      </c>
      <c r="B1478" s="168">
        <v>12</v>
      </c>
      <c r="C1478" s="169" t="s">
        <v>14</v>
      </c>
      <c r="D1478" s="168">
        <v>76.200654911700013</v>
      </c>
      <c r="E1478" s="168">
        <v>0</v>
      </c>
      <c r="F1478" s="168">
        <v>0</v>
      </c>
      <c r="G1478" s="168">
        <v>0</v>
      </c>
      <c r="H1478" s="168">
        <v>0</v>
      </c>
      <c r="I1478" s="168">
        <v>0</v>
      </c>
      <c r="J1478" s="168">
        <v>0</v>
      </c>
      <c r="K1478" s="168">
        <v>0</v>
      </c>
      <c r="L1478" s="168">
        <v>0</v>
      </c>
      <c r="M1478" s="168">
        <v>0.139216276</v>
      </c>
      <c r="N1478" s="168">
        <v>0.139216276</v>
      </c>
    </row>
    <row r="1479" spans="1:14" ht="105" x14ac:dyDescent="0.25">
      <c r="A1479" s="168">
        <v>2044</v>
      </c>
      <c r="B1479" s="168">
        <v>5</v>
      </c>
      <c r="C1479" s="169" t="s">
        <v>7</v>
      </c>
      <c r="D1479" s="168">
        <v>89.612935449400013</v>
      </c>
      <c r="E1479" s="168">
        <v>0</v>
      </c>
      <c r="F1479" s="168">
        <v>0</v>
      </c>
      <c r="G1479" s="168">
        <v>0</v>
      </c>
      <c r="H1479" s="168">
        <v>0</v>
      </c>
      <c r="I1479" s="168">
        <v>0</v>
      </c>
      <c r="J1479" s="168">
        <v>0</v>
      </c>
      <c r="K1479" s="168">
        <v>0</v>
      </c>
      <c r="L1479" s="168">
        <v>0.63247363040485982</v>
      </c>
      <c r="M1479" s="168">
        <v>0</v>
      </c>
      <c r="N1479" s="168">
        <v>0.63247363040485982</v>
      </c>
    </row>
    <row r="1480" spans="1:14" ht="75" x14ac:dyDescent="0.25">
      <c r="A1480" s="168">
        <v>2044</v>
      </c>
      <c r="B1480" s="168">
        <v>44</v>
      </c>
      <c r="C1480" s="169" t="s">
        <v>46</v>
      </c>
      <c r="D1480" s="168">
        <v>89.612935449400013</v>
      </c>
      <c r="E1480" s="168">
        <v>0</v>
      </c>
      <c r="F1480" s="168">
        <v>0</v>
      </c>
      <c r="G1480" s="168">
        <v>0</v>
      </c>
      <c r="H1480" s="168">
        <v>0</v>
      </c>
      <c r="I1480" s="168">
        <v>0</v>
      </c>
      <c r="J1480" s="168">
        <v>0</v>
      </c>
      <c r="K1480" s="168">
        <v>0</v>
      </c>
      <c r="L1480" s="168">
        <v>0.62834646680587258</v>
      </c>
      <c r="M1480" s="168">
        <v>0</v>
      </c>
      <c r="N1480" s="168">
        <v>0.62834646680587258</v>
      </c>
    </row>
    <row r="1481" spans="1:14" ht="105" x14ac:dyDescent="0.25">
      <c r="A1481" s="168">
        <v>2044</v>
      </c>
      <c r="B1481" s="168">
        <v>2</v>
      </c>
      <c r="C1481" s="169" t="s">
        <v>4</v>
      </c>
      <c r="D1481" s="168">
        <v>90.810295651900006</v>
      </c>
      <c r="E1481" s="168">
        <v>0</v>
      </c>
      <c r="F1481" s="168">
        <v>0</v>
      </c>
      <c r="G1481" s="168">
        <v>0</v>
      </c>
      <c r="H1481" s="168">
        <v>0</v>
      </c>
      <c r="I1481" s="168">
        <v>0</v>
      </c>
      <c r="J1481" s="168">
        <v>0</v>
      </c>
      <c r="K1481" s="168">
        <v>0</v>
      </c>
      <c r="L1481" s="168">
        <v>1.2082747056591205</v>
      </c>
      <c r="M1481" s="168">
        <v>0</v>
      </c>
      <c r="N1481" s="168">
        <v>1.2082747056591205</v>
      </c>
    </row>
    <row r="1482" spans="1:14" ht="45" x14ac:dyDescent="0.25">
      <c r="A1482" s="168">
        <v>2044</v>
      </c>
      <c r="B1482" s="168">
        <v>58</v>
      </c>
      <c r="C1482" s="169" t="s">
        <v>60</v>
      </c>
      <c r="D1482" s="168">
        <v>96.394392661599994</v>
      </c>
      <c r="E1482" s="168">
        <v>0</v>
      </c>
      <c r="F1482" s="168">
        <v>0</v>
      </c>
      <c r="G1482" s="168">
        <v>9.6525000000000016E-9</v>
      </c>
      <c r="H1482" s="168">
        <v>0</v>
      </c>
      <c r="I1482" s="168">
        <v>0</v>
      </c>
      <c r="J1482" s="168">
        <v>0</v>
      </c>
      <c r="K1482" s="168">
        <v>0</v>
      </c>
      <c r="L1482" s="168">
        <v>0</v>
      </c>
      <c r="M1482" s="168">
        <v>0</v>
      </c>
      <c r="N1482" s="168">
        <v>9.6525000000000016E-9</v>
      </c>
    </row>
    <row r="1483" spans="1:14" ht="75" x14ac:dyDescent="0.25">
      <c r="A1483" s="168">
        <v>2044</v>
      </c>
      <c r="B1483" s="168">
        <v>31</v>
      </c>
      <c r="C1483" s="169" t="s">
        <v>33</v>
      </c>
      <c r="D1483" s="168">
        <v>111.75437912870001</v>
      </c>
      <c r="E1483" s="168">
        <v>0</v>
      </c>
      <c r="F1483" s="168">
        <v>0</v>
      </c>
      <c r="G1483" s="168">
        <v>0</v>
      </c>
      <c r="H1483" s="168">
        <v>0</v>
      </c>
      <c r="I1483" s="168">
        <v>0.72497352658540626</v>
      </c>
      <c r="J1483" s="168">
        <v>0</v>
      </c>
      <c r="K1483" s="168">
        <v>0</v>
      </c>
      <c r="L1483" s="168">
        <v>0</v>
      </c>
      <c r="M1483" s="168">
        <v>0</v>
      </c>
      <c r="N1483" s="168">
        <v>0.72497352658540626</v>
      </c>
    </row>
    <row r="1484" spans="1:14" ht="30" x14ac:dyDescent="0.25">
      <c r="A1484" s="168">
        <v>2045</v>
      </c>
      <c r="B1484" s="168">
        <v>19</v>
      </c>
      <c r="C1484" s="169" t="s">
        <v>21</v>
      </c>
      <c r="D1484" s="168">
        <v>-44.629768854000005</v>
      </c>
      <c r="E1484" s="168">
        <v>1.0212682500000003</v>
      </c>
      <c r="F1484" s="168">
        <v>21.044359700000005</v>
      </c>
      <c r="G1484" s="168">
        <v>6.8760508960000006</v>
      </c>
      <c r="H1484" s="168">
        <v>22.826316942000002</v>
      </c>
      <c r="I1484" s="168">
        <v>0</v>
      </c>
      <c r="J1484" s="168">
        <v>0</v>
      </c>
      <c r="K1484" s="168">
        <v>0</v>
      </c>
      <c r="L1484" s="168">
        <v>0</v>
      </c>
      <c r="M1484" s="168">
        <v>0</v>
      </c>
      <c r="N1484" s="168">
        <v>51.767995788000015</v>
      </c>
    </row>
    <row r="1485" spans="1:14" ht="60" x14ac:dyDescent="0.25">
      <c r="A1485" s="168">
        <v>2045</v>
      </c>
      <c r="B1485" s="168">
        <v>32</v>
      </c>
      <c r="C1485" s="169" t="s">
        <v>34</v>
      </c>
      <c r="D1485" s="168">
        <v>-22.307825160500002</v>
      </c>
      <c r="E1485" s="168">
        <v>0</v>
      </c>
      <c r="F1485" s="168">
        <v>0</v>
      </c>
      <c r="G1485" s="168">
        <v>0</v>
      </c>
      <c r="H1485" s="168">
        <v>0</v>
      </c>
      <c r="I1485" s="168">
        <v>1.5358622027894975</v>
      </c>
      <c r="J1485" s="168">
        <v>0</v>
      </c>
      <c r="K1485" s="168">
        <v>0</v>
      </c>
      <c r="L1485" s="168">
        <v>0</v>
      </c>
      <c r="M1485" s="168">
        <v>0</v>
      </c>
      <c r="N1485" s="168">
        <v>1.5358622027894975</v>
      </c>
    </row>
    <row r="1486" spans="1:14" ht="90" x14ac:dyDescent="0.25">
      <c r="A1486" s="168">
        <v>2045</v>
      </c>
      <c r="B1486" s="168">
        <v>22</v>
      </c>
      <c r="C1486" s="169" t="s">
        <v>24</v>
      </c>
      <c r="D1486" s="168">
        <v>-16.187441105000001</v>
      </c>
      <c r="E1486" s="168">
        <v>-7.0058250000000641E-2</v>
      </c>
      <c r="F1486" s="168">
        <v>0.13072919999999522</v>
      </c>
      <c r="G1486" s="168">
        <v>-0.21372608400000215</v>
      </c>
      <c r="H1486" s="168">
        <v>0.96492817200000913</v>
      </c>
      <c r="I1486" s="168">
        <v>0</v>
      </c>
      <c r="J1486" s="168">
        <v>0</v>
      </c>
      <c r="K1486" s="168">
        <v>0</v>
      </c>
      <c r="L1486" s="168">
        <v>0</v>
      </c>
      <c r="M1486" s="168">
        <v>0</v>
      </c>
      <c r="N1486" s="168">
        <v>0.81187303800000143</v>
      </c>
    </row>
    <row r="1487" spans="1:14" ht="90" x14ac:dyDescent="0.25">
      <c r="A1487" s="168">
        <v>2045</v>
      </c>
      <c r="B1487" s="168">
        <v>21</v>
      </c>
      <c r="C1487" s="169" t="s">
        <v>23</v>
      </c>
      <c r="D1487" s="168">
        <v>-10.979440093600001</v>
      </c>
      <c r="E1487" s="168">
        <v>0</v>
      </c>
      <c r="F1487" s="168">
        <v>0.62033855887393197</v>
      </c>
      <c r="G1487" s="168">
        <v>2.3041146472459702E-2</v>
      </c>
      <c r="H1487" s="168">
        <v>0.93630840665361492</v>
      </c>
      <c r="I1487" s="168">
        <v>0</v>
      </c>
      <c r="J1487" s="168">
        <v>0</v>
      </c>
      <c r="K1487" s="168">
        <v>0</v>
      </c>
      <c r="L1487" s="168">
        <v>0</v>
      </c>
      <c r="M1487" s="168">
        <v>0</v>
      </c>
      <c r="N1487" s="168">
        <v>1.5796881120000066</v>
      </c>
    </row>
    <row r="1488" spans="1:14" ht="180" x14ac:dyDescent="0.25">
      <c r="A1488" s="168">
        <v>2045</v>
      </c>
      <c r="B1488" s="168">
        <v>50</v>
      </c>
      <c r="C1488" s="169" t="s">
        <v>52</v>
      </c>
      <c r="D1488" s="168">
        <v>-7.3995231452999999</v>
      </c>
      <c r="E1488" s="168">
        <v>0</v>
      </c>
      <c r="F1488" s="168">
        <v>0</v>
      </c>
      <c r="G1488" s="168">
        <v>0</v>
      </c>
      <c r="H1488" s="168">
        <v>0</v>
      </c>
      <c r="I1488" s="168">
        <v>0</v>
      </c>
      <c r="J1488" s="168">
        <v>0</v>
      </c>
      <c r="K1488" s="168">
        <v>0</v>
      </c>
      <c r="L1488" s="168">
        <v>0</v>
      </c>
      <c r="M1488" s="168">
        <v>0</v>
      </c>
      <c r="N1488" s="168">
        <v>0</v>
      </c>
    </row>
    <row r="1489" spans="1:14" ht="45" x14ac:dyDescent="0.25">
      <c r="A1489" s="168">
        <v>2045</v>
      </c>
      <c r="B1489" s="168">
        <v>14</v>
      </c>
      <c r="C1489" s="169" t="s">
        <v>16</v>
      </c>
      <c r="D1489" s="168">
        <v>-7.2981955200000002</v>
      </c>
      <c r="E1489" s="168">
        <v>0</v>
      </c>
      <c r="F1489" s="168">
        <v>0.56997500000000034</v>
      </c>
      <c r="G1489" s="168">
        <v>0</v>
      </c>
      <c r="H1489" s="168">
        <v>0</v>
      </c>
      <c r="I1489" s="168">
        <v>0</v>
      </c>
      <c r="J1489" s="168">
        <v>0.6524042000000001</v>
      </c>
      <c r="K1489" s="168">
        <v>0</v>
      </c>
      <c r="L1489" s="168">
        <v>0</v>
      </c>
      <c r="M1489" s="168">
        <v>0</v>
      </c>
      <c r="N1489" s="168">
        <v>1.2223792000000004</v>
      </c>
    </row>
    <row r="1490" spans="1:14" ht="105" x14ac:dyDescent="0.25">
      <c r="A1490" s="168">
        <v>2045</v>
      </c>
      <c r="B1490" s="168">
        <v>35</v>
      </c>
      <c r="C1490" s="169" t="s">
        <v>37</v>
      </c>
      <c r="D1490" s="168">
        <v>-7.2572517743000002</v>
      </c>
      <c r="E1490" s="168">
        <v>0</v>
      </c>
      <c r="F1490" s="168">
        <v>0</v>
      </c>
      <c r="G1490" s="168">
        <v>0</v>
      </c>
      <c r="H1490" s="168">
        <v>0</v>
      </c>
      <c r="I1490" s="168">
        <v>0</v>
      </c>
      <c r="J1490" s="168">
        <v>0</v>
      </c>
      <c r="K1490" s="168">
        <v>0</v>
      </c>
      <c r="L1490" s="168">
        <v>2.9581187999999998</v>
      </c>
      <c r="M1490" s="168">
        <v>0</v>
      </c>
      <c r="N1490" s="168">
        <v>2.9581187999999998</v>
      </c>
    </row>
    <row r="1491" spans="1:14" ht="120" x14ac:dyDescent="0.25">
      <c r="A1491" s="168">
        <v>2045</v>
      </c>
      <c r="B1491" s="168">
        <v>39</v>
      </c>
      <c r="C1491" s="169" t="s">
        <v>41</v>
      </c>
      <c r="D1491" s="168">
        <v>-7.1060748671000002</v>
      </c>
      <c r="E1491" s="168">
        <v>0</v>
      </c>
      <c r="F1491" s="168">
        <v>0</v>
      </c>
      <c r="G1491" s="168">
        <v>2.0334599999999984E-2</v>
      </c>
      <c r="H1491" s="168">
        <v>0</v>
      </c>
      <c r="I1491" s="168">
        <v>0</v>
      </c>
      <c r="J1491" s="168">
        <v>0</v>
      </c>
      <c r="K1491" s="168">
        <v>0</v>
      </c>
      <c r="L1491" s="168">
        <v>0</v>
      </c>
      <c r="M1491" s="168">
        <v>0</v>
      </c>
      <c r="N1491" s="168">
        <v>2.0334599999999984E-2</v>
      </c>
    </row>
    <row r="1492" spans="1:14" ht="60" x14ac:dyDescent="0.25">
      <c r="A1492" s="168">
        <v>2045</v>
      </c>
      <c r="B1492" s="168">
        <v>15</v>
      </c>
      <c r="C1492" s="169" t="s">
        <v>17</v>
      </c>
      <c r="D1492" s="168">
        <v>-7.0625246230000007</v>
      </c>
      <c r="E1492" s="168">
        <v>0</v>
      </c>
      <c r="F1492" s="168">
        <v>7.5005000000000308E-2</v>
      </c>
      <c r="G1492" s="168">
        <v>0</v>
      </c>
      <c r="H1492" s="168">
        <v>0</v>
      </c>
      <c r="I1492" s="168">
        <v>0</v>
      </c>
      <c r="J1492" s="168">
        <v>8.5845200000000205E-2</v>
      </c>
      <c r="K1492" s="168">
        <v>0</v>
      </c>
      <c r="L1492" s="168">
        <v>0</v>
      </c>
      <c r="M1492" s="168">
        <v>0</v>
      </c>
      <c r="N1492" s="168">
        <v>0.1608502000000005</v>
      </c>
    </row>
    <row r="1493" spans="1:14" ht="60" x14ac:dyDescent="0.25">
      <c r="A1493" s="168">
        <v>2045</v>
      </c>
      <c r="B1493" s="168">
        <v>29</v>
      </c>
      <c r="C1493" s="169" t="s">
        <v>31</v>
      </c>
      <c r="D1493" s="168">
        <v>-5.3520100480000004</v>
      </c>
      <c r="E1493" s="168">
        <v>0</v>
      </c>
      <c r="F1493" s="168">
        <v>0</v>
      </c>
      <c r="G1493" s="168">
        <v>1.3229308306052516</v>
      </c>
      <c r="H1493" s="168">
        <v>0</v>
      </c>
      <c r="I1493" s="168">
        <v>0</v>
      </c>
      <c r="J1493" s="168">
        <v>0</v>
      </c>
      <c r="K1493" s="168">
        <v>0</v>
      </c>
      <c r="L1493" s="168">
        <v>0</v>
      </c>
      <c r="M1493" s="168">
        <v>0</v>
      </c>
      <c r="N1493" s="168">
        <v>1.3229308306052516</v>
      </c>
    </row>
    <row r="1494" spans="1:14" ht="90" x14ac:dyDescent="0.25">
      <c r="A1494" s="168">
        <v>2045</v>
      </c>
      <c r="B1494" s="168">
        <v>9</v>
      </c>
      <c r="C1494" s="169" t="s">
        <v>11</v>
      </c>
      <c r="D1494" s="168">
        <v>-5.1295888512000003</v>
      </c>
      <c r="E1494" s="168">
        <v>-0.13988362499999993</v>
      </c>
      <c r="F1494" s="168">
        <v>2.9015875000000002</v>
      </c>
      <c r="G1494" s="168">
        <v>0</v>
      </c>
      <c r="H1494" s="168">
        <v>0</v>
      </c>
      <c r="I1494" s="168">
        <v>0</v>
      </c>
      <c r="J1494" s="168">
        <v>0</v>
      </c>
      <c r="K1494" s="168">
        <v>0</v>
      </c>
      <c r="L1494" s="168">
        <v>0</v>
      </c>
      <c r="M1494" s="168">
        <v>0</v>
      </c>
      <c r="N1494" s="168">
        <v>2.7617038750000003</v>
      </c>
    </row>
    <row r="1495" spans="1:14" ht="75" x14ac:dyDescent="0.25">
      <c r="A1495" s="168">
        <v>2045</v>
      </c>
      <c r="B1495" s="168">
        <v>7</v>
      </c>
      <c r="C1495" s="169" t="s">
        <v>9</v>
      </c>
      <c r="D1495" s="168">
        <v>-3.8338333340999999</v>
      </c>
      <c r="E1495" s="168">
        <v>0</v>
      </c>
      <c r="F1495" s="168">
        <v>0</v>
      </c>
      <c r="G1495" s="168">
        <v>0</v>
      </c>
      <c r="H1495" s="168">
        <v>0</v>
      </c>
      <c r="I1495" s="168">
        <v>0</v>
      </c>
      <c r="J1495" s="168">
        <v>0</v>
      </c>
      <c r="K1495" s="168">
        <v>0</v>
      </c>
      <c r="L1495" s="168">
        <v>0</v>
      </c>
      <c r="M1495" s="168">
        <v>0</v>
      </c>
      <c r="N1495" s="168">
        <v>0</v>
      </c>
    </row>
    <row r="1496" spans="1:14" ht="90" x14ac:dyDescent="0.25">
      <c r="A1496" s="168">
        <v>2045</v>
      </c>
      <c r="B1496" s="168">
        <v>6</v>
      </c>
      <c r="C1496" s="169" t="s">
        <v>8</v>
      </c>
      <c r="D1496" s="168">
        <v>-3.7222969234000001</v>
      </c>
      <c r="E1496" s="168">
        <v>0</v>
      </c>
      <c r="F1496" s="168">
        <v>0</v>
      </c>
      <c r="G1496" s="168">
        <v>1.5166722999999998</v>
      </c>
      <c r="H1496" s="168">
        <v>0</v>
      </c>
      <c r="I1496" s="168">
        <v>0</v>
      </c>
      <c r="J1496" s="168">
        <v>0</v>
      </c>
      <c r="K1496" s="168">
        <v>0</v>
      </c>
      <c r="L1496" s="168">
        <v>0</v>
      </c>
      <c r="M1496" s="168">
        <v>0</v>
      </c>
      <c r="N1496" s="168">
        <v>1.5166722999999998</v>
      </c>
    </row>
    <row r="1497" spans="1:14" ht="75" x14ac:dyDescent="0.25">
      <c r="A1497" s="168">
        <v>2045</v>
      </c>
      <c r="B1497" s="168">
        <v>27</v>
      </c>
      <c r="C1497" s="169" t="s">
        <v>29</v>
      </c>
      <c r="D1497" s="168">
        <v>-3.6237930047</v>
      </c>
      <c r="E1497" s="168">
        <v>0</v>
      </c>
      <c r="F1497" s="168">
        <v>0</v>
      </c>
      <c r="G1497" s="168">
        <v>0.66146541530262526</v>
      </c>
      <c r="H1497" s="168">
        <v>0</v>
      </c>
      <c r="I1497" s="168">
        <v>-5.7357840208059327E-2</v>
      </c>
      <c r="J1497" s="168">
        <v>0</v>
      </c>
      <c r="K1497" s="168">
        <v>0</v>
      </c>
      <c r="L1497" s="168">
        <v>0</v>
      </c>
      <c r="M1497" s="168">
        <v>0</v>
      </c>
      <c r="N1497" s="168">
        <v>0.60410757509456592</v>
      </c>
    </row>
    <row r="1498" spans="1:14" ht="210" x14ac:dyDescent="0.25">
      <c r="A1498" s="168">
        <v>2045</v>
      </c>
      <c r="B1498" s="168">
        <v>33</v>
      </c>
      <c r="C1498" s="169" t="s">
        <v>35</v>
      </c>
      <c r="D1498" s="168">
        <v>-3.4692493704</v>
      </c>
      <c r="E1498" s="168">
        <v>0</v>
      </c>
      <c r="F1498" s="168">
        <v>0</v>
      </c>
      <c r="G1498" s="168">
        <v>15.523163648999999</v>
      </c>
      <c r="H1498" s="168">
        <v>0</v>
      </c>
      <c r="I1498" s="168">
        <v>0</v>
      </c>
      <c r="J1498" s="168">
        <v>0</v>
      </c>
      <c r="K1498" s="168">
        <v>0</v>
      </c>
      <c r="L1498" s="168">
        <v>0</v>
      </c>
      <c r="M1498" s="168">
        <v>0</v>
      </c>
      <c r="N1498" s="168">
        <v>15.523163648999999</v>
      </c>
    </row>
    <row r="1499" spans="1:14" ht="60" x14ac:dyDescent="0.25">
      <c r="A1499" s="168">
        <v>2045</v>
      </c>
      <c r="B1499" s="168">
        <v>24</v>
      </c>
      <c r="C1499" s="169" t="s">
        <v>26</v>
      </c>
      <c r="D1499" s="168">
        <v>-3.4301518943999998</v>
      </c>
      <c r="E1499" s="168">
        <v>0</v>
      </c>
      <c r="F1499" s="168">
        <v>1.8228085665926714</v>
      </c>
      <c r="G1499" s="168">
        <v>5.0876193138081567E-2</v>
      </c>
      <c r="H1499" s="168">
        <v>2.6460520922692474</v>
      </c>
      <c r="I1499" s="168">
        <v>0</v>
      </c>
      <c r="J1499" s="168">
        <v>0</v>
      </c>
      <c r="K1499" s="168">
        <v>0</v>
      </c>
      <c r="L1499" s="168">
        <v>0</v>
      </c>
      <c r="M1499" s="168">
        <v>0</v>
      </c>
      <c r="N1499" s="168">
        <v>4.5197368520000003</v>
      </c>
    </row>
    <row r="1500" spans="1:14" ht="60" x14ac:dyDescent="0.25">
      <c r="A1500" s="168">
        <v>2045</v>
      </c>
      <c r="B1500" s="168">
        <v>26</v>
      </c>
      <c r="C1500" s="169" t="s">
        <v>28</v>
      </c>
      <c r="D1500" s="168">
        <v>-3.3627087482999998</v>
      </c>
      <c r="E1500" s="168">
        <v>0</v>
      </c>
      <c r="F1500" s="168">
        <v>0</v>
      </c>
      <c r="G1500" s="168">
        <v>1.3197160161742354</v>
      </c>
      <c r="H1500" s="168">
        <v>0</v>
      </c>
      <c r="I1500" s="168">
        <v>0</v>
      </c>
      <c r="J1500" s="168">
        <v>0</v>
      </c>
      <c r="K1500" s="168">
        <v>0</v>
      </c>
      <c r="L1500" s="168">
        <v>0</v>
      </c>
      <c r="M1500" s="168">
        <v>0</v>
      </c>
      <c r="N1500" s="168">
        <v>1.3197160161742354</v>
      </c>
    </row>
    <row r="1501" spans="1:14" ht="75" x14ac:dyDescent="0.25">
      <c r="A1501" s="168">
        <v>2045</v>
      </c>
      <c r="B1501" s="168">
        <v>8</v>
      </c>
      <c r="C1501" s="169" t="s">
        <v>10</v>
      </c>
      <c r="D1501" s="168">
        <v>-3.3477213825000001</v>
      </c>
      <c r="E1501" s="168">
        <v>-0.55957837500000018</v>
      </c>
      <c r="F1501" s="168">
        <v>2.9015875000000011</v>
      </c>
      <c r="G1501" s="168">
        <v>0</v>
      </c>
      <c r="H1501" s="168">
        <v>0</v>
      </c>
      <c r="I1501" s="168">
        <v>0</v>
      </c>
      <c r="J1501" s="168">
        <v>0</v>
      </c>
      <c r="K1501" s="168">
        <v>0</v>
      </c>
      <c r="L1501" s="168">
        <v>0</v>
      </c>
      <c r="M1501" s="168">
        <v>0</v>
      </c>
      <c r="N1501" s="168">
        <v>2.342009125000001</v>
      </c>
    </row>
    <row r="1502" spans="1:14" ht="180" x14ac:dyDescent="0.25">
      <c r="A1502" s="168">
        <v>2045</v>
      </c>
      <c r="B1502" s="168">
        <v>18</v>
      </c>
      <c r="C1502" s="169" t="s">
        <v>20</v>
      </c>
      <c r="D1502" s="168">
        <v>-2.3159824324999998</v>
      </c>
      <c r="E1502" s="168">
        <v>0</v>
      </c>
      <c r="F1502" s="168">
        <v>0</v>
      </c>
      <c r="G1502" s="168">
        <v>0.35514049999999997</v>
      </c>
      <c r="H1502" s="168">
        <v>0</v>
      </c>
      <c r="I1502" s="168">
        <v>0</v>
      </c>
      <c r="J1502" s="168">
        <v>0</v>
      </c>
      <c r="K1502" s="168">
        <v>0</v>
      </c>
      <c r="L1502" s="168">
        <v>0</v>
      </c>
      <c r="M1502" s="168">
        <v>0</v>
      </c>
      <c r="N1502" s="168">
        <v>0.35514049999999997</v>
      </c>
    </row>
    <row r="1503" spans="1:14" ht="75" x14ac:dyDescent="0.25">
      <c r="A1503" s="168">
        <v>2045</v>
      </c>
      <c r="B1503" s="168">
        <v>23</v>
      </c>
      <c r="C1503" s="169" t="s">
        <v>25</v>
      </c>
      <c r="D1503" s="168">
        <v>-1.4928719586000001</v>
      </c>
      <c r="E1503" s="168">
        <v>0.25435557615197513</v>
      </c>
      <c r="F1503" s="168">
        <v>2.5603735754574641</v>
      </c>
      <c r="G1503" s="168">
        <v>0.85156882600785577</v>
      </c>
      <c r="H1503" s="168">
        <v>0.77851838689412844</v>
      </c>
      <c r="I1503" s="168">
        <v>0</v>
      </c>
      <c r="J1503" s="168">
        <v>0</v>
      </c>
      <c r="K1503" s="168">
        <v>0</v>
      </c>
      <c r="L1503" s="168">
        <v>0</v>
      </c>
      <c r="M1503" s="168">
        <v>0</v>
      </c>
      <c r="N1503" s="168">
        <v>4.4448163645114223</v>
      </c>
    </row>
    <row r="1504" spans="1:14" ht="45" x14ac:dyDescent="0.25">
      <c r="A1504" s="168">
        <v>2045</v>
      </c>
      <c r="B1504" s="168">
        <v>59</v>
      </c>
      <c r="C1504" s="169" t="s">
        <v>61</v>
      </c>
      <c r="D1504" s="168">
        <v>-0.9008710095000001</v>
      </c>
      <c r="E1504" s="168">
        <v>-0.77521725000000041</v>
      </c>
      <c r="F1504" s="168">
        <v>3.6620849999999985</v>
      </c>
      <c r="G1504" s="168">
        <v>0.14608879999999999</v>
      </c>
      <c r="H1504" s="168">
        <v>0</v>
      </c>
      <c r="I1504" s="168">
        <v>0</v>
      </c>
      <c r="J1504" s="168">
        <v>0</v>
      </c>
      <c r="K1504" s="168">
        <v>0</v>
      </c>
      <c r="L1504" s="168">
        <v>0</v>
      </c>
      <c r="M1504" s="168">
        <v>0</v>
      </c>
      <c r="N1504" s="168">
        <v>3.0329565499999984</v>
      </c>
    </row>
    <row r="1505" spans="1:14" ht="75" x14ac:dyDescent="0.25">
      <c r="A1505" s="168">
        <v>2045</v>
      </c>
      <c r="B1505" s="168">
        <v>20</v>
      </c>
      <c r="C1505" s="169" t="s">
        <v>22</v>
      </c>
      <c r="D1505" s="168">
        <v>-0.32602950820000004</v>
      </c>
      <c r="E1505" s="168">
        <v>-2.0398500000000083E-2</v>
      </c>
      <c r="F1505" s="168">
        <v>0.4724188000000038</v>
      </c>
      <c r="G1505" s="168">
        <v>-4.6096336000000841E-2</v>
      </c>
      <c r="H1505" s="168">
        <v>0.93654724800000366</v>
      </c>
      <c r="I1505" s="168">
        <v>0</v>
      </c>
      <c r="J1505" s="168">
        <v>0</v>
      </c>
      <c r="K1505" s="168">
        <v>0</v>
      </c>
      <c r="L1505" s="168">
        <v>0</v>
      </c>
      <c r="M1505" s="168">
        <v>0</v>
      </c>
      <c r="N1505" s="168">
        <v>1.3424712120000066</v>
      </c>
    </row>
    <row r="1506" spans="1:14" ht="120" x14ac:dyDescent="0.25">
      <c r="A1506" s="168">
        <v>2045</v>
      </c>
      <c r="B1506" s="168">
        <v>10</v>
      </c>
      <c r="C1506" s="169" t="s">
        <v>12</v>
      </c>
      <c r="D1506" s="168">
        <v>0</v>
      </c>
      <c r="E1506" s="168">
        <v>0</v>
      </c>
      <c r="F1506" s="168">
        <v>0</v>
      </c>
      <c r="G1506" s="168">
        <v>0</v>
      </c>
      <c r="H1506" s="168">
        <v>0</v>
      </c>
      <c r="I1506" s="168">
        <v>0</v>
      </c>
      <c r="J1506" s="168">
        <v>0</v>
      </c>
      <c r="K1506" s="168">
        <v>0</v>
      </c>
      <c r="L1506" s="168">
        <v>0</v>
      </c>
      <c r="M1506" s="168">
        <v>0.96007121542682927</v>
      </c>
      <c r="N1506" s="168">
        <v>0.96007121542682927</v>
      </c>
    </row>
    <row r="1507" spans="1:14" ht="90" x14ac:dyDescent="0.25">
      <c r="A1507" s="168">
        <v>2045</v>
      </c>
      <c r="B1507" s="168">
        <v>25</v>
      </c>
      <c r="C1507" s="169" t="s">
        <v>27</v>
      </c>
      <c r="D1507" s="168">
        <v>0</v>
      </c>
      <c r="E1507" s="168">
        <v>-0.39353343750000003</v>
      </c>
      <c r="F1507" s="168">
        <v>0.84502704999999922</v>
      </c>
      <c r="G1507" s="168">
        <v>-1.2306139560000002</v>
      </c>
      <c r="H1507" s="168">
        <v>5.3736346380000004</v>
      </c>
      <c r="I1507" s="168">
        <v>0</v>
      </c>
      <c r="J1507" s="168">
        <v>0</v>
      </c>
      <c r="K1507" s="168">
        <v>0</v>
      </c>
      <c r="L1507" s="168">
        <v>0</v>
      </c>
      <c r="M1507" s="168">
        <v>0</v>
      </c>
      <c r="N1507" s="168">
        <v>4.5945142944999997</v>
      </c>
    </row>
    <row r="1508" spans="1:14" ht="105" x14ac:dyDescent="0.25">
      <c r="A1508" s="168">
        <v>2045</v>
      </c>
      <c r="B1508" s="168">
        <v>34</v>
      </c>
      <c r="C1508" s="169" t="s">
        <v>36</v>
      </c>
      <c r="D1508" s="168">
        <v>0</v>
      </c>
      <c r="E1508" s="168">
        <v>0</v>
      </c>
      <c r="F1508" s="168">
        <v>0</v>
      </c>
      <c r="G1508" s="168">
        <v>0</v>
      </c>
      <c r="H1508" s="168">
        <v>0</v>
      </c>
      <c r="I1508" s="168">
        <v>0</v>
      </c>
      <c r="J1508" s="168">
        <v>0</v>
      </c>
      <c r="K1508" s="168">
        <v>0</v>
      </c>
      <c r="L1508" s="168">
        <v>0</v>
      </c>
      <c r="M1508" s="168">
        <v>0.94397204620426789</v>
      </c>
      <c r="N1508" s="168">
        <v>0.94397204620426789</v>
      </c>
    </row>
    <row r="1509" spans="1:14" ht="45" x14ac:dyDescent="0.25">
      <c r="A1509" s="168">
        <v>2045</v>
      </c>
      <c r="B1509" s="168">
        <v>17</v>
      </c>
      <c r="C1509" s="169" t="s">
        <v>19</v>
      </c>
      <c r="D1509" s="168">
        <v>0.79063784800000003</v>
      </c>
      <c r="E1509" s="168">
        <v>0</v>
      </c>
      <c r="F1509" s="168">
        <v>0.31046399999999996</v>
      </c>
      <c r="G1509" s="168">
        <v>0.10762751999999999</v>
      </c>
      <c r="H1509" s="168">
        <v>0.46859903999999997</v>
      </c>
      <c r="I1509" s="168">
        <v>0</v>
      </c>
      <c r="J1509" s="168">
        <v>0</v>
      </c>
      <c r="K1509" s="168">
        <v>0</v>
      </c>
      <c r="L1509" s="168">
        <v>0</v>
      </c>
      <c r="M1509" s="168">
        <v>0</v>
      </c>
      <c r="N1509" s="168">
        <v>0.88669055999999991</v>
      </c>
    </row>
    <row r="1510" spans="1:14" ht="195" x14ac:dyDescent="0.25">
      <c r="A1510" s="168">
        <v>2045</v>
      </c>
      <c r="B1510" s="168">
        <v>52</v>
      </c>
      <c r="C1510" s="169" t="s">
        <v>54</v>
      </c>
      <c r="D1510" s="168">
        <v>0.79726269809999994</v>
      </c>
      <c r="E1510" s="168">
        <v>0</v>
      </c>
      <c r="F1510" s="168">
        <v>0</v>
      </c>
      <c r="G1510" s="168">
        <v>1.4983825999999998</v>
      </c>
      <c r="H1510" s="168">
        <v>0</v>
      </c>
      <c r="I1510" s="168">
        <v>0</v>
      </c>
      <c r="J1510" s="168">
        <v>0</v>
      </c>
      <c r="K1510" s="168">
        <v>0</v>
      </c>
      <c r="L1510" s="168">
        <v>0</v>
      </c>
      <c r="M1510" s="168">
        <v>0</v>
      </c>
      <c r="N1510" s="168">
        <v>1.4983825999999998</v>
      </c>
    </row>
    <row r="1511" spans="1:14" ht="60" x14ac:dyDescent="0.25">
      <c r="A1511" s="168">
        <v>2045</v>
      </c>
      <c r="B1511" s="168">
        <v>30</v>
      </c>
      <c r="C1511" s="169" t="s">
        <v>32</v>
      </c>
      <c r="D1511" s="168">
        <v>0.8548228711000001</v>
      </c>
      <c r="E1511" s="168">
        <v>0</v>
      </c>
      <c r="F1511" s="168">
        <v>0</v>
      </c>
      <c r="G1511" s="168">
        <v>0</v>
      </c>
      <c r="H1511" s="168">
        <v>0</v>
      </c>
      <c r="I1511" s="168">
        <v>0.74641045157743613</v>
      </c>
      <c r="J1511" s="168">
        <v>0</v>
      </c>
      <c r="K1511" s="168">
        <v>0</v>
      </c>
      <c r="L1511" s="168">
        <v>0</v>
      </c>
      <c r="M1511" s="168">
        <v>0</v>
      </c>
      <c r="N1511" s="168">
        <v>0.74641045157743613</v>
      </c>
    </row>
    <row r="1512" spans="1:14" ht="45" x14ac:dyDescent="0.25">
      <c r="A1512" s="168">
        <v>2045</v>
      </c>
      <c r="B1512" s="168">
        <v>13</v>
      </c>
      <c r="C1512" s="169" t="s">
        <v>15</v>
      </c>
      <c r="D1512" s="168">
        <v>3.1052084272</v>
      </c>
      <c r="E1512" s="168">
        <v>0</v>
      </c>
      <c r="F1512" s="168">
        <v>0.41153000000000012</v>
      </c>
      <c r="G1512" s="168">
        <v>0</v>
      </c>
      <c r="H1512" s="168">
        <v>0</v>
      </c>
      <c r="I1512" s="168">
        <v>0</v>
      </c>
      <c r="J1512" s="168">
        <v>0.25231920000000024</v>
      </c>
      <c r="K1512" s="168">
        <v>0</v>
      </c>
      <c r="L1512" s="168">
        <v>0</v>
      </c>
      <c r="M1512" s="168">
        <v>0</v>
      </c>
      <c r="N1512" s="168">
        <v>0.66384920000000036</v>
      </c>
    </row>
    <row r="1513" spans="1:14" ht="210" x14ac:dyDescent="0.25">
      <c r="A1513" s="168">
        <v>2045</v>
      </c>
      <c r="B1513" s="168">
        <v>49</v>
      </c>
      <c r="C1513" s="169" t="s">
        <v>51</v>
      </c>
      <c r="D1513" s="168">
        <v>4.2465289140999998</v>
      </c>
      <c r="E1513" s="168">
        <v>0</v>
      </c>
      <c r="F1513" s="168">
        <v>0</v>
      </c>
      <c r="G1513" s="168">
        <v>0</v>
      </c>
      <c r="H1513" s="168">
        <v>0</v>
      </c>
      <c r="I1513" s="168">
        <v>0</v>
      </c>
      <c r="J1513" s="168">
        <v>0</v>
      </c>
      <c r="K1513" s="168">
        <v>0</v>
      </c>
      <c r="L1513" s="168">
        <v>0</v>
      </c>
      <c r="M1513" s="168">
        <v>0</v>
      </c>
      <c r="N1513" s="168">
        <v>0</v>
      </c>
    </row>
    <row r="1514" spans="1:14" ht="195" x14ac:dyDescent="0.25">
      <c r="A1514" s="168">
        <v>2045</v>
      </c>
      <c r="B1514" s="168">
        <v>51</v>
      </c>
      <c r="C1514" s="169" t="s">
        <v>53</v>
      </c>
      <c r="D1514" s="168">
        <v>4.2465289140999998</v>
      </c>
      <c r="E1514" s="168">
        <v>0</v>
      </c>
      <c r="F1514" s="168">
        <v>0</v>
      </c>
      <c r="G1514" s="168">
        <v>0</v>
      </c>
      <c r="H1514" s="168">
        <v>0</v>
      </c>
      <c r="I1514" s="168">
        <v>0</v>
      </c>
      <c r="J1514" s="168">
        <v>0</v>
      </c>
      <c r="K1514" s="168">
        <v>0</v>
      </c>
      <c r="L1514" s="168">
        <v>2.6121023999999995</v>
      </c>
      <c r="M1514" s="168">
        <v>0</v>
      </c>
      <c r="N1514" s="168">
        <v>2.6121023999999995</v>
      </c>
    </row>
    <row r="1515" spans="1:14" ht="225" x14ac:dyDescent="0.25">
      <c r="A1515" s="168">
        <v>2045</v>
      </c>
      <c r="B1515" s="168">
        <v>53</v>
      </c>
      <c r="C1515" s="169" t="s">
        <v>55</v>
      </c>
      <c r="D1515" s="168">
        <v>4.2465289140999998</v>
      </c>
      <c r="E1515" s="168">
        <v>0</v>
      </c>
      <c r="F1515" s="168">
        <v>0</v>
      </c>
      <c r="G1515" s="168">
        <v>0</v>
      </c>
      <c r="H1515" s="168">
        <v>0</v>
      </c>
      <c r="I1515" s="168">
        <v>0</v>
      </c>
      <c r="J1515" s="168">
        <v>0</v>
      </c>
      <c r="K1515" s="168">
        <v>0</v>
      </c>
      <c r="L1515" s="168">
        <v>1.0418066799999999</v>
      </c>
      <c r="M1515" s="168">
        <v>0</v>
      </c>
      <c r="N1515" s="168">
        <v>1.0418066799999999</v>
      </c>
    </row>
    <row r="1516" spans="1:14" ht="180" x14ac:dyDescent="0.25">
      <c r="A1516" s="168">
        <v>2045</v>
      </c>
      <c r="B1516" s="168">
        <v>37</v>
      </c>
      <c r="C1516" s="169" t="s">
        <v>39</v>
      </c>
      <c r="D1516" s="168">
        <v>4.7469766068999997</v>
      </c>
      <c r="E1516" s="168">
        <v>0</v>
      </c>
      <c r="F1516" s="168">
        <v>0</v>
      </c>
      <c r="G1516" s="168">
        <v>0</v>
      </c>
      <c r="H1516" s="168">
        <v>0</v>
      </c>
      <c r="I1516" s="168">
        <v>0</v>
      </c>
      <c r="J1516" s="168">
        <v>0</v>
      </c>
      <c r="K1516" s="168">
        <v>0</v>
      </c>
      <c r="L1516" s="168">
        <v>22.133706740000004</v>
      </c>
      <c r="M1516" s="168">
        <v>0</v>
      </c>
      <c r="N1516" s="168">
        <v>22.133706740000004</v>
      </c>
    </row>
    <row r="1517" spans="1:14" ht="45" x14ac:dyDescent="0.25">
      <c r="A1517" s="168">
        <v>2045</v>
      </c>
      <c r="B1517" s="168">
        <v>16</v>
      </c>
      <c r="C1517" s="169" t="s">
        <v>18</v>
      </c>
      <c r="D1517" s="168">
        <v>5.0374925743999999</v>
      </c>
      <c r="E1517" s="168">
        <v>-0.12646654662930282</v>
      </c>
      <c r="F1517" s="168">
        <v>0.91009824282930318</v>
      </c>
      <c r="G1517" s="168">
        <v>0</v>
      </c>
      <c r="H1517" s="168">
        <v>0</v>
      </c>
      <c r="I1517" s="168">
        <v>0</v>
      </c>
      <c r="J1517" s="168">
        <v>0</v>
      </c>
      <c r="K1517" s="168">
        <v>0</v>
      </c>
      <c r="L1517" s="168">
        <v>0</v>
      </c>
      <c r="M1517" s="168">
        <v>0</v>
      </c>
      <c r="N1517" s="168">
        <v>0.78363169620000028</v>
      </c>
    </row>
    <row r="1518" spans="1:14" ht="150" x14ac:dyDescent="0.25">
      <c r="A1518" s="168">
        <v>2045</v>
      </c>
      <c r="B1518" s="168">
        <v>38</v>
      </c>
      <c r="C1518" s="169" t="s">
        <v>40</v>
      </c>
      <c r="D1518" s="168">
        <v>5.3422356789999998</v>
      </c>
      <c r="E1518" s="168">
        <v>0</v>
      </c>
      <c r="F1518" s="168">
        <v>0</v>
      </c>
      <c r="G1518" s="168">
        <v>0</v>
      </c>
      <c r="H1518" s="168">
        <v>0</v>
      </c>
      <c r="I1518" s="168">
        <v>0</v>
      </c>
      <c r="J1518" s="168">
        <v>0</v>
      </c>
      <c r="K1518" s="168">
        <v>0</v>
      </c>
      <c r="L1518" s="168">
        <v>9.4988059749999962</v>
      </c>
      <c r="M1518" s="168">
        <v>0</v>
      </c>
      <c r="N1518" s="168">
        <v>9.4988059749999962</v>
      </c>
    </row>
    <row r="1519" spans="1:14" ht="135" x14ac:dyDescent="0.25">
      <c r="A1519" s="168">
        <v>2045</v>
      </c>
      <c r="B1519" s="168">
        <v>40</v>
      </c>
      <c r="C1519" s="169" t="s">
        <v>42</v>
      </c>
      <c r="D1519" s="168">
        <v>5.4769047630000003</v>
      </c>
      <c r="E1519" s="168">
        <v>-4.3983046421302349E-3</v>
      </c>
      <c r="F1519" s="168">
        <v>1.6911823018337442E-2</v>
      </c>
      <c r="G1519" s="168">
        <v>-7.1319832728806076E-3</v>
      </c>
      <c r="H1519" s="168">
        <v>6.0221894176673396E-2</v>
      </c>
      <c r="I1519" s="168">
        <v>0</v>
      </c>
      <c r="J1519" s="168">
        <v>0</v>
      </c>
      <c r="K1519" s="168">
        <v>0</v>
      </c>
      <c r="L1519" s="168">
        <v>0</v>
      </c>
      <c r="M1519" s="168">
        <v>0</v>
      </c>
      <c r="N1519" s="168">
        <v>6.560342928E-2</v>
      </c>
    </row>
    <row r="1520" spans="1:14" ht="90" x14ac:dyDescent="0.25">
      <c r="A1520" s="168">
        <v>2045</v>
      </c>
      <c r="B1520" s="168">
        <v>48</v>
      </c>
      <c r="C1520" s="169" t="s">
        <v>50</v>
      </c>
      <c r="D1520" s="168">
        <v>5.6305795644999996</v>
      </c>
      <c r="E1520" s="168">
        <v>2.5248228316684354</v>
      </c>
      <c r="F1520" s="168">
        <v>94.354189630831556</v>
      </c>
      <c r="G1520" s="168">
        <v>0</v>
      </c>
      <c r="H1520" s="168">
        <v>0</v>
      </c>
      <c r="I1520" s="168">
        <v>0</v>
      </c>
      <c r="J1520" s="168">
        <v>0</v>
      </c>
      <c r="K1520" s="168">
        <v>0</v>
      </c>
      <c r="L1520" s="168">
        <v>0</v>
      </c>
      <c r="M1520" s="168">
        <v>0</v>
      </c>
      <c r="N1520" s="168">
        <v>96.879012462499986</v>
      </c>
    </row>
    <row r="1521" spans="1:14" ht="75" x14ac:dyDescent="0.25">
      <c r="A1521" s="168">
        <v>2045</v>
      </c>
      <c r="B1521" s="168">
        <v>28</v>
      </c>
      <c r="C1521" s="169" t="s">
        <v>30</v>
      </c>
      <c r="D1521" s="168">
        <v>5.8285648387999993</v>
      </c>
      <c r="E1521" s="168">
        <v>0</v>
      </c>
      <c r="F1521" s="168">
        <v>0</v>
      </c>
      <c r="G1521" s="168">
        <v>1.3173800718754394</v>
      </c>
      <c r="H1521" s="168">
        <v>0</v>
      </c>
      <c r="I1521" s="168">
        <v>0</v>
      </c>
      <c r="J1521" s="168">
        <v>0</v>
      </c>
      <c r="K1521" s="168">
        <v>0</v>
      </c>
      <c r="L1521" s="168">
        <v>0</v>
      </c>
      <c r="M1521" s="168">
        <v>0</v>
      </c>
      <c r="N1521" s="168">
        <v>1.3173800718754394</v>
      </c>
    </row>
    <row r="1522" spans="1:14" ht="90" x14ac:dyDescent="0.25">
      <c r="A1522" s="168">
        <v>2045</v>
      </c>
      <c r="B1522" s="168">
        <v>45</v>
      </c>
      <c r="C1522" s="169" t="s">
        <v>47</v>
      </c>
      <c r="D1522" s="168">
        <v>5.8554986556000008</v>
      </c>
      <c r="E1522" s="168">
        <v>0.73554125708521034</v>
      </c>
      <c r="F1522" s="168">
        <v>3.9631086576398271</v>
      </c>
      <c r="G1522" s="168">
        <v>1.5848349807236128</v>
      </c>
      <c r="H1522" s="168">
        <v>0</v>
      </c>
      <c r="I1522" s="168">
        <v>0</v>
      </c>
      <c r="J1522" s="168">
        <v>0</v>
      </c>
      <c r="K1522" s="168">
        <v>0</v>
      </c>
      <c r="L1522" s="168">
        <v>0</v>
      </c>
      <c r="M1522" s="168">
        <v>0</v>
      </c>
      <c r="N1522" s="168">
        <v>6.28348489544865</v>
      </c>
    </row>
    <row r="1523" spans="1:14" ht="75" x14ac:dyDescent="0.25">
      <c r="A1523" s="168">
        <v>2045</v>
      </c>
      <c r="B1523" s="168">
        <v>54</v>
      </c>
      <c r="C1523" s="169" t="s">
        <v>56</v>
      </c>
      <c r="D1523" s="168">
        <v>5.8554986556000008</v>
      </c>
      <c r="E1523" s="168">
        <v>0.73552961659502503</v>
      </c>
      <c r="F1523" s="168">
        <v>3.9630545017384686</v>
      </c>
      <c r="G1523" s="168">
        <v>1.5849008657645989</v>
      </c>
      <c r="H1523" s="168">
        <v>0</v>
      </c>
      <c r="I1523" s="168">
        <v>0</v>
      </c>
      <c r="J1523" s="168">
        <v>0</v>
      </c>
      <c r="K1523" s="168">
        <v>0</v>
      </c>
      <c r="L1523" s="168">
        <v>0</v>
      </c>
      <c r="M1523" s="168">
        <v>0</v>
      </c>
      <c r="N1523" s="168">
        <v>6.2834849840980924</v>
      </c>
    </row>
    <row r="1524" spans="1:14" ht="120" x14ac:dyDescent="0.25">
      <c r="A1524" s="168">
        <v>2045</v>
      </c>
      <c r="B1524" s="168">
        <v>36</v>
      </c>
      <c r="C1524" s="169" t="s">
        <v>38</v>
      </c>
      <c r="D1524" s="168">
        <v>7.9723011687000005</v>
      </c>
      <c r="E1524" s="168">
        <v>0</v>
      </c>
      <c r="F1524" s="168">
        <v>0</v>
      </c>
      <c r="G1524" s="168">
        <v>0.12303360000000002</v>
      </c>
      <c r="H1524" s="168">
        <v>0</v>
      </c>
      <c r="I1524" s="168">
        <v>0</v>
      </c>
      <c r="J1524" s="168">
        <v>0</v>
      </c>
      <c r="K1524" s="168">
        <v>0</v>
      </c>
      <c r="L1524" s="168">
        <v>0</v>
      </c>
      <c r="M1524" s="168">
        <v>0</v>
      </c>
      <c r="N1524" s="168">
        <v>0.12303360000000002</v>
      </c>
    </row>
    <row r="1525" spans="1:14" ht="90" x14ac:dyDescent="0.25">
      <c r="A1525" s="168">
        <v>2045</v>
      </c>
      <c r="B1525" s="168">
        <v>46</v>
      </c>
      <c r="C1525" s="169" t="s">
        <v>48</v>
      </c>
      <c r="D1525" s="168">
        <v>14.366258952100001</v>
      </c>
      <c r="E1525" s="168">
        <v>4.1176677025509969</v>
      </c>
      <c r="F1525" s="168">
        <v>3.6420338830934349</v>
      </c>
      <c r="G1525" s="168">
        <v>0.31416680992154333</v>
      </c>
      <c r="H1525" s="168">
        <v>0.66748717394380397</v>
      </c>
      <c r="I1525" s="168">
        <v>0</v>
      </c>
      <c r="J1525" s="168">
        <v>0</v>
      </c>
      <c r="K1525" s="168">
        <v>0</v>
      </c>
      <c r="L1525" s="168">
        <v>0</v>
      </c>
      <c r="M1525" s="168">
        <v>0</v>
      </c>
      <c r="N1525" s="168">
        <v>8.741355569509782</v>
      </c>
    </row>
    <row r="1526" spans="1:14" ht="75" x14ac:dyDescent="0.25">
      <c r="A1526" s="168">
        <v>2045</v>
      </c>
      <c r="B1526" s="168">
        <v>55</v>
      </c>
      <c r="C1526" s="169" t="s">
        <v>57</v>
      </c>
      <c r="D1526" s="168">
        <v>15.5614470726</v>
      </c>
      <c r="E1526" s="168">
        <v>-0.7723778807241346</v>
      </c>
      <c r="F1526" s="168">
        <v>3.1544171144190791</v>
      </c>
      <c r="G1526" s="168">
        <v>1.5885601396861935</v>
      </c>
      <c r="H1526" s="168">
        <v>0</v>
      </c>
      <c r="I1526" s="168">
        <v>0</v>
      </c>
      <c r="J1526" s="168">
        <v>0</v>
      </c>
      <c r="K1526" s="168">
        <v>0</v>
      </c>
      <c r="L1526" s="168">
        <v>0</v>
      </c>
      <c r="M1526" s="168">
        <v>0</v>
      </c>
      <c r="N1526" s="168">
        <v>3.970599373381138</v>
      </c>
    </row>
    <row r="1527" spans="1:14" ht="45" x14ac:dyDescent="0.25">
      <c r="A1527" s="168">
        <v>2045</v>
      </c>
      <c r="B1527" s="168">
        <v>57</v>
      </c>
      <c r="C1527" s="169" t="s">
        <v>59</v>
      </c>
      <c r="D1527" s="168">
        <v>18.798500877200002</v>
      </c>
      <c r="E1527" s="168">
        <v>0</v>
      </c>
      <c r="F1527" s="168">
        <v>1.2253164441618923E-8</v>
      </c>
      <c r="G1527" s="168">
        <v>-1.6978285481767261E-9</v>
      </c>
      <c r="H1527" s="168">
        <v>1.8494321706557807E-8</v>
      </c>
      <c r="I1527" s="168">
        <v>0</v>
      </c>
      <c r="J1527" s="168">
        <v>0</v>
      </c>
      <c r="K1527" s="168">
        <v>0</v>
      </c>
      <c r="L1527" s="168">
        <v>0</v>
      </c>
      <c r="M1527" s="168">
        <v>0</v>
      </c>
      <c r="N1527" s="168">
        <v>2.9049657600000002E-8</v>
      </c>
    </row>
    <row r="1528" spans="1:14" ht="45" x14ac:dyDescent="0.25">
      <c r="A1528" s="168">
        <v>2045</v>
      </c>
      <c r="B1528" s="168">
        <v>56</v>
      </c>
      <c r="C1528" s="169" t="s">
        <v>58</v>
      </c>
      <c r="D1528" s="168">
        <v>22.199764080999998</v>
      </c>
      <c r="E1528" s="168">
        <v>-0.18843339989876007</v>
      </c>
      <c r="F1528" s="168">
        <v>-1.9530804486293194</v>
      </c>
      <c r="G1528" s="168">
        <v>0.51914084181229725</v>
      </c>
      <c r="H1528" s="168">
        <v>5.3829525900563837</v>
      </c>
      <c r="I1528" s="168">
        <v>0</v>
      </c>
      <c r="J1528" s="168">
        <v>0</v>
      </c>
      <c r="K1528" s="168">
        <v>0</v>
      </c>
      <c r="L1528" s="168">
        <v>0</v>
      </c>
      <c r="M1528" s="168">
        <v>0</v>
      </c>
      <c r="N1528" s="168">
        <v>3.7605795833406015</v>
      </c>
    </row>
    <row r="1529" spans="1:14" ht="135" x14ac:dyDescent="0.25">
      <c r="A1529" s="168">
        <v>2045</v>
      </c>
      <c r="B1529" s="168">
        <v>41</v>
      </c>
      <c r="C1529" s="169" t="s">
        <v>43</v>
      </c>
      <c r="D1529" s="168">
        <v>22.8555156368</v>
      </c>
      <c r="E1529" s="168">
        <v>0</v>
      </c>
      <c r="F1529" s="168">
        <v>0</v>
      </c>
      <c r="G1529" s="168">
        <v>2.3085805600000012E-2</v>
      </c>
      <c r="H1529" s="168">
        <v>0</v>
      </c>
      <c r="I1529" s="168">
        <v>0</v>
      </c>
      <c r="J1529" s="168">
        <v>0</v>
      </c>
      <c r="K1529" s="168">
        <v>0</v>
      </c>
      <c r="L1529" s="168">
        <v>0</v>
      </c>
      <c r="M1529" s="168">
        <v>0</v>
      </c>
      <c r="N1529" s="168">
        <v>2.3085805600000012E-2</v>
      </c>
    </row>
    <row r="1530" spans="1:14" ht="135" x14ac:dyDescent="0.25">
      <c r="A1530" s="168">
        <v>2045</v>
      </c>
      <c r="B1530" s="168">
        <v>42</v>
      </c>
      <c r="C1530" s="169" t="s">
        <v>44</v>
      </c>
      <c r="D1530" s="168">
        <v>22.8555156368</v>
      </c>
      <c r="E1530" s="168">
        <v>-7.0425706093456778E-3</v>
      </c>
      <c r="F1530" s="168">
        <v>-3.6807426688119892E-2</v>
      </c>
      <c r="G1530" s="168">
        <v>4.553065198746558E-2</v>
      </c>
      <c r="H1530" s="168">
        <v>0</v>
      </c>
      <c r="I1530" s="168">
        <v>0</v>
      </c>
      <c r="J1530" s="168">
        <v>0</v>
      </c>
      <c r="K1530" s="168">
        <v>0</v>
      </c>
      <c r="L1530" s="168">
        <v>0</v>
      </c>
      <c r="M1530" s="168">
        <v>0</v>
      </c>
      <c r="N1530" s="168">
        <v>1.6806546900000122E-3</v>
      </c>
    </row>
    <row r="1531" spans="1:14" ht="90" x14ac:dyDescent="0.25">
      <c r="A1531" s="168">
        <v>2045</v>
      </c>
      <c r="B1531" s="168">
        <v>47</v>
      </c>
      <c r="C1531" s="169" t="s">
        <v>49</v>
      </c>
      <c r="D1531" s="168">
        <v>23.278963022700001</v>
      </c>
      <c r="E1531" s="168">
        <v>0.53815250836933926</v>
      </c>
      <c r="F1531" s="168">
        <v>0.43293021927290376</v>
      </c>
      <c r="G1531" s="168">
        <v>0</v>
      </c>
      <c r="H1531" s="168">
        <v>0</v>
      </c>
      <c r="I1531" s="168">
        <v>0</v>
      </c>
      <c r="J1531" s="168">
        <v>0</v>
      </c>
      <c r="K1531" s="168">
        <v>0</v>
      </c>
      <c r="L1531" s="168">
        <v>0</v>
      </c>
      <c r="M1531" s="168">
        <v>0</v>
      </c>
      <c r="N1531" s="168">
        <v>0.97108272764224302</v>
      </c>
    </row>
    <row r="1532" spans="1:14" ht="75" x14ac:dyDescent="0.25">
      <c r="A1532" s="168">
        <v>2045</v>
      </c>
      <c r="B1532" s="168">
        <v>3</v>
      </c>
      <c r="C1532" s="169" t="s">
        <v>5</v>
      </c>
      <c r="D1532" s="168">
        <v>28.807346129100001</v>
      </c>
      <c r="E1532" s="168">
        <v>0</v>
      </c>
      <c r="F1532" s="168">
        <v>0</v>
      </c>
      <c r="G1532" s="168">
        <v>1.4888927767999995</v>
      </c>
      <c r="H1532" s="168">
        <v>0</v>
      </c>
      <c r="I1532" s="168">
        <v>0</v>
      </c>
      <c r="J1532" s="168">
        <v>0</v>
      </c>
      <c r="K1532" s="168">
        <v>0</v>
      </c>
      <c r="L1532" s="168">
        <v>0</v>
      </c>
      <c r="M1532" s="168">
        <v>0</v>
      </c>
      <c r="N1532" s="168">
        <v>1.4888927767999995</v>
      </c>
    </row>
    <row r="1533" spans="1:14" ht="105" x14ac:dyDescent="0.25">
      <c r="A1533" s="168">
        <v>2045</v>
      </c>
      <c r="B1533" s="168">
        <v>1</v>
      </c>
      <c r="C1533" s="169" t="s">
        <v>3</v>
      </c>
      <c r="D1533" s="168">
        <v>31.323485917900001</v>
      </c>
      <c r="E1533" s="168">
        <v>0</v>
      </c>
      <c r="F1533" s="168">
        <v>0</v>
      </c>
      <c r="G1533" s="168">
        <v>2.4333573706358846</v>
      </c>
      <c r="H1533" s="168">
        <v>0</v>
      </c>
      <c r="I1533" s="168">
        <v>0</v>
      </c>
      <c r="J1533" s="168">
        <v>0</v>
      </c>
      <c r="K1533" s="168">
        <v>0</v>
      </c>
      <c r="L1533" s="168">
        <v>0</v>
      </c>
      <c r="M1533" s="168">
        <v>0</v>
      </c>
      <c r="N1533" s="168">
        <v>2.4333573706358846</v>
      </c>
    </row>
    <row r="1534" spans="1:14" ht="105" x14ac:dyDescent="0.25">
      <c r="A1534" s="168">
        <v>2045</v>
      </c>
      <c r="B1534" s="168">
        <v>4</v>
      </c>
      <c r="C1534" s="169" t="s">
        <v>6</v>
      </c>
      <c r="D1534" s="168">
        <v>32.252376785199999</v>
      </c>
      <c r="E1534" s="168">
        <v>0</v>
      </c>
      <c r="F1534" s="168">
        <v>0</v>
      </c>
      <c r="G1534" s="168">
        <v>2.2170292970663299</v>
      </c>
      <c r="H1534" s="168">
        <v>0</v>
      </c>
      <c r="I1534" s="168">
        <v>0</v>
      </c>
      <c r="J1534" s="168">
        <v>0</v>
      </c>
      <c r="K1534" s="168">
        <v>0</v>
      </c>
      <c r="L1534" s="168">
        <v>0</v>
      </c>
      <c r="M1534" s="168">
        <v>0</v>
      </c>
      <c r="N1534" s="168">
        <v>2.2170292970663299</v>
      </c>
    </row>
    <row r="1535" spans="1:14" ht="75" x14ac:dyDescent="0.25">
      <c r="A1535" s="168">
        <v>2045</v>
      </c>
      <c r="B1535" s="168">
        <v>43</v>
      </c>
      <c r="C1535" s="169" t="s">
        <v>45</v>
      </c>
      <c r="D1535" s="168">
        <v>32.266278110000002</v>
      </c>
      <c r="E1535" s="168">
        <v>0</v>
      </c>
      <c r="F1535" s="168">
        <v>0</v>
      </c>
      <c r="G1535" s="168">
        <v>2.2299956752406955</v>
      </c>
      <c r="H1535" s="168">
        <v>0</v>
      </c>
      <c r="I1535" s="168">
        <v>0</v>
      </c>
      <c r="J1535" s="168">
        <v>0</v>
      </c>
      <c r="K1535" s="168">
        <v>0</v>
      </c>
      <c r="L1535" s="168">
        <v>0</v>
      </c>
      <c r="M1535" s="168">
        <v>0</v>
      </c>
      <c r="N1535" s="168">
        <v>2.2299956752406955</v>
      </c>
    </row>
    <row r="1536" spans="1:14" ht="135" x14ac:dyDescent="0.25">
      <c r="A1536" s="168">
        <v>2045</v>
      </c>
      <c r="B1536" s="168">
        <v>11</v>
      </c>
      <c r="C1536" s="169" t="s">
        <v>13</v>
      </c>
      <c r="D1536" s="168">
        <v>36.199049779200003</v>
      </c>
      <c r="E1536" s="168">
        <v>0</v>
      </c>
      <c r="F1536" s="168">
        <v>0</v>
      </c>
      <c r="G1536" s="168">
        <v>0</v>
      </c>
      <c r="H1536" s="168">
        <v>0</v>
      </c>
      <c r="I1536" s="168">
        <v>0</v>
      </c>
      <c r="J1536" s="168">
        <v>0</v>
      </c>
      <c r="K1536" s="168">
        <v>0</v>
      </c>
      <c r="L1536" s="168">
        <v>0</v>
      </c>
      <c r="M1536" s="168">
        <v>0.14033126500000001</v>
      </c>
      <c r="N1536" s="168">
        <v>0.14033126500000001</v>
      </c>
    </row>
    <row r="1537" spans="1:14" ht="150" x14ac:dyDescent="0.25">
      <c r="A1537" s="168">
        <v>2045</v>
      </c>
      <c r="B1537" s="168">
        <v>12</v>
      </c>
      <c r="C1537" s="169" t="s">
        <v>14</v>
      </c>
      <c r="D1537" s="168">
        <v>76.200654911700013</v>
      </c>
      <c r="E1537" s="168">
        <v>0</v>
      </c>
      <c r="F1537" s="168">
        <v>0</v>
      </c>
      <c r="G1537" s="168">
        <v>0</v>
      </c>
      <c r="H1537" s="168">
        <v>0</v>
      </c>
      <c r="I1537" s="168">
        <v>0</v>
      </c>
      <c r="J1537" s="168">
        <v>0</v>
      </c>
      <c r="K1537" s="168">
        <v>0</v>
      </c>
      <c r="L1537" s="168">
        <v>0</v>
      </c>
      <c r="M1537" s="168">
        <v>0.14033126500000001</v>
      </c>
      <c r="N1537" s="168">
        <v>0.14033126500000001</v>
      </c>
    </row>
    <row r="1538" spans="1:14" ht="105" x14ac:dyDescent="0.25">
      <c r="A1538" s="168">
        <v>2045</v>
      </c>
      <c r="B1538" s="168">
        <v>5</v>
      </c>
      <c r="C1538" s="169" t="s">
        <v>7</v>
      </c>
      <c r="D1538" s="168">
        <v>89.612935449400013</v>
      </c>
      <c r="E1538" s="168">
        <v>0</v>
      </c>
      <c r="F1538" s="168">
        <v>0</v>
      </c>
      <c r="G1538" s="168">
        <v>0</v>
      </c>
      <c r="H1538" s="168">
        <v>0</v>
      </c>
      <c r="I1538" s="168">
        <v>0</v>
      </c>
      <c r="J1538" s="168">
        <v>0</v>
      </c>
      <c r="K1538" s="168">
        <v>0</v>
      </c>
      <c r="L1538" s="168">
        <v>0.67578200506282882</v>
      </c>
      <c r="M1538" s="168">
        <v>0</v>
      </c>
      <c r="N1538" s="168">
        <v>0.67578200506282882</v>
      </c>
    </row>
    <row r="1539" spans="1:14" ht="75" x14ac:dyDescent="0.25">
      <c r="A1539" s="168">
        <v>2045</v>
      </c>
      <c r="B1539" s="168">
        <v>44</v>
      </c>
      <c r="C1539" s="169" t="s">
        <v>46</v>
      </c>
      <c r="D1539" s="168">
        <v>89.612935449400013</v>
      </c>
      <c r="E1539" s="168">
        <v>0</v>
      </c>
      <c r="F1539" s="168">
        <v>0</v>
      </c>
      <c r="G1539" s="168">
        <v>0</v>
      </c>
      <c r="H1539" s="168">
        <v>0</v>
      </c>
      <c r="I1539" s="168">
        <v>0</v>
      </c>
      <c r="J1539" s="168">
        <v>0</v>
      </c>
      <c r="K1539" s="168">
        <v>0</v>
      </c>
      <c r="L1539" s="168">
        <v>0.67162623985454317</v>
      </c>
      <c r="M1539" s="168">
        <v>0</v>
      </c>
      <c r="N1539" s="168">
        <v>0.67162623985454317</v>
      </c>
    </row>
    <row r="1540" spans="1:14" ht="105" x14ac:dyDescent="0.25">
      <c r="A1540" s="168">
        <v>2045</v>
      </c>
      <c r="B1540" s="168">
        <v>2</v>
      </c>
      <c r="C1540" s="169" t="s">
        <v>4</v>
      </c>
      <c r="D1540" s="168">
        <v>90.810295651900006</v>
      </c>
      <c r="E1540" s="168">
        <v>0</v>
      </c>
      <c r="F1540" s="168">
        <v>0</v>
      </c>
      <c r="G1540" s="168">
        <v>0</v>
      </c>
      <c r="H1540" s="168">
        <v>0</v>
      </c>
      <c r="I1540" s="168">
        <v>0</v>
      </c>
      <c r="J1540" s="168">
        <v>0</v>
      </c>
      <c r="K1540" s="168">
        <v>0</v>
      </c>
      <c r="L1540" s="168">
        <v>1.1882893441887241</v>
      </c>
      <c r="M1540" s="168">
        <v>0</v>
      </c>
      <c r="N1540" s="168">
        <v>1.1882893441887241</v>
      </c>
    </row>
    <row r="1541" spans="1:14" ht="45" x14ac:dyDescent="0.25">
      <c r="A1541" s="168">
        <v>2045</v>
      </c>
      <c r="B1541" s="168">
        <v>58</v>
      </c>
      <c r="C1541" s="169" t="s">
        <v>60</v>
      </c>
      <c r="D1541" s="168">
        <v>96.394392661599994</v>
      </c>
      <c r="E1541" s="168">
        <v>0</v>
      </c>
      <c r="F1541" s="168">
        <v>0</v>
      </c>
      <c r="G1541" s="168">
        <v>9.7383000000000039E-9</v>
      </c>
      <c r="H1541" s="168">
        <v>0</v>
      </c>
      <c r="I1541" s="168">
        <v>0</v>
      </c>
      <c r="J1541" s="168">
        <v>0</v>
      </c>
      <c r="K1541" s="168">
        <v>0</v>
      </c>
      <c r="L1541" s="168">
        <v>0</v>
      </c>
      <c r="M1541" s="168">
        <v>0</v>
      </c>
      <c r="N1541" s="168">
        <v>9.7383000000000039E-9</v>
      </c>
    </row>
    <row r="1542" spans="1:14" ht="75" x14ac:dyDescent="0.25">
      <c r="A1542" s="168">
        <v>2045</v>
      </c>
      <c r="B1542" s="168">
        <v>31</v>
      </c>
      <c r="C1542" s="169" t="s">
        <v>33</v>
      </c>
      <c r="D1542" s="168">
        <v>111.75437912870001</v>
      </c>
      <c r="E1542" s="168">
        <v>0</v>
      </c>
      <c r="F1542" s="168">
        <v>0</v>
      </c>
      <c r="G1542" s="168">
        <v>0</v>
      </c>
      <c r="H1542" s="168">
        <v>0</v>
      </c>
      <c r="I1542" s="168">
        <v>0.73077314487564782</v>
      </c>
      <c r="J1542" s="168">
        <v>0</v>
      </c>
      <c r="K1542" s="168">
        <v>0</v>
      </c>
      <c r="L1542" s="168">
        <v>0</v>
      </c>
      <c r="M1542" s="168">
        <v>0</v>
      </c>
      <c r="N1542" s="168">
        <v>0.73077314487564782</v>
      </c>
    </row>
    <row r="1543" spans="1:14" ht="30" x14ac:dyDescent="0.25">
      <c r="A1543" s="168">
        <v>2046</v>
      </c>
      <c r="B1543" s="168">
        <v>19</v>
      </c>
      <c r="C1543" s="169" t="s">
        <v>21</v>
      </c>
      <c r="D1543" s="168">
        <v>-44.629768854000005</v>
      </c>
      <c r="E1543" s="168">
        <v>1.0291353750000003</v>
      </c>
      <c r="F1543" s="168">
        <v>21.207544400000003</v>
      </c>
      <c r="G1543" s="168">
        <v>6.9151144920000007</v>
      </c>
      <c r="H1543" s="168">
        <v>23.003702634</v>
      </c>
      <c r="I1543" s="168">
        <v>0</v>
      </c>
      <c r="J1543" s="168">
        <v>0</v>
      </c>
      <c r="K1543" s="168">
        <v>0</v>
      </c>
      <c r="L1543" s="168">
        <v>0</v>
      </c>
      <c r="M1543" s="168">
        <v>0</v>
      </c>
      <c r="N1543" s="168">
        <v>52.155496901000006</v>
      </c>
    </row>
    <row r="1544" spans="1:14" ht="60" x14ac:dyDescent="0.25">
      <c r="A1544" s="168">
        <v>2046</v>
      </c>
      <c r="B1544" s="168">
        <v>32</v>
      </c>
      <c r="C1544" s="169" t="s">
        <v>34</v>
      </c>
      <c r="D1544" s="168">
        <v>-22.307825160500002</v>
      </c>
      <c r="E1544" s="168">
        <v>0</v>
      </c>
      <c r="F1544" s="168">
        <v>0</v>
      </c>
      <c r="G1544" s="168">
        <v>0</v>
      </c>
      <c r="H1544" s="168">
        <v>0</v>
      </c>
      <c r="I1544" s="168">
        <v>1.548150143885705</v>
      </c>
      <c r="J1544" s="168">
        <v>0</v>
      </c>
      <c r="K1544" s="168">
        <v>0</v>
      </c>
      <c r="L1544" s="168">
        <v>0</v>
      </c>
      <c r="M1544" s="168">
        <v>0</v>
      </c>
      <c r="N1544" s="168">
        <v>1.548150143885705</v>
      </c>
    </row>
    <row r="1545" spans="1:14" ht="90" x14ac:dyDescent="0.25">
      <c r="A1545" s="168">
        <v>2046</v>
      </c>
      <c r="B1545" s="168">
        <v>22</v>
      </c>
      <c r="C1545" s="169" t="s">
        <v>24</v>
      </c>
      <c r="D1545" s="168">
        <v>-16.187441105000001</v>
      </c>
      <c r="E1545" s="168">
        <v>-7.0594874999999446E-2</v>
      </c>
      <c r="F1545" s="168">
        <v>0.13177709999999784</v>
      </c>
      <c r="G1545" s="168">
        <v>-0.21536143199999849</v>
      </c>
      <c r="H1545" s="168">
        <v>0.9723894959999928</v>
      </c>
      <c r="I1545" s="168">
        <v>0</v>
      </c>
      <c r="J1545" s="168">
        <v>0</v>
      </c>
      <c r="K1545" s="168">
        <v>0</v>
      </c>
      <c r="L1545" s="168">
        <v>0</v>
      </c>
      <c r="M1545" s="168">
        <v>0</v>
      </c>
      <c r="N1545" s="168">
        <v>0.81821028899999271</v>
      </c>
    </row>
    <row r="1546" spans="1:14" ht="90" x14ac:dyDescent="0.25">
      <c r="A1546" s="168">
        <v>2046</v>
      </c>
      <c r="B1546" s="168">
        <v>21</v>
      </c>
      <c r="C1546" s="169" t="s">
        <v>23</v>
      </c>
      <c r="D1546" s="168">
        <v>-10.979440093600001</v>
      </c>
      <c r="E1546" s="168">
        <v>0</v>
      </c>
      <c r="F1546" s="168">
        <v>0.62517294544063751</v>
      </c>
      <c r="G1546" s="168">
        <v>2.322070940208041E-2</v>
      </c>
      <c r="H1546" s="168">
        <v>0.94360519115728503</v>
      </c>
      <c r="I1546" s="168">
        <v>0</v>
      </c>
      <c r="J1546" s="168">
        <v>0</v>
      </c>
      <c r="K1546" s="168">
        <v>0</v>
      </c>
      <c r="L1546" s="168">
        <v>0</v>
      </c>
      <c r="M1546" s="168">
        <v>0</v>
      </c>
      <c r="N1546" s="168">
        <v>1.591998846000003</v>
      </c>
    </row>
    <row r="1547" spans="1:14" ht="180" x14ac:dyDescent="0.25">
      <c r="A1547" s="168">
        <v>2046</v>
      </c>
      <c r="B1547" s="168">
        <v>50</v>
      </c>
      <c r="C1547" s="169" t="s">
        <v>52</v>
      </c>
      <c r="D1547" s="168">
        <v>-7.3995231452999999</v>
      </c>
      <c r="E1547" s="168">
        <v>0</v>
      </c>
      <c r="F1547" s="168">
        <v>0</v>
      </c>
      <c r="G1547" s="168">
        <v>0</v>
      </c>
      <c r="H1547" s="168">
        <v>0</v>
      </c>
      <c r="I1547" s="168">
        <v>0</v>
      </c>
      <c r="J1547" s="168">
        <v>0</v>
      </c>
      <c r="K1547" s="168">
        <v>0</v>
      </c>
      <c r="L1547" s="168">
        <v>0</v>
      </c>
      <c r="M1547" s="168">
        <v>0</v>
      </c>
      <c r="N1547" s="168">
        <v>0</v>
      </c>
    </row>
    <row r="1548" spans="1:14" ht="45" x14ac:dyDescent="0.25">
      <c r="A1548" s="168">
        <v>2046</v>
      </c>
      <c r="B1548" s="168">
        <v>14</v>
      </c>
      <c r="C1548" s="169" t="s">
        <v>16</v>
      </c>
      <c r="D1548" s="168">
        <v>-7.2981955200000002</v>
      </c>
      <c r="E1548" s="168">
        <v>0</v>
      </c>
      <c r="F1548" s="168">
        <v>0.55240499999999981</v>
      </c>
      <c r="G1548" s="168">
        <v>0</v>
      </c>
      <c r="H1548" s="168">
        <v>0</v>
      </c>
      <c r="I1548" s="168">
        <v>0</v>
      </c>
      <c r="J1548" s="168">
        <v>0.63221479999999974</v>
      </c>
      <c r="K1548" s="168">
        <v>0</v>
      </c>
      <c r="L1548" s="168">
        <v>0</v>
      </c>
      <c r="M1548" s="168">
        <v>0</v>
      </c>
      <c r="N1548" s="168">
        <v>1.1846197999999997</v>
      </c>
    </row>
    <row r="1549" spans="1:14" ht="105" x14ac:dyDescent="0.25">
      <c r="A1549" s="168">
        <v>2046</v>
      </c>
      <c r="B1549" s="168">
        <v>35</v>
      </c>
      <c r="C1549" s="169" t="s">
        <v>37</v>
      </c>
      <c r="D1549" s="168">
        <v>-7.2572517743000002</v>
      </c>
      <c r="E1549" s="168">
        <v>0</v>
      </c>
      <c r="F1549" s="168">
        <v>0</v>
      </c>
      <c r="G1549" s="168">
        <v>0</v>
      </c>
      <c r="H1549" s="168">
        <v>0</v>
      </c>
      <c r="I1549" s="168">
        <v>0</v>
      </c>
      <c r="J1549" s="168">
        <v>0</v>
      </c>
      <c r="K1549" s="168">
        <v>0</v>
      </c>
      <c r="L1549" s="168">
        <v>2.9817851100000001</v>
      </c>
      <c r="M1549" s="168">
        <v>0</v>
      </c>
      <c r="N1549" s="168">
        <v>2.9817851100000001</v>
      </c>
    </row>
    <row r="1550" spans="1:14" ht="120" x14ac:dyDescent="0.25">
      <c r="A1550" s="168">
        <v>2046</v>
      </c>
      <c r="B1550" s="168">
        <v>39</v>
      </c>
      <c r="C1550" s="169" t="s">
        <v>41</v>
      </c>
      <c r="D1550" s="168">
        <v>-7.1060748671000002</v>
      </c>
      <c r="E1550" s="168">
        <v>0</v>
      </c>
      <c r="F1550" s="168">
        <v>0</v>
      </c>
      <c r="G1550" s="168">
        <v>2.05062000000002E-2</v>
      </c>
      <c r="H1550" s="168">
        <v>0</v>
      </c>
      <c r="I1550" s="168">
        <v>0</v>
      </c>
      <c r="J1550" s="168">
        <v>0</v>
      </c>
      <c r="K1550" s="168">
        <v>0</v>
      </c>
      <c r="L1550" s="168">
        <v>0</v>
      </c>
      <c r="M1550" s="168">
        <v>0</v>
      </c>
      <c r="N1550" s="168">
        <v>2.05062000000002E-2</v>
      </c>
    </row>
    <row r="1551" spans="1:14" ht="60" x14ac:dyDescent="0.25">
      <c r="A1551" s="168">
        <v>2046</v>
      </c>
      <c r="B1551" s="168">
        <v>15</v>
      </c>
      <c r="C1551" s="169" t="s">
        <v>17</v>
      </c>
      <c r="D1551" s="168">
        <v>-7.0625246230000007</v>
      </c>
      <c r="E1551" s="168">
        <v>0</v>
      </c>
      <c r="F1551" s="168">
        <v>7.2695000000000051E-2</v>
      </c>
      <c r="G1551" s="168">
        <v>0</v>
      </c>
      <c r="H1551" s="168">
        <v>0</v>
      </c>
      <c r="I1551" s="168">
        <v>0</v>
      </c>
      <c r="J1551" s="168">
        <v>8.320480000000019E-2</v>
      </c>
      <c r="K1551" s="168">
        <v>0</v>
      </c>
      <c r="L1551" s="168">
        <v>0</v>
      </c>
      <c r="M1551" s="168">
        <v>0</v>
      </c>
      <c r="N1551" s="168">
        <v>0.15589980000000025</v>
      </c>
    </row>
    <row r="1552" spans="1:14" ht="60" x14ac:dyDescent="0.25">
      <c r="A1552" s="168">
        <v>2046</v>
      </c>
      <c r="B1552" s="168">
        <v>29</v>
      </c>
      <c r="C1552" s="169" t="s">
        <v>31</v>
      </c>
      <c r="D1552" s="168">
        <v>-5.3520100480000004</v>
      </c>
      <c r="E1552" s="168">
        <v>0</v>
      </c>
      <c r="F1552" s="168">
        <v>0</v>
      </c>
      <c r="G1552" s="168">
        <v>1.3335151760571475</v>
      </c>
      <c r="H1552" s="168">
        <v>0</v>
      </c>
      <c r="I1552" s="168">
        <v>0</v>
      </c>
      <c r="J1552" s="168">
        <v>0</v>
      </c>
      <c r="K1552" s="168">
        <v>0</v>
      </c>
      <c r="L1552" s="168">
        <v>0</v>
      </c>
      <c r="M1552" s="168">
        <v>0</v>
      </c>
      <c r="N1552" s="168">
        <v>1.3335151760571475</v>
      </c>
    </row>
    <row r="1553" spans="1:14" ht="90" x14ac:dyDescent="0.25">
      <c r="A1553" s="168">
        <v>2046</v>
      </c>
      <c r="B1553" s="168">
        <v>9</v>
      </c>
      <c r="C1553" s="169" t="s">
        <v>11</v>
      </c>
      <c r="D1553" s="168">
        <v>-5.1295888512000003</v>
      </c>
      <c r="E1553" s="168">
        <v>-0.14101762499999976</v>
      </c>
      <c r="F1553" s="168">
        <v>2.9247574999999997</v>
      </c>
      <c r="G1553" s="168">
        <v>0</v>
      </c>
      <c r="H1553" s="168">
        <v>0</v>
      </c>
      <c r="I1553" s="168">
        <v>0</v>
      </c>
      <c r="J1553" s="168">
        <v>0</v>
      </c>
      <c r="K1553" s="168">
        <v>0</v>
      </c>
      <c r="L1553" s="168">
        <v>0</v>
      </c>
      <c r="M1553" s="168">
        <v>0</v>
      </c>
      <c r="N1553" s="168">
        <v>2.7837398750000002</v>
      </c>
    </row>
    <row r="1554" spans="1:14" ht="75" x14ac:dyDescent="0.25">
      <c r="A1554" s="168">
        <v>2046</v>
      </c>
      <c r="B1554" s="168">
        <v>7</v>
      </c>
      <c r="C1554" s="169" t="s">
        <v>9</v>
      </c>
      <c r="D1554" s="168">
        <v>-3.8338333340999999</v>
      </c>
      <c r="E1554" s="168">
        <v>0</v>
      </c>
      <c r="F1554" s="168">
        <v>0</v>
      </c>
      <c r="G1554" s="168">
        <v>0</v>
      </c>
      <c r="H1554" s="168">
        <v>0</v>
      </c>
      <c r="I1554" s="168">
        <v>0</v>
      </c>
      <c r="J1554" s="168">
        <v>0</v>
      </c>
      <c r="K1554" s="168">
        <v>0</v>
      </c>
      <c r="L1554" s="168">
        <v>0</v>
      </c>
      <c r="M1554" s="168">
        <v>0</v>
      </c>
      <c r="N1554" s="168">
        <v>0</v>
      </c>
    </row>
    <row r="1555" spans="1:14" ht="90" x14ac:dyDescent="0.25">
      <c r="A1555" s="168">
        <v>2046</v>
      </c>
      <c r="B1555" s="168">
        <v>6</v>
      </c>
      <c r="C1555" s="169" t="s">
        <v>8</v>
      </c>
      <c r="D1555" s="168">
        <v>-3.7222969234000001</v>
      </c>
      <c r="E1555" s="168">
        <v>0</v>
      </c>
      <c r="F1555" s="168">
        <v>0</v>
      </c>
      <c r="G1555" s="168">
        <v>1.5288273000000006</v>
      </c>
      <c r="H1555" s="168">
        <v>0</v>
      </c>
      <c r="I1555" s="168">
        <v>0</v>
      </c>
      <c r="J1555" s="168">
        <v>0</v>
      </c>
      <c r="K1555" s="168">
        <v>0</v>
      </c>
      <c r="L1555" s="168">
        <v>0</v>
      </c>
      <c r="M1555" s="168">
        <v>0</v>
      </c>
      <c r="N1555" s="168">
        <v>1.5288273000000006</v>
      </c>
    </row>
    <row r="1556" spans="1:14" ht="75" x14ac:dyDescent="0.25">
      <c r="A1556" s="168">
        <v>2046</v>
      </c>
      <c r="B1556" s="168">
        <v>27</v>
      </c>
      <c r="C1556" s="169" t="s">
        <v>29</v>
      </c>
      <c r="D1556" s="168">
        <v>-3.6237930047</v>
      </c>
      <c r="E1556" s="168">
        <v>0</v>
      </c>
      <c r="F1556" s="168">
        <v>0</v>
      </c>
      <c r="G1556" s="168">
        <v>0.66675758802857421</v>
      </c>
      <c r="H1556" s="168">
        <v>0</v>
      </c>
      <c r="I1556" s="168">
        <v>-5.7816741898981561E-2</v>
      </c>
      <c r="J1556" s="168">
        <v>0</v>
      </c>
      <c r="K1556" s="168">
        <v>0</v>
      </c>
      <c r="L1556" s="168">
        <v>0</v>
      </c>
      <c r="M1556" s="168">
        <v>0</v>
      </c>
      <c r="N1556" s="168">
        <v>0.60894084612959265</v>
      </c>
    </row>
    <row r="1557" spans="1:14" ht="210" x14ac:dyDescent="0.25">
      <c r="A1557" s="168">
        <v>2046</v>
      </c>
      <c r="B1557" s="168">
        <v>33</v>
      </c>
      <c r="C1557" s="169" t="s">
        <v>35</v>
      </c>
      <c r="D1557" s="168">
        <v>-3.4692493704</v>
      </c>
      <c r="E1557" s="168">
        <v>0</v>
      </c>
      <c r="F1557" s="168">
        <v>0</v>
      </c>
      <c r="G1557" s="168">
        <v>15.647343136000003</v>
      </c>
      <c r="H1557" s="168">
        <v>0</v>
      </c>
      <c r="I1557" s="168">
        <v>0</v>
      </c>
      <c r="J1557" s="168">
        <v>0</v>
      </c>
      <c r="K1557" s="168">
        <v>0</v>
      </c>
      <c r="L1557" s="168">
        <v>0</v>
      </c>
      <c r="M1557" s="168">
        <v>0</v>
      </c>
      <c r="N1557" s="168">
        <v>15.647343136000003</v>
      </c>
    </row>
    <row r="1558" spans="1:14" ht="60" x14ac:dyDescent="0.25">
      <c r="A1558" s="168">
        <v>2046</v>
      </c>
      <c r="B1558" s="168">
        <v>24</v>
      </c>
      <c r="C1558" s="169" t="s">
        <v>26</v>
      </c>
      <c r="D1558" s="168">
        <v>-3.4301518943999998</v>
      </c>
      <c r="E1558" s="168">
        <v>0</v>
      </c>
      <c r="F1558" s="168">
        <v>1.8358343648969961</v>
      </c>
      <c r="G1558" s="168">
        <v>5.1235889909420879E-2</v>
      </c>
      <c r="H1558" s="168">
        <v>2.6649366311935805</v>
      </c>
      <c r="I1558" s="168">
        <v>0</v>
      </c>
      <c r="J1558" s="168">
        <v>0</v>
      </c>
      <c r="K1558" s="168">
        <v>0</v>
      </c>
      <c r="L1558" s="168">
        <v>0</v>
      </c>
      <c r="M1558" s="168">
        <v>0</v>
      </c>
      <c r="N1558" s="168">
        <v>4.5520068859999974</v>
      </c>
    </row>
    <row r="1559" spans="1:14" ht="60" x14ac:dyDescent="0.25">
      <c r="A1559" s="168">
        <v>2046</v>
      </c>
      <c r="B1559" s="168">
        <v>26</v>
      </c>
      <c r="C1559" s="169" t="s">
        <v>28</v>
      </c>
      <c r="D1559" s="168">
        <v>-3.3627087482999998</v>
      </c>
      <c r="E1559" s="168">
        <v>0</v>
      </c>
      <c r="F1559" s="168">
        <v>0</v>
      </c>
      <c r="G1559" s="168">
        <v>1.3302746409265196</v>
      </c>
      <c r="H1559" s="168">
        <v>0</v>
      </c>
      <c r="I1559" s="168">
        <v>0</v>
      </c>
      <c r="J1559" s="168">
        <v>0</v>
      </c>
      <c r="K1559" s="168">
        <v>0</v>
      </c>
      <c r="L1559" s="168">
        <v>0</v>
      </c>
      <c r="M1559" s="168">
        <v>0</v>
      </c>
      <c r="N1559" s="168">
        <v>1.3302746409265196</v>
      </c>
    </row>
    <row r="1560" spans="1:14" ht="75" x14ac:dyDescent="0.25">
      <c r="A1560" s="168">
        <v>2046</v>
      </c>
      <c r="B1560" s="168">
        <v>8</v>
      </c>
      <c r="C1560" s="169" t="s">
        <v>10</v>
      </c>
      <c r="D1560" s="168">
        <v>-3.3477213825000001</v>
      </c>
      <c r="E1560" s="168">
        <v>-0.56406712499999978</v>
      </c>
      <c r="F1560" s="168">
        <v>2.9247574999999997</v>
      </c>
      <c r="G1560" s="168">
        <v>0</v>
      </c>
      <c r="H1560" s="168">
        <v>0</v>
      </c>
      <c r="I1560" s="168">
        <v>0</v>
      </c>
      <c r="J1560" s="168">
        <v>0</v>
      </c>
      <c r="K1560" s="168">
        <v>0</v>
      </c>
      <c r="L1560" s="168">
        <v>0</v>
      </c>
      <c r="M1560" s="168">
        <v>0</v>
      </c>
      <c r="N1560" s="168">
        <v>2.3606903749999999</v>
      </c>
    </row>
    <row r="1561" spans="1:14" ht="180" x14ac:dyDescent="0.25">
      <c r="A1561" s="168">
        <v>2046</v>
      </c>
      <c r="B1561" s="168">
        <v>18</v>
      </c>
      <c r="C1561" s="169" t="s">
        <v>20</v>
      </c>
      <c r="D1561" s="168">
        <v>-2.3159824324999998</v>
      </c>
      <c r="E1561" s="168">
        <v>0</v>
      </c>
      <c r="F1561" s="168">
        <v>0</v>
      </c>
      <c r="G1561" s="168">
        <v>0.35798619999999998</v>
      </c>
      <c r="H1561" s="168">
        <v>0</v>
      </c>
      <c r="I1561" s="168">
        <v>0</v>
      </c>
      <c r="J1561" s="168">
        <v>0</v>
      </c>
      <c r="K1561" s="168">
        <v>0</v>
      </c>
      <c r="L1561" s="168">
        <v>0</v>
      </c>
      <c r="M1561" s="168">
        <v>0</v>
      </c>
      <c r="N1561" s="168">
        <v>0.35798619999999998</v>
      </c>
    </row>
    <row r="1562" spans="1:14" ht="75" x14ac:dyDescent="0.25">
      <c r="A1562" s="168">
        <v>2046</v>
      </c>
      <c r="B1562" s="168">
        <v>23</v>
      </c>
      <c r="C1562" s="169" t="s">
        <v>25</v>
      </c>
      <c r="D1562" s="168">
        <v>-1.4928719586000001</v>
      </c>
      <c r="E1562" s="168">
        <v>0.2564516135675301</v>
      </c>
      <c r="F1562" s="168">
        <v>2.582069908768478</v>
      </c>
      <c r="G1562" s="168">
        <v>0.8587870963400247</v>
      </c>
      <c r="H1562" s="168">
        <v>0.78512772744337722</v>
      </c>
      <c r="I1562" s="168">
        <v>0</v>
      </c>
      <c r="J1562" s="168">
        <v>0</v>
      </c>
      <c r="K1562" s="168">
        <v>0</v>
      </c>
      <c r="L1562" s="168">
        <v>0</v>
      </c>
      <c r="M1562" s="168">
        <v>0</v>
      </c>
      <c r="N1562" s="168">
        <v>4.4824363461194103</v>
      </c>
    </row>
    <row r="1563" spans="1:14" ht="45" x14ac:dyDescent="0.25">
      <c r="A1563" s="168">
        <v>2046</v>
      </c>
      <c r="B1563" s="168">
        <v>59</v>
      </c>
      <c r="C1563" s="169" t="s">
        <v>61</v>
      </c>
      <c r="D1563" s="168">
        <v>-0.9008710095000001</v>
      </c>
      <c r="E1563" s="168">
        <v>-0.78142387499999999</v>
      </c>
      <c r="F1563" s="168">
        <v>3.6913625000000012</v>
      </c>
      <c r="G1563" s="168">
        <v>0.14727569999999998</v>
      </c>
      <c r="H1563" s="168">
        <v>0</v>
      </c>
      <c r="I1563" s="168">
        <v>0</v>
      </c>
      <c r="J1563" s="168">
        <v>0</v>
      </c>
      <c r="K1563" s="168">
        <v>0</v>
      </c>
      <c r="L1563" s="168">
        <v>0</v>
      </c>
      <c r="M1563" s="168">
        <v>0</v>
      </c>
      <c r="N1563" s="168">
        <v>3.0572143250000012</v>
      </c>
    </row>
    <row r="1564" spans="1:14" ht="75" x14ac:dyDescent="0.25">
      <c r="A1564" s="168">
        <v>2046</v>
      </c>
      <c r="B1564" s="168">
        <v>20</v>
      </c>
      <c r="C1564" s="169" t="s">
        <v>22</v>
      </c>
      <c r="D1564" s="168">
        <v>-0.32602950820000004</v>
      </c>
      <c r="E1564" s="168">
        <v>-2.0555437499999898E-2</v>
      </c>
      <c r="F1564" s="168">
        <v>0.47611514999999854</v>
      </c>
      <c r="G1564" s="168">
        <v>-4.64486879999986E-2</v>
      </c>
      <c r="H1564" s="168">
        <v>0.94384586400000337</v>
      </c>
      <c r="I1564" s="168">
        <v>0</v>
      </c>
      <c r="J1564" s="168">
        <v>0</v>
      </c>
      <c r="K1564" s="168">
        <v>0</v>
      </c>
      <c r="L1564" s="168">
        <v>0</v>
      </c>
      <c r="M1564" s="168">
        <v>0</v>
      </c>
      <c r="N1564" s="168">
        <v>1.3529568885000034</v>
      </c>
    </row>
    <row r="1565" spans="1:14" ht="120" x14ac:dyDescent="0.25">
      <c r="A1565" s="168">
        <v>2046</v>
      </c>
      <c r="B1565" s="168">
        <v>10</v>
      </c>
      <c r="C1565" s="169" t="s">
        <v>12</v>
      </c>
      <c r="D1565" s="168">
        <v>0</v>
      </c>
      <c r="E1565" s="168">
        <v>0</v>
      </c>
      <c r="F1565" s="168">
        <v>0</v>
      </c>
      <c r="G1565" s="168">
        <v>0</v>
      </c>
      <c r="H1565" s="168">
        <v>0</v>
      </c>
      <c r="I1565" s="168">
        <v>0</v>
      </c>
      <c r="J1565" s="168">
        <v>0</v>
      </c>
      <c r="K1565" s="168">
        <v>0</v>
      </c>
      <c r="L1565" s="168">
        <v>0</v>
      </c>
      <c r="M1565" s="168">
        <v>0.96775034762195133</v>
      </c>
      <c r="N1565" s="168">
        <v>0.96775034762195133</v>
      </c>
    </row>
    <row r="1566" spans="1:14" ht="90" x14ac:dyDescent="0.25">
      <c r="A1566" s="168">
        <v>2046</v>
      </c>
      <c r="B1566" s="168">
        <v>25</v>
      </c>
      <c r="C1566" s="169" t="s">
        <v>27</v>
      </c>
      <c r="D1566" s="168">
        <v>0</v>
      </c>
      <c r="E1566" s="168">
        <v>-0.39633637499999969</v>
      </c>
      <c r="F1566" s="168">
        <v>0.85106560000000009</v>
      </c>
      <c r="G1566" s="168">
        <v>-1.2393844319999991</v>
      </c>
      <c r="H1566" s="168">
        <v>5.4118996259999967</v>
      </c>
      <c r="I1566" s="168">
        <v>0</v>
      </c>
      <c r="J1566" s="168">
        <v>0</v>
      </c>
      <c r="K1566" s="168">
        <v>0</v>
      </c>
      <c r="L1566" s="168">
        <v>0</v>
      </c>
      <c r="M1566" s="168">
        <v>0</v>
      </c>
      <c r="N1566" s="168">
        <v>4.6272444189999975</v>
      </c>
    </row>
    <row r="1567" spans="1:14" ht="105" x14ac:dyDescent="0.25">
      <c r="A1567" s="168">
        <v>2046</v>
      </c>
      <c r="B1567" s="168">
        <v>34</v>
      </c>
      <c r="C1567" s="169" t="s">
        <v>36</v>
      </c>
      <c r="D1567" s="168">
        <v>0</v>
      </c>
      <c r="E1567" s="168">
        <v>0</v>
      </c>
      <c r="F1567" s="168">
        <v>0</v>
      </c>
      <c r="G1567" s="168">
        <v>0</v>
      </c>
      <c r="H1567" s="168">
        <v>0</v>
      </c>
      <c r="I1567" s="168">
        <v>0</v>
      </c>
      <c r="J1567" s="168">
        <v>0</v>
      </c>
      <c r="K1567" s="168">
        <v>0</v>
      </c>
      <c r="L1567" s="168">
        <v>0</v>
      </c>
      <c r="M1567" s="168">
        <v>0.95152941916463396</v>
      </c>
      <c r="N1567" s="168">
        <v>0.95152941916463396</v>
      </c>
    </row>
    <row r="1568" spans="1:14" ht="45" x14ac:dyDescent="0.25">
      <c r="A1568" s="168">
        <v>2046</v>
      </c>
      <c r="B1568" s="168">
        <v>17</v>
      </c>
      <c r="C1568" s="169" t="s">
        <v>19</v>
      </c>
      <c r="D1568" s="168">
        <v>0.79063784800000003</v>
      </c>
      <c r="E1568" s="168">
        <v>0</v>
      </c>
      <c r="F1568" s="168">
        <v>0.31291259999999965</v>
      </c>
      <c r="G1568" s="168">
        <v>0.10846206799999995</v>
      </c>
      <c r="H1568" s="168">
        <v>0.47229483599999977</v>
      </c>
      <c r="I1568" s="168">
        <v>0</v>
      </c>
      <c r="J1568" s="168">
        <v>0</v>
      </c>
      <c r="K1568" s="168">
        <v>0</v>
      </c>
      <c r="L1568" s="168">
        <v>0</v>
      </c>
      <c r="M1568" s="168">
        <v>0</v>
      </c>
      <c r="N1568" s="168">
        <v>0.89366950399999934</v>
      </c>
    </row>
    <row r="1569" spans="1:14" ht="195" x14ac:dyDescent="0.25">
      <c r="A1569" s="168">
        <v>2046</v>
      </c>
      <c r="B1569" s="168">
        <v>52</v>
      </c>
      <c r="C1569" s="169" t="s">
        <v>54</v>
      </c>
      <c r="D1569" s="168">
        <v>0.79726269809999994</v>
      </c>
      <c r="E1569" s="168">
        <v>0</v>
      </c>
      <c r="F1569" s="168">
        <v>0</v>
      </c>
      <c r="G1569" s="168">
        <v>1.5103659999999999</v>
      </c>
      <c r="H1569" s="168">
        <v>0</v>
      </c>
      <c r="I1569" s="168">
        <v>0</v>
      </c>
      <c r="J1569" s="168">
        <v>0</v>
      </c>
      <c r="K1569" s="168">
        <v>0</v>
      </c>
      <c r="L1569" s="168">
        <v>0</v>
      </c>
      <c r="M1569" s="168">
        <v>0</v>
      </c>
      <c r="N1569" s="168">
        <v>1.5103659999999999</v>
      </c>
    </row>
    <row r="1570" spans="1:14" ht="60" x14ac:dyDescent="0.25">
      <c r="A1570" s="168">
        <v>2046</v>
      </c>
      <c r="B1570" s="168">
        <v>30</v>
      </c>
      <c r="C1570" s="169" t="s">
        <v>32</v>
      </c>
      <c r="D1570" s="168">
        <v>0.8548228711000001</v>
      </c>
      <c r="E1570" s="168">
        <v>0</v>
      </c>
      <c r="F1570" s="168">
        <v>0</v>
      </c>
      <c r="G1570" s="168">
        <v>0</v>
      </c>
      <c r="H1570" s="168">
        <v>0</v>
      </c>
      <c r="I1570" s="168">
        <v>0.75238224230574435</v>
      </c>
      <c r="J1570" s="168">
        <v>0</v>
      </c>
      <c r="K1570" s="168">
        <v>0</v>
      </c>
      <c r="L1570" s="168">
        <v>0</v>
      </c>
      <c r="M1570" s="168">
        <v>0</v>
      </c>
      <c r="N1570" s="168">
        <v>0.75238224230574435</v>
      </c>
    </row>
    <row r="1571" spans="1:14" ht="45" x14ac:dyDescent="0.25">
      <c r="A1571" s="168">
        <v>2046</v>
      </c>
      <c r="B1571" s="168">
        <v>13</v>
      </c>
      <c r="C1571" s="169" t="s">
        <v>15</v>
      </c>
      <c r="D1571" s="168">
        <v>3.1052084272</v>
      </c>
      <c r="E1571" s="168">
        <v>0</v>
      </c>
      <c r="F1571" s="168">
        <v>0.40866000000000002</v>
      </c>
      <c r="G1571" s="168">
        <v>0</v>
      </c>
      <c r="H1571" s="168">
        <v>0</v>
      </c>
      <c r="I1571" s="168">
        <v>0</v>
      </c>
      <c r="J1571" s="168">
        <v>0.25061260000000002</v>
      </c>
      <c r="K1571" s="168">
        <v>0</v>
      </c>
      <c r="L1571" s="168">
        <v>0</v>
      </c>
      <c r="M1571" s="168">
        <v>0</v>
      </c>
      <c r="N1571" s="168">
        <v>0.65927259999999999</v>
      </c>
    </row>
    <row r="1572" spans="1:14" ht="210" x14ac:dyDescent="0.25">
      <c r="A1572" s="168">
        <v>2046</v>
      </c>
      <c r="B1572" s="168">
        <v>49</v>
      </c>
      <c r="C1572" s="169" t="s">
        <v>51</v>
      </c>
      <c r="D1572" s="168">
        <v>4.2465289140999998</v>
      </c>
      <c r="E1572" s="168">
        <v>0</v>
      </c>
      <c r="F1572" s="168">
        <v>0</v>
      </c>
      <c r="G1572" s="168">
        <v>0</v>
      </c>
      <c r="H1572" s="168">
        <v>0</v>
      </c>
      <c r="I1572" s="168">
        <v>0</v>
      </c>
      <c r="J1572" s="168">
        <v>0</v>
      </c>
      <c r="K1572" s="168">
        <v>0</v>
      </c>
      <c r="L1572" s="168">
        <v>0</v>
      </c>
      <c r="M1572" s="168">
        <v>0</v>
      </c>
      <c r="N1572" s="168">
        <v>0</v>
      </c>
    </row>
    <row r="1573" spans="1:14" ht="195" x14ac:dyDescent="0.25">
      <c r="A1573" s="168">
        <v>2046</v>
      </c>
      <c r="B1573" s="168">
        <v>51</v>
      </c>
      <c r="C1573" s="169" t="s">
        <v>53</v>
      </c>
      <c r="D1573" s="168">
        <v>4.2465289140999998</v>
      </c>
      <c r="E1573" s="168">
        <v>0</v>
      </c>
      <c r="F1573" s="168">
        <v>0</v>
      </c>
      <c r="G1573" s="168">
        <v>0</v>
      </c>
      <c r="H1573" s="168">
        <v>0</v>
      </c>
      <c r="I1573" s="168">
        <v>0</v>
      </c>
      <c r="J1573" s="168">
        <v>0</v>
      </c>
      <c r="K1573" s="168">
        <v>0</v>
      </c>
      <c r="L1573" s="168">
        <v>2.6329983700000006</v>
      </c>
      <c r="M1573" s="168">
        <v>0</v>
      </c>
      <c r="N1573" s="168">
        <v>2.6329983700000006</v>
      </c>
    </row>
    <row r="1574" spans="1:14" ht="225" x14ac:dyDescent="0.25">
      <c r="A1574" s="168">
        <v>2046</v>
      </c>
      <c r="B1574" s="168">
        <v>53</v>
      </c>
      <c r="C1574" s="169" t="s">
        <v>55</v>
      </c>
      <c r="D1574" s="168">
        <v>4.2465289140999998</v>
      </c>
      <c r="E1574" s="168">
        <v>0</v>
      </c>
      <c r="F1574" s="168">
        <v>0</v>
      </c>
      <c r="G1574" s="168">
        <v>0</v>
      </c>
      <c r="H1574" s="168">
        <v>0</v>
      </c>
      <c r="I1574" s="168">
        <v>0</v>
      </c>
      <c r="J1574" s="168">
        <v>0</v>
      </c>
      <c r="K1574" s="168">
        <v>0</v>
      </c>
      <c r="L1574" s="168">
        <v>1.0501430149999997</v>
      </c>
      <c r="M1574" s="168">
        <v>0</v>
      </c>
      <c r="N1574" s="168">
        <v>1.0501430149999997</v>
      </c>
    </row>
    <row r="1575" spans="1:14" ht="180" x14ac:dyDescent="0.25">
      <c r="A1575" s="168">
        <v>2046</v>
      </c>
      <c r="B1575" s="168">
        <v>37</v>
      </c>
      <c r="C1575" s="169" t="s">
        <v>39</v>
      </c>
      <c r="D1575" s="168">
        <v>4.7469766068999997</v>
      </c>
      <c r="E1575" s="168">
        <v>0</v>
      </c>
      <c r="F1575" s="168">
        <v>0</v>
      </c>
      <c r="G1575" s="168">
        <v>0</v>
      </c>
      <c r="H1575" s="168">
        <v>0</v>
      </c>
      <c r="I1575" s="168">
        <v>0</v>
      </c>
      <c r="J1575" s="168">
        <v>0</v>
      </c>
      <c r="K1575" s="168">
        <v>0</v>
      </c>
      <c r="L1575" s="168">
        <v>22.310789379999999</v>
      </c>
      <c r="M1575" s="168">
        <v>0</v>
      </c>
      <c r="N1575" s="168">
        <v>22.310789379999999</v>
      </c>
    </row>
    <row r="1576" spans="1:14" ht="45" x14ac:dyDescent="0.25">
      <c r="A1576" s="168">
        <v>2046</v>
      </c>
      <c r="B1576" s="168">
        <v>16</v>
      </c>
      <c r="C1576" s="169" t="s">
        <v>18</v>
      </c>
      <c r="D1576" s="168">
        <v>5.0374925743999999</v>
      </c>
      <c r="E1576" s="168">
        <v>-0.12462549628206765</v>
      </c>
      <c r="F1576" s="168">
        <v>0.89697289198206753</v>
      </c>
      <c r="G1576" s="168">
        <v>0</v>
      </c>
      <c r="H1576" s="168">
        <v>0</v>
      </c>
      <c r="I1576" s="168">
        <v>0</v>
      </c>
      <c r="J1576" s="168">
        <v>0</v>
      </c>
      <c r="K1576" s="168">
        <v>0</v>
      </c>
      <c r="L1576" s="168">
        <v>0</v>
      </c>
      <c r="M1576" s="168">
        <v>0</v>
      </c>
      <c r="N1576" s="168">
        <v>0.77234739569999988</v>
      </c>
    </row>
    <row r="1577" spans="1:14" ht="150" x14ac:dyDescent="0.25">
      <c r="A1577" s="168">
        <v>2046</v>
      </c>
      <c r="B1577" s="168">
        <v>38</v>
      </c>
      <c r="C1577" s="169" t="s">
        <v>40</v>
      </c>
      <c r="D1577" s="168">
        <v>5.3422356789999998</v>
      </c>
      <c r="E1577" s="168">
        <v>0</v>
      </c>
      <c r="F1577" s="168">
        <v>0</v>
      </c>
      <c r="G1577" s="168">
        <v>0</v>
      </c>
      <c r="H1577" s="168">
        <v>0</v>
      </c>
      <c r="I1577" s="168">
        <v>0</v>
      </c>
      <c r="J1577" s="168">
        <v>0</v>
      </c>
      <c r="K1577" s="168">
        <v>0</v>
      </c>
      <c r="L1577" s="168">
        <v>9.574810130000003</v>
      </c>
      <c r="M1577" s="168">
        <v>0</v>
      </c>
      <c r="N1577" s="168">
        <v>9.574810130000003</v>
      </c>
    </row>
    <row r="1578" spans="1:14" ht="135" x14ac:dyDescent="0.25">
      <c r="A1578" s="168">
        <v>2046</v>
      </c>
      <c r="B1578" s="168">
        <v>40</v>
      </c>
      <c r="C1578" s="169" t="s">
        <v>42</v>
      </c>
      <c r="D1578" s="168">
        <v>5.4769047630000003</v>
      </c>
      <c r="E1578" s="168">
        <v>-4.4305453011581992E-3</v>
      </c>
      <c r="F1578" s="168">
        <v>1.7035790856820644E-2</v>
      </c>
      <c r="G1578" s="168">
        <v>-7.1842624712543206E-3</v>
      </c>
      <c r="H1578" s="168">
        <v>6.0663335530591951E-2</v>
      </c>
      <c r="I1578" s="168">
        <v>0</v>
      </c>
      <c r="J1578" s="168">
        <v>0</v>
      </c>
      <c r="K1578" s="168">
        <v>0</v>
      </c>
      <c r="L1578" s="168">
        <v>0</v>
      </c>
      <c r="M1578" s="168">
        <v>0</v>
      </c>
      <c r="N1578" s="168">
        <v>6.6084318615000082E-2</v>
      </c>
    </row>
    <row r="1579" spans="1:14" ht="90" x14ac:dyDescent="0.25">
      <c r="A1579" s="168">
        <v>2046</v>
      </c>
      <c r="B1579" s="168">
        <v>48</v>
      </c>
      <c r="C1579" s="169" t="s">
        <v>50</v>
      </c>
      <c r="D1579" s="168">
        <v>5.6305795644999996</v>
      </c>
      <c r="E1579" s="168">
        <v>2.5450120621128995</v>
      </c>
      <c r="F1579" s="168">
        <v>95.109022839707094</v>
      </c>
      <c r="G1579" s="168">
        <v>0</v>
      </c>
      <c r="H1579" s="168">
        <v>0</v>
      </c>
      <c r="I1579" s="168">
        <v>0</v>
      </c>
      <c r="J1579" s="168">
        <v>0</v>
      </c>
      <c r="K1579" s="168">
        <v>0</v>
      </c>
      <c r="L1579" s="168">
        <v>0</v>
      </c>
      <c r="M1579" s="168">
        <v>0</v>
      </c>
      <c r="N1579" s="168">
        <v>97.654034901819998</v>
      </c>
    </row>
    <row r="1580" spans="1:14" ht="75" x14ac:dyDescent="0.25">
      <c r="A1580" s="168">
        <v>2046</v>
      </c>
      <c r="B1580" s="168">
        <v>28</v>
      </c>
      <c r="C1580" s="169" t="s">
        <v>30</v>
      </c>
      <c r="D1580" s="168">
        <v>5.8285648387999993</v>
      </c>
      <c r="E1580" s="168">
        <v>0</v>
      </c>
      <c r="F1580" s="168">
        <v>0</v>
      </c>
      <c r="G1580" s="168">
        <v>1.3279200074862785</v>
      </c>
      <c r="H1580" s="168">
        <v>0</v>
      </c>
      <c r="I1580" s="168">
        <v>0</v>
      </c>
      <c r="J1580" s="168">
        <v>0</v>
      </c>
      <c r="K1580" s="168">
        <v>0</v>
      </c>
      <c r="L1580" s="168">
        <v>0</v>
      </c>
      <c r="M1580" s="168">
        <v>0</v>
      </c>
      <c r="N1580" s="168">
        <v>1.3279200074862785</v>
      </c>
    </row>
    <row r="1581" spans="1:14" ht="90" x14ac:dyDescent="0.25">
      <c r="A1581" s="168">
        <v>2046</v>
      </c>
      <c r="B1581" s="168">
        <v>45</v>
      </c>
      <c r="C1581" s="169" t="s">
        <v>47</v>
      </c>
      <c r="D1581" s="168">
        <v>5.8554986556000008</v>
      </c>
      <c r="E1581" s="168">
        <v>0.74586305248187179</v>
      </c>
      <c r="F1581" s="168">
        <v>4.0187360916636461</v>
      </c>
      <c r="G1581" s="168">
        <v>1.6072174835855229</v>
      </c>
      <c r="H1581" s="168">
        <v>0</v>
      </c>
      <c r="I1581" s="168">
        <v>0</v>
      </c>
      <c r="J1581" s="168">
        <v>0</v>
      </c>
      <c r="K1581" s="168">
        <v>0</v>
      </c>
      <c r="L1581" s="168">
        <v>0</v>
      </c>
      <c r="M1581" s="168">
        <v>0</v>
      </c>
      <c r="N1581" s="168">
        <v>6.3718166277310413</v>
      </c>
    </row>
    <row r="1582" spans="1:14" ht="75" x14ac:dyDescent="0.25">
      <c r="A1582" s="168">
        <v>2046</v>
      </c>
      <c r="B1582" s="168">
        <v>54</v>
      </c>
      <c r="C1582" s="169" t="s">
        <v>56</v>
      </c>
      <c r="D1582" s="168">
        <v>5.8554986556000008</v>
      </c>
      <c r="E1582" s="168">
        <v>0.74586954573173769</v>
      </c>
      <c r="F1582" s="168">
        <v>4.0187664557673095</v>
      </c>
      <c r="G1582" s="168">
        <v>1.6071823792987276</v>
      </c>
      <c r="H1582" s="168">
        <v>0</v>
      </c>
      <c r="I1582" s="168">
        <v>0</v>
      </c>
      <c r="J1582" s="168">
        <v>0</v>
      </c>
      <c r="K1582" s="168">
        <v>0</v>
      </c>
      <c r="L1582" s="168">
        <v>0</v>
      </c>
      <c r="M1582" s="168">
        <v>0</v>
      </c>
      <c r="N1582" s="168">
        <v>6.3718183807977749</v>
      </c>
    </row>
    <row r="1583" spans="1:14" ht="120" x14ac:dyDescent="0.25">
      <c r="A1583" s="168">
        <v>2046</v>
      </c>
      <c r="B1583" s="168">
        <v>36</v>
      </c>
      <c r="C1583" s="169" t="s">
        <v>38</v>
      </c>
      <c r="D1583" s="168">
        <v>7.9723011687000005</v>
      </c>
      <c r="E1583" s="168">
        <v>0</v>
      </c>
      <c r="F1583" s="168">
        <v>0</v>
      </c>
      <c r="G1583" s="168">
        <v>0.12401616000000004</v>
      </c>
      <c r="H1583" s="168">
        <v>0</v>
      </c>
      <c r="I1583" s="168">
        <v>0</v>
      </c>
      <c r="J1583" s="168">
        <v>0</v>
      </c>
      <c r="K1583" s="168">
        <v>0</v>
      </c>
      <c r="L1583" s="168">
        <v>0</v>
      </c>
      <c r="M1583" s="168">
        <v>0</v>
      </c>
      <c r="N1583" s="168">
        <v>0.12401616000000004</v>
      </c>
    </row>
    <row r="1584" spans="1:14" ht="90" x14ac:dyDescent="0.25">
      <c r="A1584" s="168">
        <v>2046</v>
      </c>
      <c r="B1584" s="168">
        <v>46</v>
      </c>
      <c r="C1584" s="169" t="s">
        <v>48</v>
      </c>
      <c r="D1584" s="168">
        <v>14.366258952100001</v>
      </c>
      <c r="E1584" s="168">
        <v>4.1418786517281978</v>
      </c>
      <c r="F1584" s="168">
        <v>3.7016986218742773</v>
      </c>
      <c r="G1584" s="168">
        <v>0.28504297064920553</v>
      </c>
      <c r="H1584" s="168">
        <v>0.67346102727830737</v>
      </c>
      <c r="I1584" s="168">
        <v>0</v>
      </c>
      <c r="J1584" s="168">
        <v>0</v>
      </c>
      <c r="K1584" s="168">
        <v>0</v>
      </c>
      <c r="L1584" s="168">
        <v>0</v>
      </c>
      <c r="M1584" s="168">
        <v>0</v>
      </c>
      <c r="N1584" s="168">
        <v>8.802081271529989</v>
      </c>
    </row>
    <row r="1585" spans="1:14" ht="75" x14ac:dyDescent="0.25">
      <c r="A1585" s="168">
        <v>2046</v>
      </c>
      <c r="B1585" s="168">
        <v>55</v>
      </c>
      <c r="C1585" s="169" t="s">
        <v>57</v>
      </c>
      <c r="D1585" s="168">
        <v>15.5614470726</v>
      </c>
      <c r="E1585" s="168">
        <v>-0.78326639918261398</v>
      </c>
      <c r="F1585" s="168">
        <v>3.1987198806458275</v>
      </c>
      <c r="G1585" s="168">
        <v>1.6109273585372939</v>
      </c>
      <c r="H1585" s="168">
        <v>0</v>
      </c>
      <c r="I1585" s="168">
        <v>0</v>
      </c>
      <c r="J1585" s="168">
        <v>0</v>
      </c>
      <c r="K1585" s="168">
        <v>0</v>
      </c>
      <c r="L1585" s="168">
        <v>0</v>
      </c>
      <c r="M1585" s="168">
        <v>0</v>
      </c>
      <c r="N1585" s="168">
        <v>4.0263808400005079</v>
      </c>
    </row>
    <row r="1586" spans="1:14" ht="45" x14ac:dyDescent="0.25">
      <c r="A1586" s="168">
        <v>2046</v>
      </c>
      <c r="B1586" s="168">
        <v>57</v>
      </c>
      <c r="C1586" s="169" t="s">
        <v>59</v>
      </c>
      <c r="D1586" s="168">
        <v>18.798500877200002</v>
      </c>
      <c r="E1586" s="168">
        <v>0</v>
      </c>
      <c r="F1586" s="168">
        <v>1.2360928339956138E-8</v>
      </c>
      <c r="G1586" s="168">
        <v>-1.7122667564457844E-9</v>
      </c>
      <c r="H1586" s="168">
        <v>1.8656975216489645E-8</v>
      </c>
      <c r="I1586" s="168">
        <v>0</v>
      </c>
      <c r="J1586" s="168">
        <v>0</v>
      </c>
      <c r="K1586" s="168">
        <v>0</v>
      </c>
      <c r="L1586" s="168">
        <v>0</v>
      </c>
      <c r="M1586" s="168">
        <v>0</v>
      </c>
      <c r="N1586" s="168">
        <v>2.9305636800000001E-8</v>
      </c>
    </row>
    <row r="1587" spans="1:14" ht="45" x14ac:dyDescent="0.25">
      <c r="A1587" s="168">
        <v>2046</v>
      </c>
      <c r="B1587" s="168">
        <v>56</v>
      </c>
      <c r="C1587" s="169" t="s">
        <v>58</v>
      </c>
      <c r="D1587" s="168">
        <v>22.199764080999998</v>
      </c>
      <c r="E1587" s="168">
        <v>-0.19021217484294253</v>
      </c>
      <c r="F1587" s="168">
        <v>-1.9715707807342631</v>
      </c>
      <c r="G1587" s="168">
        <v>0.52404252364949422</v>
      </c>
      <c r="H1587" s="168">
        <v>5.4336834459667473</v>
      </c>
      <c r="I1587" s="168">
        <v>0</v>
      </c>
      <c r="J1587" s="168">
        <v>0</v>
      </c>
      <c r="K1587" s="168">
        <v>0</v>
      </c>
      <c r="L1587" s="168">
        <v>0</v>
      </c>
      <c r="M1587" s="168">
        <v>0</v>
      </c>
      <c r="N1587" s="168">
        <v>3.795943014039036</v>
      </c>
    </row>
    <row r="1588" spans="1:14" ht="135" x14ac:dyDescent="0.25">
      <c r="A1588" s="168">
        <v>2046</v>
      </c>
      <c r="B1588" s="168">
        <v>41</v>
      </c>
      <c r="C1588" s="169" t="s">
        <v>43</v>
      </c>
      <c r="D1588" s="168">
        <v>22.8555156368</v>
      </c>
      <c r="E1588" s="168">
        <v>0</v>
      </c>
      <c r="F1588" s="168">
        <v>0</v>
      </c>
      <c r="G1588" s="168">
        <v>2.3286920800000169E-2</v>
      </c>
      <c r="H1588" s="168">
        <v>0</v>
      </c>
      <c r="I1588" s="168">
        <v>0</v>
      </c>
      <c r="J1588" s="168">
        <v>0</v>
      </c>
      <c r="K1588" s="168">
        <v>0</v>
      </c>
      <c r="L1588" s="168">
        <v>0</v>
      </c>
      <c r="M1588" s="168">
        <v>0</v>
      </c>
      <c r="N1588" s="168">
        <v>2.3286920800000169E-2</v>
      </c>
    </row>
    <row r="1589" spans="1:14" ht="135" x14ac:dyDescent="0.25">
      <c r="A1589" s="168">
        <v>2046</v>
      </c>
      <c r="B1589" s="168">
        <v>42</v>
      </c>
      <c r="C1589" s="169" t="s">
        <v>44</v>
      </c>
      <c r="D1589" s="168">
        <v>22.8555156368</v>
      </c>
      <c r="E1589" s="168">
        <v>-7.1003507245186812E-3</v>
      </c>
      <c r="F1589" s="168">
        <v>-3.7109409795032466E-2</v>
      </c>
      <c r="G1589" s="168">
        <v>4.590420398455123E-2</v>
      </c>
      <c r="H1589" s="168">
        <v>0</v>
      </c>
      <c r="I1589" s="168">
        <v>0</v>
      </c>
      <c r="J1589" s="168">
        <v>0</v>
      </c>
      <c r="K1589" s="168">
        <v>0</v>
      </c>
      <c r="L1589" s="168">
        <v>0</v>
      </c>
      <c r="M1589" s="168">
        <v>0</v>
      </c>
      <c r="N1589" s="168">
        <v>1.6944434650000839E-3</v>
      </c>
    </row>
    <row r="1590" spans="1:14" ht="90" x14ac:dyDescent="0.25">
      <c r="A1590" s="168">
        <v>2046</v>
      </c>
      <c r="B1590" s="168">
        <v>47</v>
      </c>
      <c r="C1590" s="169" t="s">
        <v>49</v>
      </c>
      <c r="D1590" s="168">
        <v>23.278963022700001</v>
      </c>
      <c r="E1590" s="168">
        <v>0.54242366379215368</v>
      </c>
      <c r="F1590" s="168">
        <v>0.4363690364741955</v>
      </c>
      <c r="G1590" s="168">
        <v>0</v>
      </c>
      <c r="H1590" s="168">
        <v>0</v>
      </c>
      <c r="I1590" s="168">
        <v>0</v>
      </c>
      <c r="J1590" s="168">
        <v>0</v>
      </c>
      <c r="K1590" s="168">
        <v>0</v>
      </c>
      <c r="L1590" s="168">
        <v>0</v>
      </c>
      <c r="M1590" s="168">
        <v>0</v>
      </c>
      <c r="N1590" s="168">
        <v>0.97879270026634912</v>
      </c>
    </row>
    <row r="1591" spans="1:14" ht="75" x14ac:dyDescent="0.25">
      <c r="A1591" s="168">
        <v>2046</v>
      </c>
      <c r="B1591" s="168">
        <v>3</v>
      </c>
      <c r="C1591" s="169" t="s">
        <v>5</v>
      </c>
      <c r="D1591" s="168">
        <v>28.807346129100001</v>
      </c>
      <c r="E1591" s="168">
        <v>0</v>
      </c>
      <c r="F1591" s="168">
        <v>0</v>
      </c>
      <c r="G1591" s="168">
        <v>1.5050563527999996</v>
      </c>
      <c r="H1591" s="168">
        <v>0</v>
      </c>
      <c r="I1591" s="168">
        <v>0</v>
      </c>
      <c r="J1591" s="168">
        <v>0</v>
      </c>
      <c r="K1591" s="168">
        <v>0</v>
      </c>
      <c r="L1591" s="168">
        <v>0</v>
      </c>
      <c r="M1591" s="168">
        <v>0</v>
      </c>
      <c r="N1591" s="168">
        <v>1.5050563527999996</v>
      </c>
    </row>
    <row r="1592" spans="1:14" ht="105" x14ac:dyDescent="0.25">
      <c r="A1592" s="168">
        <v>2046</v>
      </c>
      <c r="B1592" s="168">
        <v>1</v>
      </c>
      <c r="C1592" s="169" t="s">
        <v>3</v>
      </c>
      <c r="D1592" s="168">
        <v>31.323485917900001</v>
      </c>
      <c r="E1592" s="168">
        <v>0</v>
      </c>
      <c r="F1592" s="168">
        <v>0</v>
      </c>
      <c r="G1592" s="168">
        <v>2.4810847905988833</v>
      </c>
      <c r="H1592" s="168">
        <v>0</v>
      </c>
      <c r="I1592" s="168">
        <v>0</v>
      </c>
      <c r="J1592" s="168">
        <v>0</v>
      </c>
      <c r="K1592" s="168">
        <v>0</v>
      </c>
      <c r="L1592" s="168">
        <v>0</v>
      </c>
      <c r="M1592" s="168">
        <v>0</v>
      </c>
      <c r="N1592" s="168">
        <v>2.4810847905988833</v>
      </c>
    </row>
    <row r="1593" spans="1:14" ht="105" x14ac:dyDescent="0.25">
      <c r="A1593" s="168">
        <v>2046</v>
      </c>
      <c r="B1593" s="168">
        <v>4</v>
      </c>
      <c r="C1593" s="169" t="s">
        <v>6</v>
      </c>
      <c r="D1593" s="168">
        <v>32.252376785199999</v>
      </c>
      <c r="E1593" s="168">
        <v>0</v>
      </c>
      <c r="F1593" s="168">
        <v>0</v>
      </c>
      <c r="G1593" s="168">
        <v>2.3871513163826927</v>
      </c>
      <c r="H1593" s="168">
        <v>0</v>
      </c>
      <c r="I1593" s="168">
        <v>0</v>
      </c>
      <c r="J1593" s="168">
        <v>0</v>
      </c>
      <c r="K1593" s="168">
        <v>0</v>
      </c>
      <c r="L1593" s="168">
        <v>0</v>
      </c>
      <c r="M1593" s="168">
        <v>0</v>
      </c>
      <c r="N1593" s="168">
        <v>2.3871513163826927</v>
      </c>
    </row>
    <row r="1594" spans="1:14" ht="75" x14ac:dyDescent="0.25">
      <c r="A1594" s="168">
        <v>2046</v>
      </c>
      <c r="B1594" s="168">
        <v>43</v>
      </c>
      <c r="C1594" s="169" t="s">
        <v>45</v>
      </c>
      <c r="D1594" s="168">
        <v>32.266278110000002</v>
      </c>
      <c r="E1594" s="168">
        <v>0</v>
      </c>
      <c r="F1594" s="168">
        <v>0</v>
      </c>
      <c r="G1594" s="168">
        <v>2.402049877365632</v>
      </c>
      <c r="H1594" s="168">
        <v>0</v>
      </c>
      <c r="I1594" s="168">
        <v>0</v>
      </c>
      <c r="J1594" s="168">
        <v>0</v>
      </c>
      <c r="K1594" s="168">
        <v>0</v>
      </c>
      <c r="L1594" s="168">
        <v>0</v>
      </c>
      <c r="M1594" s="168">
        <v>0</v>
      </c>
      <c r="N1594" s="168">
        <v>2.402049877365632</v>
      </c>
    </row>
    <row r="1595" spans="1:14" ht="135" x14ac:dyDescent="0.25">
      <c r="A1595" s="168">
        <v>2046</v>
      </c>
      <c r="B1595" s="168">
        <v>11</v>
      </c>
      <c r="C1595" s="169" t="s">
        <v>13</v>
      </c>
      <c r="D1595" s="168">
        <v>36.199049779200003</v>
      </c>
      <c r="E1595" s="168">
        <v>0</v>
      </c>
      <c r="F1595" s="168">
        <v>0</v>
      </c>
      <c r="G1595" s="168">
        <v>0</v>
      </c>
      <c r="H1595" s="168">
        <v>0</v>
      </c>
      <c r="I1595" s="168">
        <v>0</v>
      </c>
      <c r="J1595" s="168">
        <v>0</v>
      </c>
      <c r="K1595" s="168">
        <v>0</v>
      </c>
      <c r="L1595" s="168">
        <v>0</v>
      </c>
      <c r="M1595" s="168">
        <v>0.14145370500000001</v>
      </c>
      <c r="N1595" s="168">
        <v>0.14145370500000001</v>
      </c>
    </row>
    <row r="1596" spans="1:14" ht="150" x14ac:dyDescent="0.25">
      <c r="A1596" s="168">
        <v>2046</v>
      </c>
      <c r="B1596" s="168">
        <v>12</v>
      </c>
      <c r="C1596" s="169" t="s">
        <v>14</v>
      </c>
      <c r="D1596" s="168">
        <v>76.200654911700013</v>
      </c>
      <c r="E1596" s="168">
        <v>0</v>
      </c>
      <c r="F1596" s="168">
        <v>0</v>
      </c>
      <c r="G1596" s="168">
        <v>0</v>
      </c>
      <c r="H1596" s="168">
        <v>0</v>
      </c>
      <c r="I1596" s="168">
        <v>0</v>
      </c>
      <c r="J1596" s="168">
        <v>0</v>
      </c>
      <c r="K1596" s="168">
        <v>0</v>
      </c>
      <c r="L1596" s="168">
        <v>0</v>
      </c>
      <c r="M1596" s="168">
        <v>0.14145370500000001</v>
      </c>
      <c r="N1596" s="168">
        <v>0.14145370500000001</v>
      </c>
    </row>
    <row r="1597" spans="1:14" ht="105" x14ac:dyDescent="0.25">
      <c r="A1597" s="168">
        <v>2046</v>
      </c>
      <c r="B1597" s="168">
        <v>5</v>
      </c>
      <c r="C1597" s="169" t="s">
        <v>7</v>
      </c>
      <c r="D1597" s="168">
        <v>89.612935449400013</v>
      </c>
      <c r="E1597" s="168">
        <v>0</v>
      </c>
      <c r="F1597" s="168">
        <v>0</v>
      </c>
      <c r="G1597" s="168">
        <v>0</v>
      </c>
      <c r="H1597" s="168">
        <v>0</v>
      </c>
      <c r="I1597" s="168">
        <v>0</v>
      </c>
      <c r="J1597" s="168">
        <v>0</v>
      </c>
      <c r="K1597" s="168">
        <v>0</v>
      </c>
      <c r="L1597" s="168">
        <v>0.72417834268152137</v>
      </c>
      <c r="M1597" s="168">
        <v>0</v>
      </c>
      <c r="N1597" s="168">
        <v>0.72417834268152137</v>
      </c>
    </row>
    <row r="1598" spans="1:14" ht="75" x14ac:dyDescent="0.25">
      <c r="A1598" s="168">
        <v>2046</v>
      </c>
      <c r="B1598" s="168">
        <v>44</v>
      </c>
      <c r="C1598" s="169" t="s">
        <v>46</v>
      </c>
      <c r="D1598" s="168">
        <v>89.612935449400013</v>
      </c>
      <c r="E1598" s="168">
        <v>0</v>
      </c>
      <c r="F1598" s="168">
        <v>0</v>
      </c>
      <c r="G1598" s="168">
        <v>0</v>
      </c>
      <c r="H1598" s="168">
        <v>0</v>
      </c>
      <c r="I1598" s="168">
        <v>0</v>
      </c>
      <c r="J1598" s="168">
        <v>0</v>
      </c>
      <c r="K1598" s="168">
        <v>0</v>
      </c>
      <c r="L1598" s="168">
        <v>0.71969363448780277</v>
      </c>
      <c r="M1598" s="168">
        <v>0</v>
      </c>
      <c r="N1598" s="168">
        <v>0.71969363448780277</v>
      </c>
    </row>
    <row r="1599" spans="1:14" ht="105" x14ac:dyDescent="0.25">
      <c r="A1599" s="168">
        <v>2046</v>
      </c>
      <c r="B1599" s="168">
        <v>2</v>
      </c>
      <c r="C1599" s="169" t="s">
        <v>4</v>
      </c>
      <c r="D1599" s="168">
        <v>90.810295651900006</v>
      </c>
      <c r="E1599" s="168">
        <v>0</v>
      </c>
      <c r="F1599" s="168">
        <v>0</v>
      </c>
      <c r="G1599" s="168">
        <v>0</v>
      </c>
      <c r="H1599" s="168">
        <v>0</v>
      </c>
      <c r="I1599" s="168">
        <v>0</v>
      </c>
      <c r="J1599" s="168">
        <v>0</v>
      </c>
      <c r="K1599" s="168">
        <v>0</v>
      </c>
      <c r="L1599" s="168">
        <v>1.0325234557313065</v>
      </c>
      <c r="M1599" s="168">
        <v>0</v>
      </c>
      <c r="N1599" s="168">
        <v>1.0325234557313065</v>
      </c>
    </row>
    <row r="1600" spans="1:14" ht="45" x14ac:dyDescent="0.25">
      <c r="A1600" s="168">
        <v>2046</v>
      </c>
      <c r="B1600" s="168">
        <v>58</v>
      </c>
      <c r="C1600" s="169" t="s">
        <v>60</v>
      </c>
      <c r="D1600" s="168">
        <v>96.394392661599994</v>
      </c>
      <c r="E1600" s="168">
        <v>0</v>
      </c>
      <c r="F1600" s="168">
        <v>0</v>
      </c>
      <c r="G1600" s="168">
        <v>9.8097999999999973E-9</v>
      </c>
      <c r="H1600" s="168">
        <v>0</v>
      </c>
      <c r="I1600" s="168">
        <v>0</v>
      </c>
      <c r="J1600" s="168">
        <v>0</v>
      </c>
      <c r="K1600" s="168">
        <v>0</v>
      </c>
      <c r="L1600" s="168">
        <v>0</v>
      </c>
      <c r="M1600" s="168">
        <v>0</v>
      </c>
      <c r="N1600" s="168">
        <v>9.8097999999999973E-9</v>
      </c>
    </row>
    <row r="1601" spans="1:14" ht="75" x14ac:dyDescent="0.25">
      <c r="A1601" s="168">
        <v>2046</v>
      </c>
      <c r="B1601" s="168">
        <v>31</v>
      </c>
      <c r="C1601" s="169" t="s">
        <v>33</v>
      </c>
      <c r="D1601" s="168">
        <v>111.75437912870001</v>
      </c>
      <c r="E1601" s="168">
        <v>0</v>
      </c>
      <c r="F1601" s="168">
        <v>0</v>
      </c>
      <c r="G1601" s="168">
        <v>0</v>
      </c>
      <c r="H1601" s="168">
        <v>0</v>
      </c>
      <c r="I1601" s="168">
        <v>0.7366198265262629</v>
      </c>
      <c r="J1601" s="168">
        <v>0</v>
      </c>
      <c r="K1601" s="168">
        <v>0</v>
      </c>
      <c r="L1601" s="168">
        <v>0</v>
      </c>
      <c r="M1601" s="168">
        <v>0</v>
      </c>
      <c r="N1601" s="168">
        <v>0.7366198265262629</v>
      </c>
    </row>
    <row r="1602" spans="1:14" ht="30" x14ac:dyDescent="0.25">
      <c r="A1602" s="168">
        <v>2047</v>
      </c>
      <c r="B1602" s="168">
        <v>19</v>
      </c>
      <c r="C1602" s="169" t="s">
        <v>21</v>
      </c>
      <c r="D1602" s="168">
        <v>-44.629768854000005</v>
      </c>
      <c r="E1602" s="168">
        <v>1.0364793749999999</v>
      </c>
      <c r="F1602" s="168">
        <v>21.359699899999999</v>
      </c>
      <c r="G1602" s="168">
        <v>6.9504755320000005</v>
      </c>
      <c r="H1602" s="168">
        <v>23.169043463999998</v>
      </c>
      <c r="I1602" s="168">
        <v>0</v>
      </c>
      <c r="J1602" s="168">
        <v>0</v>
      </c>
      <c r="K1602" s="168">
        <v>0</v>
      </c>
      <c r="L1602" s="168">
        <v>0</v>
      </c>
      <c r="M1602" s="168">
        <v>0</v>
      </c>
      <c r="N1602" s="168">
        <v>52.515698270999991</v>
      </c>
    </row>
    <row r="1603" spans="1:14" ht="60" x14ac:dyDescent="0.25">
      <c r="A1603" s="168">
        <v>2047</v>
      </c>
      <c r="B1603" s="168">
        <v>32</v>
      </c>
      <c r="C1603" s="169" t="s">
        <v>34</v>
      </c>
      <c r="D1603" s="168">
        <v>-22.307825160500002</v>
      </c>
      <c r="E1603" s="168">
        <v>0</v>
      </c>
      <c r="F1603" s="168">
        <v>0</v>
      </c>
      <c r="G1603" s="168">
        <v>0</v>
      </c>
      <c r="H1603" s="168">
        <v>0</v>
      </c>
      <c r="I1603" s="168">
        <v>1.5605352613087766</v>
      </c>
      <c r="J1603" s="168">
        <v>0</v>
      </c>
      <c r="K1603" s="168">
        <v>0</v>
      </c>
      <c r="L1603" s="168">
        <v>0</v>
      </c>
      <c r="M1603" s="168">
        <v>0</v>
      </c>
      <c r="N1603" s="168">
        <v>1.5605352613087766</v>
      </c>
    </row>
    <row r="1604" spans="1:14" ht="90" x14ac:dyDescent="0.25">
      <c r="A1604" s="168">
        <v>2047</v>
      </c>
      <c r="B1604" s="168">
        <v>22</v>
      </c>
      <c r="C1604" s="169" t="s">
        <v>24</v>
      </c>
      <c r="D1604" s="168">
        <v>-16.187441105000001</v>
      </c>
      <c r="E1604" s="168">
        <v>-7.1121374999999556E-2</v>
      </c>
      <c r="F1604" s="168">
        <v>0.1327752999999901</v>
      </c>
      <c r="G1604" s="168">
        <v>-0.21696703599999881</v>
      </c>
      <c r="H1604" s="168">
        <v>0.97966486799999641</v>
      </c>
      <c r="I1604" s="168">
        <v>0</v>
      </c>
      <c r="J1604" s="168">
        <v>0</v>
      </c>
      <c r="K1604" s="168">
        <v>0</v>
      </c>
      <c r="L1604" s="168">
        <v>0</v>
      </c>
      <c r="M1604" s="168">
        <v>0</v>
      </c>
      <c r="N1604" s="168">
        <v>0.82435175699998819</v>
      </c>
    </row>
    <row r="1605" spans="1:14" ht="90" x14ac:dyDescent="0.25">
      <c r="A1605" s="168">
        <v>2047</v>
      </c>
      <c r="B1605" s="168">
        <v>21</v>
      </c>
      <c r="C1605" s="169" t="s">
        <v>23</v>
      </c>
      <c r="D1605" s="168">
        <v>-10.979440093600001</v>
      </c>
      <c r="E1605" s="168">
        <v>0</v>
      </c>
      <c r="F1605" s="168">
        <v>0.62983795164218226</v>
      </c>
      <c r="G1605" s="168">
        <v>2.339398106099445E-2</v>
      </c>
      <c r="H1605" s="168">
        <v>0.95064632129681814</v>
      </c>
      <c r="I1605" s="168">
        <v>0</v>
      </c>
      <c r="J1605" s="168">
        <v>0</v>
      </c>
      <c r="K1605" s="168">
        <v>0</v>
      </c>
      <c r="L1605" s="168">
        <v>0</v>
      </c>
      <c r="M1605" s="168">
        <v>0</v>
      </c>
      <c r="N1605" s="168">
        <v>1.6038782539999947</v>
      </c>
    </row>
    <row r="1606" spans="1:14" ht="180" x14ac:dyDescent="0.25">
      <c r="A1606" s="168">
        <v>2047</v>
      </c>
      <c r="B1606" s="168">
        <v>50</v>
      </c>
      <c r="C1606" s="169" t="s">
        <v>52</v>
      </c>
      <c r="D1606" s="168">
        <v>-7.3995231452999999</v>
      </c>
      <c r="E1606" s="168">
        <v>0</v>
      </c>
      <c r="F1606" s="168">
        <v>0</v>
      </c>
      <c r="G1606" s="168">
        <v>0</v>
      </c>
      <c r="H1606" s="168">
        <v>0</v>
      </c>
      <c r="I1606" s="168">
        <v>0</v>
      </c>
      <c r="J1606" s="168">
        <v>0</v>
      </c>
      <c r="K1606" s="168">
        <v>0</v>
      </c>
      <c r="L1606" s="168">
        <v>0</v>
      </c>
      <c r="M1606" s="168">
        <v>0</v>
      </c>
      <c r="N1606" s="168">
        <v>0</v>
      </c>
    </row>
    <row r="1607" spans="1:14" ht="45" x14ac:dyDescent="0.25">
      <c r="A1607" s="168">
        <v>2047</v>
      </c>
      <c r="B1607" s="168">
        <v>14</v>
      </c>
      <c r="C1607" s="169" t="s">
        <v>16</v>
      </c>
      <c r="D1607" s="168">
        <v>-7.2981955200000002</v>
      </c>
      <c r="E1607" s="168">
        <v>0</v>
      </c>
      <c r="F1607" s="168">
        <v>0.53280499999999942</v>
      </c>
      <c r="G1607" s="168">
        <v>0</v>
      </c>
      <c r="H1607" s="168">
        <v>0</v>
      </c>
      <c r="I1607" s="168">
        <v>0</v>
      </c>
      <c r="J1607" s="168">
        <v>0.60986799999999963</v>
      </c>
      <c r="K1607" s="168">
        <v>0</v>
      </c>
      <c r="L1607" s="168">
        <v>0</v>
      </c>
      <c r="M1607" s="168">
        <v>0</v>
      </c>
      <c r="N1607" s="168">
        <v>1.1426729999999989</v>
      </c>
    </row>
    <row r="1608" spans="1:14" ht="105" x14ac:dyDescent="0.25">
      <c r="A1608" s="168">
        <v>2047</v>
      </c>
      <c r="B1608" s="168">
        <v>35</v>
      </c>
      <c r="C1608" s="169" t="s">
        <v>37</v>
      </c>
      <c r="D1608" s="168">
        <v>-7.2572517743000002</v>
      </c>
      <c r="E1608" s="168">
        <v>0</v>
      </c>
      <c r="F1608" s="168">
        <v>0</v>
      </c>
      <c r="G1608" s="168">
        <v>0</v>
      </c>
      <c r="H1608" s="168">
        <v>0</v>
      </c>
      <c r="I1608" s="168">
        <v>0</v>
      </c>
      <c r="J1608" s="168">
        <v>0</v>
      </c>
      <c r="K1608" s="168">
        <v>0</v>
      </c>
      <c r="L1608" s="168">
        <v>3.0056368199999994</v>
      </c>
      <c r="M1608" s="168">
        <v>0</v>
      </c>
      <c r="N1608" s="168">
        <v>3.0056368199999994</v>
      </c>
    </row>
    <row r="1609" spans="1:14" ht="120" x14ac:dyDescent="0.25">
      <c r="A1609" s="168">
        <v>2047</v>
      </c>
      <c r="B1609" s="168">
        <v>39</v>
      </c>
      <c r="C1609" s="169" t="s">
        <v>41</v>
      </c>
      <c r="D1609" s="168">
        <v>-7.1060748671000002</v>
      </c>
      <c r="E1609" s="168">
        <v>0</v>
      </c>
      <c r="F1609" s="168">
        <v>0</v>
      </c>
      <c r="G1609" s="168">
        <v>2.0677800000000024E-2</v>
      </c>
      <c r="H1609" s="168">
        <v>0</v>
      </c>
      <c r="I1609" s="168">
        <v>0</v>
      </c>
      <c r="J1609" s="168">
        <v>0</v>
      </c>
      <c r="K1609" s="168">
        <v>0</v>
      </c>
      <c r="L1609" s="168">
        <v>0</v>
      </c>
      <c r="M1609" s="168">
        <v>0</v>
      </c>
      <c r="N1609" s="168">
        <v>2.0677800000000024E-2</v>
      </c>
    </row>
    <row r="1610" spans="1:14" ht="60" x14ac:dyDescent="0.25">
      <c r="A1610" s="168">
        <v>2047</v>
      </c>
      <c r="B1610" s="168">
        <v>15</v>
      </c>
      <c r="C1610" s="169" t="s">
        <v>17</v>
      </c>
      <c r="D1610" s="168">
        <v>-7.0625246230000007</v>
      </c>
      <c r="E1610" s="168">
        <v>0</v>
      </c>
      <c r="F1610" s="168">
        <v>7.0069999999999646E-2</v>
      </c>
      <c r="G1610" s="168">
        <v>0</v>
      </c>
      <c r="H1610" s="168">
        <v>0</v>
      </c>
      <c r="I1610" s="168">
        <v>0</v>
      </c>
      <c r="J1610" s="168">
        <v>8.02423999999997E-2</v>
      </c>
      <c r="K1610" s="168">
        <v>0</v>
      </c>
      <c r="L1610" s="168">
        <v>0</v>
      </c>
      <c r="M1610" s="168">
        <v>0</v>
      </c>
      <c r="N1610" s="168">
        <v>0.15031239999999935</v>
      </c>
    </row>
    <row r="1611" spans="1:14" ht="60" x14ac:dyDescent="0.25">
      <c r="A1611" s="168">
        <v>2047</v>
      </c>
      <c r="B1611" s="168">
        <v>29</v>
      </c>
      <c r="C1611" s="169" t="s">
        <v>31</v>
      </c>
      <c r="D1611" s="168">
        <v>-5.3520100480000004</v>
      </c>
      <c r="E1611" s="168">
        <v>0</v>
      </c>
      <c r="F1611" s="168">
        <v>0</v>
      </c>
      <c r="G1611" s="168">
        <v>1.3441832253456119</v>
      </c>
      <c r="H1611" s="168">
        <v>0</v>
      </c>
      <c r="I1611" s="168">
        <v>0</v>
      </c>
      <c r="J1611" s="168">
        <v>0</v>
      </c>
      <c r="K1611" s="168">
        <v>0</v>
      </c>
      <c r="L1611" s="168">
        <v>0</v>
      </c>
      <c r="M1611" s="168">
        <v>0</v>
      </c>
      <c r="N1611" s="168">
        <v>1.3441832253456119</v>
      </c>
    </row>
    <row r="1612" spans="1:14" ht="90" x14ac:dyDescent="0.25">
      <c r="A1612" s="168">
        <v>2047</v>
      </c>
      <c r="B1612" s="168">
        <v>9</v>
      </c>
      <c r="C1612" s="169" t="s">
        <v>11</v>
      </c>
      <c r="D1612" s="168">
        <v>-5.1295888512000003</v>
      </c>
      <c r="E1612" s="168">
        <v>-0.14214825000000028</v>
      </c>
      <c r="F1612" s="168">
        <v>2.948154999999999</v>
      </c>
      <c r="G1612" s="168">
        <v>0</v>
      </c>
      <c r="H1612" s="168">
        <v>0</v>
      </c>
      <c r="I1612" s="168">
        <v>0</v>
      </c>
      <c r="J1612" s="168">
        <v>0</v>
      </c>
      <c r="K1612" s="168">
        <v>0</v>
      </c>
      <c r="L1612" s="168">
        <v>0</v>
      </c>
      <c r="M1612" s="168">
        <v>0</v>
      </c>
      <c r="N1612" s="168">
        <v>2.806006749999999</v>
      </c>
    </row>
    <row r="1613" spans="1:14" ht="75" x14ac:dyDescent="0.25">
      <c r="A1613" s="168">
        <v>2047</v>
      </c>
      <c r="B1613" s="168">
        <v>7</v>
      </c>
      <c r="C1613" s="169" t="s">
        <v>9</v>
      </c>
      <c r="D1613" s="168">
        <v>-3.8338333340999999</v>
      </c>
      <c r="E1613" s="168">
        <v>0</v>
      </c>
      <c r="F1613" s="168">
        <v>0</v>
      </c>
      <c r="G1613" s="168">
        <v>0</v>
      </c>
      <c r="H1613" s="168">
        <v>0</v>
      </c>
      <c r="I1613" s="168">
        <v>0</v>
      </c>
      <c r="J1613" s="168">
        <v>0</v>
      </c>
      <c r="K1613" s="168">
        <v>0</v>
      </c>
      <c r="L1613" s="168">
        <v>0</v>
      </c>
      <c r="M1613" s="168">
        <v>0</v>
      </c>
      <c r="N1613" s="168">
        <v>0</v>
      </c>
    </row>
    <row r="1614" spans="1:14" ht="90" x14ac:dyDescent="0.25">
      <c r="A1614" s="168">
        <v>2047</v>
      </c>
      <c r="B1614" s="168">
        <v>6</v>
      </c>
      <c r="C1614" s="169" t="s">
        <v>8</v>
      </c>
      <c r="D1614" s="168">
        <v>-3.7222969234000001</v>
      </c>
      <c r="E1614" s="168">
        <v>0</v>
      </c>
      <c r="F1614" s="168">
        <v>0</v>
      </c>
      <c r="G1614" s="168">
        <v>1.5410394999999992</v>
      </c>
      <c r="H1614" s="168">
        <v>0</v>
      </c>
      <c r="I1614" s="168">
        <v>0</v>
      </c>
      <c r="J1614" s="168">
        <v>0</v>
      </c>
      <c r="K1614" s="168">
        <v>0</v>
      </c>
      <c r="L1614" s="168">
        <v>0</v>
      </c>
      <c r="M1614" s="168">
        <v>0</v>
      </c>
      <c r="N1614" s="168">
        <v>1.5410394999999992</v>
      </c>
    </row>
    <row r="1615" spans="1:14" ht="75" x14ac:dyDescent="0.25">
      <c r="A1615" s="168">
        <v>2047</v>
      </c>
      <c r="B1615" s="168">
        <v>27</v>
      </c>
      <c r="C1615" s="169" t="s">
        <v>29</v>
      </c>
      <c r="D1615" s="168">
        <v>-3.6237930047</v>
      </c>
      <c r="E1615" s="168">
        <v>0</v>
      </c>
      <c r="F1615" s="168">
        <v>0</v>
      </c>
      <c r="G1615" s="168">
        <v>0.67209161267280548</v>
      </c>
      <c r="H1615" s="168">
        <v>0</v>
      </c>
      <c r="I1615" s="168">
        <v>-5.8279272707291822E-2</v>
      </c>
      <c r="J1615" s="168">
        <v>0</v>
      </c>
      <c r="K1615" s="168">
        <v>0</v>
      </c>
      <c r="L1615" s="168">
        <v>0</v>
      </c>
      <c r="M1615" s="168">
        <v>0</v>
      </c>
      <c r="N1615" s="168">
        <v>0.61381233996551365</v>
      </c>
    </row>
    <row r="1616" spans="1:14" ht="210" x14ac:dyDescent="0.25">
      <c r="A1616" s="168">
        <v>2047</v>
      </c>
      <c r="B1616" s="168">
        <v>33</v>
      </c>
      <c r="C1616" s="169" t="s">
        <v>35</v>
      </c>
      <c r="D1616" s="168">
        <v>-3.4692493704</v>
      </c>
      <c r="E1616" s="168">
        <v>0</v>
      </c>
      <c r="F1616" s="168">
        <v>0</v>
      </c>
      <c r="G1616" s="168">
        <v>15.772523128000001</v>
      </c>
      <c r="H1616" s="168">
        <v>0</v>
      </c>
      <c r="I1616" s="168">
        <v>0</v>
      </c>
      <c r="J1616" s="168">
        <v>0</v>
      </c>
      <c r="K1616" s="168">
        <v>0</v>
      </c>
      <c r="L1616" s="168">
        <v>0</v>
      </c>
      <c r="M1616" s="168">
        <v>0</v>
      </c>
      <c r="N1616" s="168">
        <v>15.772523128000001</v>
      </c>
    </row>
    <row r="1617" spans="1:14" ht="60" x14ac:dyDescent="0.25">
      <c r="A1617" s="168">
        <v>2047</v>
      </c>
      <c r="B1617" s="168">
        <v>24</v>
      </c>
      <c r="C1617" s="169" t="s">
        <v>26</v>
      </c>
      <c r="D1617" s="168">
        <v>-3.4301518943999998</v>
      </c>
      <c r="E1617" s="168">
        <v>0</v>
      </c>
      <c r="F1617" s="168">
        <v>1.8481750128452927</v>
      </c>
      <c r="G1617" s="168">
        <v>5.157728671279508E-2</v>
      </c>
      <c r="H1617" s="168">
        <v>2.6828317284419092</v>
      </c>
      <c r="I1617" s="168">
        <v>0</v>
      </c>
      <c r="J1617" s="168">
        <v>0</v>
      </c>
      <c r="K1617" s="168">
        <v>0</v>
      </c>
      <c r="L1617" s="168">
        <v>0</v>
      </c>
      <c r="M1617" s="168">
        <v>0</v>
      </c>
      <c r="N1617" s="168">
        <v>4.5825840279999976</v>
      </c>
    </row>
    <row r="1618" spans="1:14" ht="60" x14ac:dyDescent="0.25">
      <c r="A1618" s="168">
        <v>2047</v>
      </c>
      <c r="B1618" s="168">
        <v>26</v>
      </c>
      <c r="C1618" s="169" t="s">
        <v>28</v>
      </c>
      <c r="D1618" s="168">
        <v>-3.3627087482999998</v>
      </c>
      <c r="E1618" s="168">
        <v>0</v>
      </c>
      <c r="F1618" s="168">
        <v>0</v>
      </c>
      <c r="G1618" s="168">
        <v>1.3409167661091954</v>
      </c>
      <c r="H1618" s="168">
        <v>0</v>
      </c>
      <c r="I1618" s="168">
        <v>0</v>
      </c>
      <c r="J1618" s="168">
        <v>0</v>
      </c>
      <c r="K1618" s="168">
        <v>0</v>
      </c>
      <c r="L1618" s="168">
        <v>0</v>
      </c>
      <c r="M1618" s="168">
        <v>0</v>
      </c>
      <c r="N1618" s="168">
        <v>1.3409167661091954</v>
      </c>
    </row>
    <row r="1619" spans="1:14" ht="75" x14ac:dyDescent="0.25">
      <c r="A1619" s="168">
        <v>2047</v>
      </c>
      <c r="B1619" s="168">
        <v>8</v>
      </c>
      <c r="C1619" s="169" t="s">
        <v>10</v>
      </c>
      <c r="D1619" s="168">
        <v>-3.3477213825000001</v>
      </c>
      <c r="E1619" s="168">
        <v>-0.56857950000000046</v>
      </c>
      <c r="F1619" s="168">
        <v>2.9481550000000003</v>
      </c>
      <c r="G1619" s="168">
        <v>0</v>
      </c>
      <c r="H1619" s="168">
        <v>0</v>
      </c>
      <c r="I1619" s="168">
        <v>0</v>
      </c>
      <c r="J1619" s="168">
        <v>0</v>
      </c>
      <c r="K1619" s="168">
        <v>0</v>
      </c>
      <c r="L1619" s="168">
        <v>0</v>
      </c>
      <c r="M1619" s="168">
        <v>0</v>
      </c>
      <c r="N1619" s="168">
        <v>2.3795754999999996</v>
      </c>
    </row>
    <row r="1620" spans="1:14" ht="180" x14ac:dyDescent="0.25">
      <c r="A1620" s="168">
        <v>2047</v>
      </c>
      <c r="B1620" s="168">
        <v>18</v>
      </c>
      <c r="C1620" s="169" t="s">
        <v>20</v>
      </c>
      <c r="D1620" s="168">
        <v>-2.3159824324999998</v>
      </c>
      <c r="E1620" s="168">
        <v>0</v>
      </c>
      <c r="F1620" s="168">
        <v>0</v>
      </c>
      <c r="G1620" s="168">
        <v>0.36084620000000001</v>
      </c>
      <c r="H1620" s="168">
        <v>0</v>
      </c>
      <c r="I1620" s="168">
        <v>0</v>
      </c>
      <c r="J1620" s="168">
        <v>0</v>
      </c>
      <c r="K1620" s="168">
        <v>0</v>
      </c>
      <c r="L1620" s="168">
        <v>0</v>
      </c>
      <c r="M1620" s="168">
        <v>0</v>
      </c>
      <c r="N1620" s="168">
        <v>0.36084620000000001</v>
      </c>
    </row>
    <row r="1621" spans="1:14" ht="75" x14ac:dyDescent="0.25">
      <c r="A1621" s="168">
        <v>2047</v>
      </c>
      <c r="B1621" s="168">
        <v>23</v>
      </c>
      <c r="C1621" s="169" t="s">
        <v>25</v>
      </c>
      <c r="D1621" s="168">
        <v>-1.4928719586000001</v>
      </c>
      <c r="E1621" s="168">
        <v>0.25846173273291739</v>
      </c>
      <c r="F1621" s="168">
        <v>2.6027379397608481</v>
      </c>
      <c r="G1621" s="168">
        <v>0.86566173325728724</v>
      </c>
      <c r="H1621" s="168">
        <v>0.79142768993036461</v>
      </c>
      <c r="I1621" s="168">
        <v>0</v>
      </c>
      <c r="J1621" s="168">
        <v>0</v>
      </c>
      <c r="K1621" s="168">
        <v>0</v>
      </c>
      <c r="L1621" s="168">
        <v>0</v>
      </c>
      <c r="M1621" s="168">
        <v>0</v>
      </c>
      <c r="N1621" s="168">
        <v>4.5182890956814177</v>
      </c>
    </row>
    <row r="1622" spans="1:14" ht="45" x14ac:dyDescent="0.25">
      <c r="A1622" s="168">
        <v>2047</v>
      </c>
      <c r="B1622" s="168">
        <v>59</v>
      </c>
      <c r="C1622" s="169" t="s">
        <v>61</v>
      </c>
      <c r="D1622" s="168">
        <v>-0.9008710095000001</v>
      </c>
      <c r="E1622" s="168">
        <v>-0.78767774999999995</v>
      </c>
      <c r="F1622" s="168">
        <v>3.7208849999999987</v>
      </c>
      <c r="G1622" s="168">
        <v>0.14844830000000001</v>
      </c>
      <c r="H1622" s="168">
        <v>0</v>
      </c>
      <c r="I1622" s="168">
        <v>0</v>
      </c>
      <c r="J1622" s="168">
        <v>0</v>
      </c>
      <c r="K1622" s="168">
        <v>0</v>
      </c>
      <c r="L1622" s="168">
        <v>0</v>
      </c>
      <c r="M1622" s="168">
        <v>0</v>
      </c>
      <c r="N1622" s="168">
        <v>3.0816555499999985</v>
      </c>
    </row>
    <row r="1623" spans="1:14" ht="75" x14ac:dyDescent="0.25">
      <c r="A1623" s="168">
        <v>2047</v>
      </c>
      <c r="B1623" s="168">
        <v>20</v>
      </c>
      <c r="C1623" s="169" t="s">
        <v>22</v>
      </c>
      <c r="D1623" s="168">
        <v>-0.32602950820000004</v>
      </c>
      <c r="E1623" s="168">
        <v>-2.0708999999999794E-2</v>
      </c>
      <c r="F1623" s="168">
        <v>0.47966659999999595</v>
      </c>
      <c r="G1623" s="168">
        <v>-4.6795892000000852E-2</v>
      </c>
      <c r="H1623" s="168">
        <v>0.95088879599999809</v>
      </c>
      <c r="I1623" s="168">
        <v>0</v>
      </c>
      <c r="J1623" s="168">
        <v>0</v>
      </c>
      <c r="K1623" s="168">
        <v>0</v>
      </c>
      <c r="L1623" s="168">
        <v>0</v>
      </c>
      <c r="M1623" s="168">
        <v>0</v>
      </c>
      <c r="N1623" s="168">
        <v>1.3630505039999934</v>
      </c>
    </row>
    <row r="1624" spans="1:14" ht="120" x14ac:dyDescent="0.25">
      <c r="A1624" s="168">
        <v>2047</v>
      </c>
      <c r="B1624" s="168">
        <v>10</v>
      </c>
      <c r="C1624" s="169" t="s">
        <v>12</v>
      </c>
      <c r="D1624" s="168">
        <v>0</v>
      </c>
      <c r="E1624" s="168">
        <v>0</v>
      </c>
      <c r="F1624" s="168">
        <v>0</v>
      </c>
      <c r="G1624" s="168">
        <v>0</v>
      </c>
      <c r="H1624" s="168">
        <v>0</v>
      </c>
      <c r="I1624" s="168">
        <v>0</v>
      </c>
      <c r="J1624" s="168">
        <v>0</v>
      </c>
      <c r="K1624" s="168">
        <v>0</v>
      </c>
      <c r="L1624" s="168">
        <v>0</v>
      </c>
      <c r="M1624" s="168">
        <v>0.97549777130487825</v>
      </c>
      <c r="N1624" s="168">
        <v>0.97549777130487825</v>
      </c>
    </row>
    <row r="1625" spans="1:14" ht="90" x14ac:dyDescent="0.25">
      <c r="A1625" s="168">
        <v>2047</v>
      </c>
      <c r="B1625" s="168">
        <v>25</v>
      </c>
      <c r="C1625" s="169" t="s">
        <v>27</v>
      </c>
      <c r="D1625" s="168">
        <v>0</v>
      </c>
      <c r="E1625" s="168">
        <v>-0.39900768749999999</v>
      </c>
      <c r="F1625" s="168">
        <v>0.85677234999999974</v>
      </c>
      <c r="G1625" s="168">
        <v>-1.2477442120000002</v>
      </c>
      <c r="H1625" s="168">
        <v>5.4482988359999984</v>
      </c>
      <c r="I1625" s="168">
        <v>0</v>
      </c>
      <c r="J1625" s="168">
        <v>0</v>
      </c>
      <c r="K1625" s="168">
        <v>0</v>
      </c>
      <c r="L1625" s="168">
        <v>0</v>
      </c>
      <c r="M1625" s="168">
        <v>0</v>
      </c>
      <c r="N1625" s="168">
        <v>4.6583192864999976</v>
      </c>
    </row>
    <row r="1626" spans="1:14" ht="105" x14ac:dyDescent="0.25">
      <c r="A1626" s="168">
        <v>2047</v>
      </c>
      <c r="B1626" s="168">
        <v>34</v>
      </c>
      <c r="C1626" s="169" t="s">
        <v>36</v>
      </c>
      <c r="D1626" s="168">
        <v>0</v>
      </c>
      <c r="E1626" s="168">
        <v>0</v>
      </c>
      <c r="F1626" s="168">
        <v>0</v>
      </c>
      <c r="G1626" s="168">
        <v>0</v>
      </c>
      <c r="H1626" s="168">
        <v>0</v>
      </c>
      <c r="I1626" s="168">
        <v>0</v>
      </c>
      <c r="J1626" s="168">
        <v>0</v>
      </c>
      <c r="K1626" s="168">
        <v>0</v>
      </c>
      <c r="L1626" s="168">
        <v>0</v>
      </c>
      <c r="M1626" s="168">
        <v>0.95913648680487773</v>
      </c>
      <c r="N1626" s="168">
        <v>0.95913648680487773</v>
      </c>
    </row>
    <row r="1627" spans="1:14" ht="45" x14ac:dyDescent="0.25">
      <c r="A1627" s="168">
        <v>2047</v>
      </c>
      <c r="B1627" s="168">
        <v>17</v>
      </c>
      <c r="C1627" s="169" t="s">
        <v>19</v>
      </c>
      <c r="D1627" s="168">
        <v>0.79063784800000003</v>
      </c>
      <c r="E1627" s="168">
        <v>0</v>
      </c>
      <c r="F1627" s="168">
        <v>0.3154228</v>
      </c>
      <c r="G1627" s="168">
        <v>0.10935610399999998</v>
      </c>
      <c r="H1627" s="168">
        <v>0.47608360800000021</v>
      </c>
      <c r="I1627" s="168">
        <v>0</v>
      </c>
      <c r="J1627" s="168">
        <v>0</v>
      </c>
      <c r="K1627" s="168">
        <v>0</v>
      </c>
      <c r="L1627" s="168">
        <v>0</v>
      </c>
      <c r="M1627" s="168">
        <v>0</v>
      </c>
      <c r="N1627" s="168">
        <v>0.90086251200000023</v>
      </c>
    </row>
    <row r="1628" spans="1:14" ht="195" x14ac:dyDescent="0.25">
      <c r="A1628" s="168">
        <v>2047</v>
      </c>
      <c r="B1628" s="168">
        <v>52</v>
      </c>
      <c r="C1628" s="169" t="s">
        <v>54</v>
      </c>
      <c r="D1628" s="168">
        <v>0.79726269809999994</v>
      </c>
      <c r="E1628" s="168">
        <v>0</v>
      </c>
      <c r="F1628" s="168">
        <v>0</v>
      </c>
      <c r="G1628" s="168">
        <v>1.5224495000000009</v>
      </c>
      <c r="H1628" s="168">
        <v>0</v>
      </c>
      <c r="I1628" s="168">
        <v>0</v>
      </c>
      <c r="J1628" s="168">
        <v>0</v>
      </c>
      <c r="K1628" s="168">
        <v>0</v>
      </c>
      <c r="L1628" s="168">
        <v>0</v>
      </c>
      <c r="M1628" s="168">
        <v>0</v>
      </c>
      <c r="N1628" s="168">
        <v>1.5224495000000009</v>
      </c>
    </row>
    <row r="1629" spans="1:14" ht="60" x14ac:dyDescent="0.25">
      <c r="A1629" s="168">
        <v>2047</v>
      </c>
      <c r="B1629" s="168">
        <v>30</v>
      </c>
      <c r="C1629" s="169" t="s">
        <v>32</v>
      </c>
      <c r="D1629" s="168">
        <v>0.8548228711000001</v>
      </c>
      <c r="E1629" s="168">
        <v>0</v>
      </c>
      <c r="F1629" s="168">
        <v>0</v>
      </c>
      <c r="G1629" s="168">
        <v>0</v>
      </c>
      <c r="H1629" s="168">
        <v>0</v>
      </c>
      <c r="I1629" s="168">
        <v>0.75840125955338822</v>
      </c>
      <c r="J1629" s="168">
        <v>0</v>
      </c>
      <c r="K1629" s="168">
        <v>0</v>
      </c>
      <c r="L1629" s="168">
        <v>0</v>
      </c>
      <c r="M1629" s="168">
        <v>0</v>
      </c>
      <c r="N1629" s="168">
        <v>0.75840125955338822</v>
      </c>
    </row>
    <row r="1630" spans="1:14" ht="45" x14ac:dyDescent="0.25">
      <c r="A1630" s="168">
        <v>2047</v>
      </c>
      <c r="B1630" s="168">
        <v>13</v>
      </c>
      <c r="C1630" s="169" t="s">
        <v>15</v>
      </c>
      <c r="D1630" s="168">
        <v>3.1052084272</v>
      </c>
      <c r="E1630" s="168">
        <v>0</v>
      </c>
      <c r="F1630" s="168">
        <v>0.40543999999999975</v>
      </c>
      <c r="G1630" s="168">
        <v>0</v>
      </c>
      <c r="H1630" s="168">
        <v>0</v>
      </c>
      <c r="I1630" s="168">
        <v>0</v>
      </c>
      <c r="J1630" s="168">
        <v>0.24861620000000001</v>
      </c>
      <c r="K1630" s="168">
        <v>0</v>
      </c>
      <c r="L1630" s="168">
        <v>0</v>
      </c>
      <c r="M1630" s="168">
        <v>0</v>
      </c>
      <c r="N1630" s="168">
        <v>0.65405619999999975</v>
      </c>
    </row>
    <row r="1631" spans="1:14" ht="210" x14ac:dyDescent="0.25">
      <c r="A1631" s="168">
        <v>2047</v>
      </c>
      <c r="B1631" s="168">
        <v>49</v>
      </c>
      <c r="C1631" s="169" t="s">
        <v>51</v>
      </c>
      <c r="D1631" s="168">
        <v>4.2465289140999998</v>
      </c>
      <c r="E1631" s="168">
        <v>0</v>
      </c>
      <c r="F1631" s="168">
        <v>0</v>
      </c>
      <c r="G1631" s="168">
        <v>0</v>
      </c>
      <c r="H1631" s="168">
        <v>0</v>
      </c>
      <c r="I1631" s="168">
        <v>0</v>
      </c>
      <c r="J1631" s="168">
        <v>0</v>
      </c>
      <c r="K1631" s="168">
        <v>0</v>
      </c>
      <c r="L1631" s="168">
        <v>0</v>
      </c>
      <c r="M1631" s="168">
        <v>0</v>
      </c>
      <c r="N1631" s="168">
        <v>0</v>
      </c>
    </row>
    <row r="1632" spans="1:14" ht="195" x14ac:dyDescent="0.25">
      <c r="A1632" s="168">
        <v>2047</v>
      </c>
      <c r="B1632" s="168">
        <v>51</v>
      </c>
      <c r="C1632" s="169" t="s">
        <v>53</v>
      </c>
      <c r="D1632" s="168">
        <v>4.2465289140999998</v>
      </c>
      <c r="E1632" s="168">
        <v>0</v>
      </c>
      <c r="F1632" s="168">
        <v>0</v>
      </c>
      <c r="G1632" s="168">
        <v>0</v>
      </c>
      <c r="H1632" s="168">
        <v>0</v>
      </c>
      <c r="I1632" s="168">
        <v>0</v>
      </c>
      <c r="J1632" s="168">
        <v>0</v>
      </c>
      <c r="K1632" s="168">
        <v>0</v>
      </c>
      <c r="L1632" s="168">
        <v>2.6540683200000004</v>
      </c>
      <c r="M1632" s="168">
        <v>0</v>
      </c>
      <c r="N1632" s="168">
        <v>2.6540683200000004</v>
      </c>
    </row>
    <row r="1633" spans="1:14" ht="225" x14ac:dyDescent="0.25">
      <c r="A1633" s="168">
        <v>2047</v>
      </c>
      <c r="B1633" s="168">
        <v>53</v>
      </c>
      <c r="C1633" s="169" t="s">
        <v>55</v>
      </c>
      <c r="D1633" s="168">
        <v>4.2465289140999998</v>
      </c>
      <c r="E1633" s="168">
        <v>0</v>
      </c>
      <c r="F1633" s="168">
        <v>0</v>
      </c>
      <c r="G1633" s="168">
        <v>0</v>
      </c>
      <c r="H1633" s="168">
        <v>0</v>
      </c>
      <c r="I1633" s="168">
        <v>0</v>
      </c>
      <c r="J1633" s="168">
        <v>0</v>
      </c>
      <c r="K1633" s="168">
        <v>0</v>
      </c>
      <c r="L1633" s="168">
        <v>1.0585451750000003</v>
      </c>
      <c r="M1633" s="168">
        <v>0</v>
      </c>
      <c r="N1633" s="168">
        <v>1.0585451750000003</v>
      </c>
    </row>
    <row r="1634" spans="1:14" ht="180" x14ac:dyDescent="0.25">
      <c r="A1634" s="168">
        <v>2047</v>
      </c>
      <c r="B1634" s="168">
        <v>37</v>
      </c>
      <c r="C1634" s="169" t="s">
        <v>39</v>
      </c>
      <c r="D1634" s="168">
        <v>4.7469766068999997</v>
      </c>
      <c r="E1634" s="168">
        <v>0</v>
      </c>
      <c r="F1634" s="168">
        <v>0</v>
      </c>
      <c r="G1634" s="168">
        <v>0</v>
      </c>
      <c r="H1634" s="168">
        <v>0</v>
      </c>
      <c r="I1634" s="168">
        <v>0</v>
      </c>
      <c r="J1634" s="168">
        <v>0</v>
      </c>
      <c r="K1634" s="168">
        <v>0</v>
      </c>
      <c r="L1634" s="168">
        <v>22.489264935000001</v>
      </c>
      <c r="M1634" s="168">
        <v>0</v>
      </c>
      <c r="N1634" s="168">
        <v>22.489264935000001</v>
      </c>
    </row>
    <row r="1635" spans="1:14" ht="45" x14ac:dyDescent="0.25">
      <c r="A1635" s="168">
        <v>2047</v>
      </c>
      <c r="B1635" s="168">
        <v>16</v>
      </c>
      <c r="C1635" s="169" t="s">
        <v>18</v>
      </c>
      <c r="D1635" s="168">
        <v>5.0374925743999999</v>
      </c>
      <c r="E1635" s="168">
        <v>-0.12260920973168324</v>
      </c>
      <c r="F1635" s="168">
        <v>0.88246097883168328</v>
      </c>
      <c r="G1635" s="168">
        <v>0</v>
      </c>
      <c r="H1635" s="168">
        <v>0</v>
      </c>
      <c r="I1635" s="168">
        <v>0</v>
      </c>
      <c r="J1635" s="168">
        <v>0</v>
      </c>
      <c r="K1635" s="168">
        <v>0</v>
      </c>
      <c r="L1635" s="168">
        <v>0</v>
      </c>
      <c r="M1635" s="168">
        <v>0</v>
      </c>
      <c r="N1635" s="168">
        <v>0.75985176910000007</v>
      </c>
    </row>
    <row r="1636" spans="1:14" ht="150" x14ac:dyDescent="0.25">
      <c r="A1636" s="168">
        <v>2047</v>
      </c>
      <c r="B1636" s="168">
        <v>38</v>
      </c>
      <c r="C1636" s="169" t="s">
        <v>40</v>
      </c>
      <c r="D1636" s="168">
        <v>5.3422356789999998</v>
      </c>
      <c r="E1636" s="168">
        <v>0</v>
      </c>
      <c r="F1636" s="168">
        <v>0</v>
      </c>
      <c r="G1636" s="168">
        <v>0</v>
      </c>
      <c r="H1636" s="168">
        <v>0</v>
      </c>
      <c r="I1636" s="168">
        <v>0</v>
      </c>
      <c r="J1636" s="168">
        <v>0</v>
      </c>
      <c r="K1636" s="168">
        <v>0</v>
      </c>
      <c r="L1636" s="168">
        <v>9.6513965750000033</v>
      </c>
      <c r="M1636" s="168">
        <v>0</v>
      </c>
      <c r="N1636" s="168">
        <v>9.6513965750000033</v>
      </c>
    </row>
    <row r="1637" spans="1:14" ht="135" x14ac:dyDescent="0.25">
      <c r="A1637" s="168">
        <v>2047</v>
      </c>
      <c r="B1637" s="168">
        <v>40</v>
      </c>
      <c r="C1637" s="169" t="s">
        <v>42</v>
      </c>
      <c r="D1637" s="168">
        <v>5.4769047630000003</v>
      </c>
      <c r="E1637" s="168">
        <v>-4.4678765905589932E-3</v>
      </c>
      <c r="F1637" s="168">
        <v>1.7179332564538012E-2</v>
      </c>
      <c r="G1637" s="168">
        <v>-7.2447962798975959E-3</v>
      </c>
      <c r="H1637" s="168">
        <v>6.1174478150918636E-2</v>
      </c>
      <c r="I1637" s="168">
        <v>0</v>
      </c>
      <c r="J1637" s="168">
        <v>0</v>
      </c>
      <c r="K1637" s="168">
        <v>0</v>
      </c>
      <c r="L1637" s="168">
        <v>0</v>
      </c>
      <c r="M1637" s="168">
        <v>0</v>
      </c>
      <c r="N1637" s="168">
        <v>6.6641137845000059E-2</v>
      </c>
    </row>
    <row r="1638" spans="1:14" ht="90" x14ac:dyDescent="0.25">
      <c r="A1638" s="168">
        <v>2047</v>
      </c>
      <c r="B1638" s="168">
        <v>48</v>
      </c>
      <c r="C1638" s="169" t="s">
        <v>50</v>
      </c>
      <c r="D1638" s="168">
        <v>5.6305795644999996</v>
      </c>
      <c r="E1638" s="168">
        <v>2.5653796327208926</v>
      </c>
      <c r="F1638" s="168">
        <v>95.869890987139129</v>
      </c>
      <c r="G1638" s="168">
        <v>0</v>
      </c>
      <c r="H1638" s="168">
        <v>0</v>
      </c>
      <c r="I1638" s="168">
        <v>0</v>
      </c>
      <c r="J1638" s="168">
        <v>0</v>
      </c>
      <c r="K1638" s="168">
        <v>0</v>
      </c>
      <c r="L1638" s="168">
        <v>0</v>
      </c>
      <c r="M1638" s="168">
        <v>0</v>
      </c>
      <c r="N1638" s="168">
        <v>98.43527061986002</v>
      </c>
    </row>
    <row r="1639" spans="1:14" ht="75" x14ac:dyDescent="0.25">
      <c r="A1639" s="168">
        <v>2047</v>
      </c>
      <c r="B1639" s="168">
        <v>28</v>
      </c>
      <c r="C1639" s="169" t="s">
        <v>30</v>
      </c>
      <c r="D1639" s="168">
        <v>5.8285648387999993</v>
      </c>
      <c r="E1639" s="168">
        <v>0</v>
      </c>
      <c r="F1639" s="168">
        <v>0</v>
      </c>
      <c r="G1639" s="168">
        <v>1.3385432957287771</v>
      </c>
      <c r="H1639" s="168">
        <v>0</v>
      </c>
      <c r="I1639" s="168">
        <v>0</v>
      </c>
      <c r="J1639" s="168">
        <v>0</v>
      </c>
      <c r="K1639" s="168">
        <v>0</v>
      </c>
      <c r="L1639" s="168">
        <v>0</v>
      </c>
      <c r="M1639" s="168">
        <v>0</v>
      </c>
      <c r="N1639" s="168">
        <v>1.3385432957287771</v>
      </c>
    </row>
    <row r="1640" spans="1:14" ht="90" x14ac:dyDescent="0.25">
      <c r="A1640" s="168">
        <v>2047</v>
      </c>
      <c r="B1640" s="168">
        <v>45</v>
      </c>
      <c r="C1640" s="169" t="s">
        <v>47</v>
      </c>
      <c r="D1640" s="168">
        <v>5.8554986556000008</v>
      </c>
      <c r="E1640" s="168">
        <v>0.75639964325431819</v>
      </c>
      <c r="F1640" s="168">
        <v>4.0754925476270749</v>
      </c>
      <c r="G1640" s="168">
        <v>1.6297621777093962</v>
      </c>
      <c r="H1640" s="168">
        <v>0</v>
      </c>
      <c r="I1640" s="168">
        <v>0</v>
      </c>
      <c r="J1640" s="168">
        <v>0</v>
      </c>
      <c r="K1640" s="168">
        <v>0</v>
      </c>
      <c r="L1640" s="168">
        <v>0</v>
      </c>
      <c r="M1640" s="168">
        <v>0</v>
      </c>
      <c r="N1640" s="168">
        <v>6.4616543685907892</v>
      </c>
    </row>
    <row r="1641" spans="1:14" ht="75" x14ac:dyDescent="0.25">
      <c r="A1641" s="168">
        <v>2047</v>
      </c>
      <c r="B1641" s="168">
        <v>54</v>
      </c>
      <c r="C1641" s="169" t="s">
        <v>56</v>
      </c>
      <c r="D1641" s="168">
        <v>5.8554986556000008</v>
      </c>
      <c r="E1641" s="168">
        <v>0.75638523162973748</v>
      </c>
      <c r="F1641" s="168">
        <v>4.075425272296421</v>
      </c>
      <c r="G1641" s="168">
        <v>1.6298413351150896</v>
      </c>
      <c r="H1641" s="168">
        <v>0</v>
      </c>
      <c r="I1641" s="168">
        <v>0</v>
      </c>
      <c r="J1641" s="168">
        <v>0</v>
      </c>
      <c r="K1641" s="168">
        <v>0</v>
      </c>
      <c r="L1641" s="168">
        <v>0</v>
      </c>
      <c r="M1641" s="168">
        <v>0</v>
      </c>
      <c r="N1641" s="168">
        <v>6.4616518390412478</v>
      </c>
    </row>
    <row r="1642" spans="1:14" ht="120" x14ac:dyDescent="0.25">
      <c r="A1642" s="168">
        <v>2047</v>
      </c>
      <c r="B1642" s="168">
        <v>36</v>
      </c>
      <c r="C1642" s="169" t="s">
        <v>38</v>
      </c>
      <c r="D1642" s="168">
        <v>7.9723011687000005</v>
      </c>
      <c r="E1642" s="168">
        <v>0</v>
      </c>
      <c r="F1642" s="168">
        <v>0</v>
      </c>
      <c r="G1642" s="168">
        <v>0.12501296000000003</v>
      </c>
      <c r="H1642" s="168">
        <v>0</v>
      </c>
      <c r="I1642" s="168">
        <v>0</v>
      </c>
      <c r="J1642" s="168">
        <v>0</v>
      </c>
      <c r="K1642" s="168">
        <v>0</v>
      </c>
      <c r="L1642" s="168">
        <v>0</v>
      </c>
      <c r="M1642" s="168">
        <v>0</v>
      </c>
      <c r="N1642" s="168">
        <v>0.12501296000000003</v>
      </c>
    </row>
    <row r="1643" spans="1:14" ht="90" x14ac:dyDescent="0.25">
      <c r="A1643" s="168">
        <v>2047</v>
      </c>
      <c r="B1643" s="168">
        <v>46</v>
      </c>
      <c r="C1643" s="169" t="s">
        <v>48</v>
      </c>
      <c r="D1643" s="168">
        <v>14.366258952100001</v>
      </c>
      <c r="E1643" s="168">
        <v>4.1678152539385271</v>
      </c>
      <c r="F1643" s="168">
        <v>3.7489363336272605</v>
      </c>
      <c r="G1643" s="168">
        <v>0.26532688983890534</v>
      </c>
      <c r="H1643" s="168">
        <v>0.6794708244152613</v>
      </c>
      <c r="I1643" s="168">
        <v>0</v>
      </c>
      <c r="J1643" s="168">
        <v>0</v>
      </c>
      <c r="K1643" s="168">
        <v>0</v>
      </c>
      <c r="L1643" s="168">
        <v>0</v>
      </c>
      <c r="M1643" s="168">
        <v>0</v>
      </c>
      <c r="N1643" s="168">
        <v>8.8615493018199523</v>
      </c>
    </row>
    <row r="1644" spans="1:14" ht="75" x14ac:dyDescent="0.25">
      <c r="A1644" s="168">
        <v>2047</v>
      </c>
      <c r="B1644" s="168">
        <v>55</v>
      </c>
      <c r="C1644" s="169" t="s">
        <v>57</v>
      </c>
      <c r="D1644" s="168">
        <v>15.5614470726</v>
      </c>
      <c r="E1644" s="168">
        <v>-0.79427162308997046</v>
      </c>
      <c r="F1644" s="168">
        <v>3.243882427292196</v>
      </c>
      <c r="G1644" s="168">
        <v>1.633577790174531</v>
      </c>
      <c r="H1644" s="168">
        <v>0</v>
      </c>
      <c r="I1644" s="168">
        <v>0</v>
      </c>
      <c r="J1644" s="168">
        <v>0</v>
      </c>
      <c r="K1644" s="168">
        <v>0</v>
      </c>
      <c r="L1644" s="168">
        <v>0</v>
      </c>
      <c r="M1644" s="168">
        <v>0</v>
      </c>
      <c r="N1644" s="168">
        <v>4.0831885943767565</v>
      </c>
    </row>
    <row r="1645" spans="1:14" ht="45" x14ac:dyDescent="0.25">
      <c r="A1645" s="168">
        <v>2047</v>
      </c>
      <c r="B1645" s="168">
        <v>57</v>
      </c>
      <c r="C1645" s="169" t="s">
        <v>59</v>
      </c>
      <c r="D1645" s="168">
        <v>18.798500877200002</v>
      </c>
      <c r="E1645" s="168">
        <v>0</v>
      </c>
      <c r="F1645" s="168">
        <v>1.2437893837072828E-8</v>
      </c>
      <c r="G1645" s="168">
        <v>-1.7135529766131325E-9</v>
      </c>
      <c r="H1645" s="168">
        <v>1.8773143139540308E-8</v>
      </c>
      <c r="I1645" s="168">
        <v>0</v>
      </c>
      <c r="J1645" s="168">
        <v>0</v>
      </c>
      <c r="K1645" s="168">
        <v>0</v>
      </c>
      <c r="L1645" s="168">
        <v>0</v>
      </c>
      <c r="M1645" s="168">
        <v>0</v>
      </c>
      <c r="N1645" s="168">
        <v>2.9497484000000005E-8</v>
      </c>
    </row>
    <row r="1646" spans="1:14" ht="45" x14ac:dyDescent="0.25">
      <c r="A1646" s="168">
        <v>2047</v>
      </c>
      <c r="B1646" s="168">
        <v>56</v>
      </c>
      <c r="C1646" s="169" t="s">
        <v>58</v>
      </c>
      <c r="D1646" s="168">
        <v>22.199764080999998</v>
      </c>
      <c r="E1646" s="168">
        <v>-0.19195925017387475</v>
      </c>
      <c r="F1646" s="168">
        <v>-1.9895959323086645</v>
      </c>
      <c r="G1646" s="168">
        <v>0.52884666808247227</v>
      </c>
      <c r="H1646" s="168">
        <v>5.4836987389430725</v>
      </c>
      <c r="I1646" s="168">
        <v>0</v>
      </c>
      <c r="J1646" s="168">
        <v>0</v>
      </c>
      <c r="K1646" s="168">
        <v>0</v>
      </c>
      <c r="L1646" s="168">
        <v>0</v>
      </c>
      <c r="M1646" s="168">
        <v>0</v>
      </c>
      <c r="N1646" s="168">
        <v>3.8309902245430054</v>
      </c>
    </row>
    <row r="1647" spans="1:14" ht="135" x14ac:dyDescent="0.25">
      <c r="A1647" s="168">
        <v>2047</v>
      </c>
      <c r="B1647" s="168">
        <v>41</v>
      </c>
      <c r="C1647" s="169" t="s">
        <v>43</v>
      </c>
      <c r="D1647" s="168">
        <v>22.8555156368</v>
      </c>
      <c r="E1647" s="168">
        <v>0</v>
      </c>
      <c r="F1647" s="168">
        <v>0</v>
      </c>
      <c r="G1647" s="168">
        <v>2.3510458400000104E-2</v>
      </c>
      <c r="H1647" s="168">
        <v>0</v>
      </c>
      <c r="I1647" s="168">
        <v>0</v>
      </c>
      <c r="J1647" s="168">
        <v>0</v>
      </c>
      <c r="K1647" s="168">
        <v>0</v>
      </c>
      <c r="L1647" s="168">
        <v>0</v>
      </c>
      <c r="M1647" s="168">
        <v>0</v>
      </c>
      <c r="N1647" s="168">
        <v>2.3510458400000104E-2</v>
      </c>
    </row>
    <row r="1648" spans="1:14" ht="135" x14ac:dyDescent="0.25">
      <c r="A1648" s="168">
        <v>2047</v>
      </c>
      <c r="B1648" s="168">
        <v>42</v>
      </c>
      <c r="C1648" s="169" t="s">
        <v>44</v>
      </c>
      <c r="D1648" s="168">
        <v>22.8555156368</v>
      </c>
      <c r="E1648" s="168">
        <v>-7.1613793181355733E-3</v>
      </c>
      <c r="F1648" s="168">
        <v>-3.7428370812257063E-2</v>
      </c>
      <c r="G1648" s="168">
        <v>4.6326582370392735E-2</v>
      </c>
      <c r="H1648" s="168">
        <v>0</v>
      </c>
      <c r="I1648" s="168">
        <v>0</v>
      </c>
      <c r="J1648" s="168">
        <v>0</v>
      </c>
      <c r="K1648" s="168">
        <v>0</v>
      </c>
      <c r="L1648" s="168">
        <v>0</v>
      </c>
      <c r="M1648" s="168">
        <v>0</v>
      </c>
      <c r="N1648" s="168">
        <v>1.7368322400000968E-3</v>
      </c>
    </row>
    <row r="1649" spans="1:14" ht="90" x14ac:dyDescent="0.25">
      <c r="A1649" s="168">
        <v>2047</v>
      </c>
      <c r="B1649" s="168">
        <v>47</v>
      </c>
      <c r="C1649" s="169" t="s">
        <v>49</v>
      </c>
      <c r="D1649" s="168">
        <v>23.278963022700001</v>
      </c>
      <c r="E1649" s="168">
        <v>0.54682228238382691</v>
      </c>
      <c r="F1649" s="168">
        <v>0.43990543591113074</v>
      </c>
      <c r="G1649" s="168">
        <v>0</v>
      </c>
      <c r="H1649" s="168">
        <v>0</v>
      </c>
      <c r="I1649" s="168">
        <v>0</v>
      </c>
      <c r="J1649" s="168">
        <v>0</v>
      </c>
      <c r="K1649" s="168">
        <v>0</v>
      </c>
      <c r="L1649" s="168">
        <v>0</v>
      </c>
      <c r="M1649" s="168">
        <v>0</v>
      </c>
      <c r="N1649" s="168">
        <v>0.98672771829495765</v>
      </c>
    </row>
    <row r="1650" spans="1:14" ht="75" x14ac:dyDescent="0.25">
      <c r="A1650" s="168">
        <v>2047</v>
      </c>
      <c r="B1650" s="168">
        <v>3</v>
      </c>
      <c r="C1650" s="169" t="s">
        <v>5</v>
      </c>
      <c r="D1650" s="168">
        <v>28.807346129100001</v>
      </c>
      <c r="E1650" s="168">
        <v>0</v>
      </c>
      <c r="F1650" s="168">
        <v>0</v>
      </c>
      <c r="G1650" s="168">
        <v>1.5214879680000004</v>
      </c>
      <c r="H1650" s="168">
        <v>0</v>
      </c>
      <c r="I1650" s="168">
        <v>0</v>
      </c>
      <c r="J1650" s="168">
        <v>0</v>
      </c>
      <c r="K1650" s="168">
        <v>0</v>
      </c>
      <c r="L1650" s="168">
        <v>0</v>
      </c>
      <c r="M1650" s="168">
        <v>0</v>
      </c>
      <c r="N1650" s="168">
        <v>1.5214879680000004</v>
      </c>
    </row>
    <row r="1651" spans="1:14" ht="105" x14ac:dyDescent="0.25">
      <c r="A1651" s="168">
        <v>2047</v>
      </c>
      <c r="B1651" s="168">
        <v>1</v>
      </c>
      <c r="C1651" s="169" t="s">
        <v>3</v>
      </c>
      <c r="D1651" s="168">
        <v>31.323485917900001</v>
      </c>
      <c r="E1651" s="168">
        <v>0</v>
      </c>
      <c r="F1651" s="168">
        <v>0</v>
      </c>
      <c r="G1651" s="168">
        <v>2.1903640852399815</v>
      </c>
      <c r="H1651" s="168">
        <v>0</v>
      </c>
      <c r="I1651" s="168">
        <v>0</v>
      </c>
      <c r="J1651" s="168">
        <v>0</v>
      </c>
      <c r="K1651" s="168">
        <v>0</v>
      </c>
      <c r="L1651" s="168">
        <v>0</v>
      </c>
      <c r="M1651" s="168">
        <v>0</v>
      </c>
      <c r="N1651" s="168">
        <v>2.1903640852399815</v>
      </c>
    </row>
    <row r="1652" spans="1:14" ht="105" x14ac:dyDescent="0.25">
      <c r="A1652" s="168">
        <v>2047</v>
      </c>
      <c r="B1652" s="168">
        <v>4</v>
      </c>
      <c r="C1652" s="169" t="s">
        <v>6</v>
      </c>
      <c r="D1652" s="168">
        <v>32.252376785199999</v>
      </c>
      <c r="E1652" s="168">
        <v>0</v>
      </c>
      <c r="F1652" s="168">
        <v>0</v>
      </c>
      <c r="G1652" s="168">
        <v>2.5776838942860651</v>
      </c>
      <c r="H1652" s="168">
        <v>0</v>
      </c>
      <c r="I1652" s="168">
        <v>0</v>
      </c>
      <c r="J1652" s="168">
        <v>0</v>
      </c>
      <c r="K1652" s="168">
        <v>0</v>
      </c>
      <c r="L1652" s="168">
        <v>0</v>
      </c>
      <c r="M1652" s="168">
        <v>0</v>
      </c>
      <c r="N1652" s="168">
        <v>2.5776838942860651</v>
      </c>
    </row>
    <row r="1653" spans="1:14" ht="75" x14ac:dyDescent="0.25">
      <c r="A1653" s="168">
        <v>2047</v>
      </c>
      <c r="B1653" s="168">
        <v>43</v>
      </c>
      <c r="C1653" s="169" t="s">
        <v>45</v>
      </c>
      <c r="D1653" s="168">
        <v>32.266278110000002</v>
      </c>
      <c r="E1653" s="168">
        <v>0</v>
      </c>
      <c r="F1653" s="168">
        <v>0</v>
      </c>
      <c r="G1653" s="168">
        <v>2.5947408671263332</v>
      </c>
      <c r="H1653" s="168">
        <v>0</v>
      </c>
      <c r="I1653" s="168">
        <v>0</v>
      </c>
      <c r="J1653" s="168">
        <v>0</v>
      </c>
      <c r="K1653" s="168">
        <v>0</v>
      </c>
      <c r="L1653" s="168">
        <v>0</v>
      </c>
      <c r="M1653" s="168">
        <v>0</v>
      </c>
      <c r="N1653" s="168">
        <v>2.5947408671263332</v>
      </c>
    </row>
    <row r="1654" spans="1:14" ht="135" x14ac:dyDescent="0.25">
      <c r="A1654" s="168">
        <v>2047</v>
      </c>
      <c r="B1654" s="168">
        <v>11</v>
      </c>
      <c r="C1654" s="169" t="s">
        <v>13</v>
      </c>
      <c r="D1654" s="168">
        <v>36.199049779200003</v>
      </c>
      <c r="E1654" s="168">
        <v>0</v>
      </c>
      <c r="F1654" s="168">
        <v>0</v>
      </c>
      <c r="G1654" s="168">
        <v>0</v>
      </c>
      <c r="H1654" s="168">
        <v>0</v>
      </c>
      <c r="I1654" s="168">
        <v>0</v>
      </c>
      <c r="J1654" s="168">
        <v>0</v>
      </c>
      <c r="K1654" s="168">
        <v>0</v>
      </c>
      <c r="L1654" s="168">
        <v>0</v>
      </c>
      <c r="M1654" s="168">
        <v>0.14258612700000003</v>
      </c>
      <c r="N1654" s="168">
        <v>0.14258612700000003</v>
      </c>
    </row>
    <row r="1655" spans="1:14" ht="150" x14ac:dyDescent="0.25">
      <c r="A1655" s="168">
        <v>2047</v>
      </c>
      <c r="B1655" s="168">
        <v>12</v>
      </c>
      <c r="C1655" s="169" t="s">
        <v>14</v>
      </c>
      <c r="D1655" s="168">
        <v>76.200654911700013</v>
      </c>
      <c r="E1655" s="168">
        <v>0</v>
      </c>
      <c r="F1655" s="168">
        <v>0</v>
      </c>
      <c r="G1655" s="168">
        <v>0</v>
      </c>
      <c r="H1655" s="168">
        <v>0</v>
      </c>
      <c r="I1655" s="168">
        <v>0</v>
      </c>
      <c r="J1655" s="168">
        <v>0</v>
      </c>
      <c r="K1655" s="168">
        <v>0</v>
      </c>
      <c r="L1655" s="168">
        <v>0</v>
      </c>
      <c r="M1655" s="168">
        <v>0.14258612700000003</v>
      </c>
      <c r="N1655" s="168">
        <v>0.14258612700000003</v>
      </c>
    </row>
    <row r="1656" spans="1:14" ht="105" x14ac:dyDescent="0.25">
      <c r="A1656" s="168">
        <v>2047</v>
      </c>
      <c r="B1656" s="168">
        <v>5</v>
      </c>
      <c r="C1656" s="169" t="s">
        <v>7</v>
      </c>
      <c r="D1656" s="168">
        <v>89.612935449400013</v>
      </c>
      <c r="E1656" s="168">
        <v>0</v>
      </c>
      <c r="F1656" s="168">
        <v>0</v>
      </c>
      <c r="G1656" s="168">
        <v>0</v>
      </c>
      <c r="H1656" s="168">
        <v>0</v>
      </c>
      <c r="I1656" s="168">
        <v>0</v>
      </c>
      <c r="J1656" s="168">
        <v>0</v>
      </c>
      <c r="K1656" s="168">
        <v>0</v>
      </c>
      <c r="L1656" s="168">
        <v>0.68486980775523731</v>
      </c>
      <c r="M1656" s="168">
        <v>0</v>
      </c>
      <c r="N1656" s="168">
        <v>0.68486980775523731</v>
      </c>
    </row>
    <row r="1657" spans="1:14" ht="75" x14ac:dyDescent="0.25">
      <c r="A1657" s="168">
        <v>2047</v>
      </c>
      <c r="B1657" s="168">
        <v>44</v>
      </c>
      <c r="C1657" s="169" t="s">
        <v>46</v>
      </c>
      <c r="D1657" s="168">
        <v>89.612935449400013</v>
      </c>
      <c r="E1657" s="168">
        <v>0</v>
      </c>
      <c r="F1657" s="168">
        <v>0</v>
      </c>
      <c r="G1657" s="168">
        <v>0</v>
      </c>
      <c r="H1657" s="168">
        <v>0</v>
      </c>
      <c r="I1657" s="168">
        <v>0</v>
      </c>
      <c r="J1657" s="168">
        <v>0</v>
      </c>
      <c r="K1657" s="168">
        <v>0</v>
      </c>
      <c r="L1657" s="168">
        <v>0.67936942864010996</v>
      </c>
      <c r="M1657" s="168">
        <v>0</v>
      </c>
      <c r="N1657" s="168">
        <v>0.67936942864010996</v>
      </c>
    </row>
    <row r="1658" spans="1:14" ht="105" x14ac:dyDescent="0.25">
      <c r="A1658" s="168">
        <v>2047</v>
      </c>
      <c r="B1658" s="168">
        <v>2</v>
      </c>
      <c r="C1658" s="169" t="s">
        <v>4</v>
      </c>
      <c r="D1658" s="168">
        <v>90.810295651900006</v>
      </c>
      <c r="E1658" s="168">
        <v>0</v>
      </c>
      <c r="F1658" s="168">
        <v>0</v>
      </c>
      <c r="G1658" s="168">
        <v>0</v>
      </c>
      <c r="H1658" s="168">
        <v>0</v>
      </c>
      <c r="I1658" s="168">
        <v>0</v>
      </c>
      <c r="J1658" s="168">
        <v>0</v>
      </c>
      <c r="K1658" s="168">
        <v>0</v>
      </c>
      <c r="L1658" s="168">
        <v>0.87341101014595224</v>
      </c>
      <c r="M1658" s="168">
        <v>0</v>
      </c>
      <c r="N1658" s="168">
        <v>0.87341101014595224</v>
      </c>
    </row>
    <row r="1659" spans="1:14" ht="45" x14ac:dyDescent="0.25">
      <c r="A1659" s="168">
        <v>2047</v>
      </c>
      <c r="B1659" s="168">
        <v>58</v>
      </c>
      <c r="C1659" s="169" t="s">
        <v>60</v>
      </c>
      <c r="D1659" s="168">
        <v>96.394392661599994</v>
      </c>
      <c r="E1659" s="168">
        <v>0</v>
      </c>
      <c r="F1659" s="168">
        <v>0</v>
      </c>
      <c r="G1659" s="168">
        <v>9.8955999999999996E-9</v>
      </c>
      <c r="H1659" s="168">
        <v>0</v>
      </c>
      <c r="I1659" s="168">
        <v>0</v>
      </c>
      <c r="J1659" s="168">
        <v>0</v>
      </c>
      <c r="K1659" s="168">
        <v>0</v>
      </c>
      <c r="L1659" s="168">
        <v>0</v>
      </c>
      <c r="M1659" s="168">
        <v>0</v>
      </c>
      <c r="N1659" s="168">
        <v>9.8955999999999996E-9</v>
      </c>
    </row>
    <row r="1660" spans="1:14" ht="75" x14ac:dyDescent="0.25">
      <c r="A1660" s="168">
        <v>2047</v>
      </c>
      <c r="B1660" s="168">
        <v>31</v>
      </c>
      <c r="C1660" s="169" t="s">
        <v>33</v>
      </c>
      <c r="D1660" s="168">
        <v>111.75437912870001</v>
      </c>
      <c r="E1660" s="168">
        <v>0</v>
      </c>
      <c r="F1660" s="168">
        <v>0</v>
      </c>
      <c r="G1660" s="168">
        <v>0</v>
      </c>
      <c r="H1660" s="168">
        <v>0</v>
      </c>
      <c r="I1660" s="168">
        <v>0.74251274530014344</v>
      </c>
      <c r="J1660" s="168">
        <v>0</v>
      </c>
      <c r="K1660" s="168">
        <v>0</v>
      </c>
      <c r="L1660" s="168">
        <v>0</v>
      </c>
      <c r="M1660" s="168">
        <v>0</v>
      </c>
      <c r="N1660" s="168">
        <v>0.74251274530014344</v>
      </c>
    </row>
    <row r="1661" spans="1:14" ht="30" x14ac:dyDescent="0.25">
      <c r="A1661" s="168">
        <v>2048</v>
      </c>
      <c r="B1661" s="168">
        <v>19</v>
      </c>
      <c r="C1661" s="169" t="s">
        <v>21</v>
      </c>
      <c r="D1661" s="168">
        <v>-44.629768854000005</v>
      </c>
      <c r="E1661" s="168">
        <v>1.04328675</v>
      </c>
      <c r="F1661" s="168">
        <v>21.5006834</v>
      </c>
      <c r="G1661" s="168">
        <v>6.9820299119999998</v>
      </c>
      <c r="H1661" s="168">
        <v>23.322221424000002</v>
      </c>
      <c r="I1661" s="168">
        <v>0</v>
      </c>
      <c r="J1661" s="168">
        <v>0</v>
      </c>
      <c r="K1661" s="168">
        <v>0</v>
      </c>
      <c r="L1661" s="168">
        <v>0</v>
      </c>
      <c r="M1661" s="168">
        <v>0</v>
      </c>
      <c r="N1661" s="168">
        <v>52.848221486</v>
      </c>
    </row>
    <row r="1662" spans="1:14" ht="60" x14ac:dyDescent="0.25">
      <c r="A1662" s="168">
        <v>2048</v>
      </c>
      <c r="B1662" s="168">
        <v>32</v>
      </c>
      <c r="C1662" s="169" t="s">
        <v>34</v>
      </c>
      <c r="D1662" s="168">
        <v>-22.307825160500002</v>
      </c>
      <c r="E1662" s="168">
        <v>0</v>
      </c>
      <c r="F1662" s="168">
        <v>0</v>
      </c>
      <c r="G1662" s="168">
        <v>0</v>
      </c>
      <c r="H1662" s="168">
        <v>0</v>
      </c>
      <c r="I1662" s="168">
        <v>1.5730196558984817</v>
      </c>
      <c r="J1662" s="168">
        <v>0</v>
      </c>
      <c r="K1662" s="168">
        <v>0</v>
      </c>
      <c r="L1662" s="168">
        <v>0</v>
      </c>
      <c r="M1662" s="168">
        <v>0</v>
      </c>
      <c r="N1662" s="168">
        <v>1.5730196558984817</v>
      </c>
    </row>
    <row r="1663" spans="1:14" ht="90" x14ac:dyDescent="0.25">
      <c r="A1663" s="168">
        <v>2048</v>
      </c>
      <c r="B1663" s="168">
        <v>22</v>
      </c>
      <c r="C1663" s="169" t="s">
        <v>24</v>
      </c>
      <c r="D1663" s="168">
        <v>-16.187441105000001</v>
      </c>
      <c r="E1663" s="168">
        <v>-7.163775E-2</v>
      </c>
      <c r="F1663" s="168">
        <v>0.13370839999999973</v>
      </c>
      <c r="G1663" s="168">
        <v>-0.2185434680000013</v>
      </c>
      <c r="H1663" s="168">
        <v>0.98673104399999989</v>
      </c>
      <c r="I1663" s="168">
        <v>0</v>
      </c>
      <c r="J1663" s="168">
        <v>0</v>
      </c>
      <c r="K1663" s="168">
        <v>0</v>
      </c>
      <c r="L1663" s="168">
        <v>0</v>
      </c>
      <c r="M1663" s="168">
        <v>0</v>
      </c>
      <c r="N1663" s="168">
        <v>0.83025822599999821</v>
      </c>
    </row>
    <row r="1664" spans="1:14" ht="90" x14ac:dyDescent="0.25">
      <c r="A1664" s="168">
        <v>2048</v>
      </c>
      <c r="B1664" s="168">
        <v>21</v>
      </c>
      <c r="C1664" s="169" t="s">
        <v>23</v>
      </c>
      <c r="D1664" s="168">
        <v>-10.979440093600001</v>
      </c>
      <c r="E1664" s="168">
        <v>0</v>
      </c>
      <c r="F1664" s="168">
        <v>0.63433359711342052</v>
      </c>
      <c r="G1664" s="168">
        <v>2.3560962178496965E-2</v>
      </c>
      <c r="H1664" s="168">
        <v>0.95743182670807536</v>
      </c>
      <c r="I1664" s="168">
        <v>0</v>
      </c>
      <c r="J1664" s="168">
        <v>0</v>
      </c>
      <c r="K1664" s="168">
        <v>0</v>
      </c>
      <c r="L1664" s="168">
        <v>0</v>
      </c>
      <c r="M1664" s="168">
        <v>0</v>
      </c>
      <c r="N1664" s="168">
        <v>1.6153263859999929</v>
      </c>
    </row>
    <row r="1665" spans="1:14" ht="180" x14ac:dyDescent="0.25">
      <c r="A1665" s="168">
        <v>2048</v>
      </c>
      <c r="B1665" s="168">
        <v>50</v>
      </c>
      <c r="C1665" s="169" t="s">
        <v>52</v>
      </c>
      <c r="D1665" s="168">
        <v>-7.3995231452999999</v>
      </c>
      <c r="E1665" s="168">
        <v>0</v>
      </c>
      <c r="F1665" s="168">
        <v>0</v>
      </c>
      <c r="G1665" s="168">
        <v>0</v>
      </c>
      <c r="H1665" s="168">
        <v>0</v>
      </c>
      <c r="I1665" s="168">
        <v>0</v>
      </c>
      <c r="J1665" s="168">
        <v>0</v>
      </c>
      <c r="K1665" s="168">
        <v>0</v>
      </c>
      <c r="L1665" s="168">
        <v>0</v>
      </c>
      <c r="M1665" s="168">
        <v>0</v>
      </c>
      <c r="N1665" s="168">
        <v>0</v>
      </c>
    </row>
    <row r="1666" spans="1:14" ht="45" x14ac:dyDescent="0.25">
      <c r="A1666" s="168">
        <v>2048</v>
      </c>
      <c r="B1666" s="168">
        <v>14</v>
      </c>
      <c r="C1666" s="169" t="s">
        <v>16</v>
      </c>
      <c r="D1666" s="168">
        <v>-7.2981955200000002</v>
      </c>
      <c r="E1666" s="168">
        <v>0</v>
      </c>
      <c r="F1666" s="168">
        <v>0.51128000000000029</v>
      </c>
      <c r="G1666" s="168">
        <v>0</v>
      </c>
      <c r="H1666" s="168">
        <v>0</v>
      </c>
      <c r="I1666" s="168">
        <v>0</v>
      </c>
      <c r="J1666" s="168">
        <v>0.58520280000000047</v>
      </c>
      <c r="K1666" s="168">
        <v>0</v>
      </c>
      <c r="L1666" s="168">
        <v>0</v>
      </c>
      <c r="M1666" s="168">
        <v>0</v>
      </c>
      <c r="N1666" s="168">
        <v>1.0964828000000009</v>
      </c>
    </row>
    <row r="1667" spans="1:14" ht="105" x14ac:dyDescent="0.25">
      <c r="A1667" s="168">
        <v>2048</v>
      </c>
      <c r="B1667" s="168">
        <v>35</v>
      </c>
      <c r="C1667" s="169" t="s">
        <v>37</v>
      </c>
      <c r="D1667" s="168">
        <v>-7.2572517743000002</v>
      </c>
      <c r="E1667" s="168">
        <v>0</v>
      </c>
      <c r="F1667" s="168">
        <v>0</v>
      </c>
      <c r="G1667" s="168">
        <v>0</v>
      </c>
      <c r="H1667" s="168">
        <v>0</v>
      </c>
      <c r="I1667" s="168">
        <v>0</v>
      </c>
      <c r="J1667" s="168">
        <v>0</v>
      </c>
      <c r="K1667" s="168">
        <v>0</v>
      </c>
      <c r="L1667" s="168">
        <v>3.0296831999999996</v>
      </c>
      <c r="M1667" s="168">
        <v>0</v>
      </c>
      <c r="N1667" s="168">
        <v>3.0296831999999996</v>
      </c>
    </row>
    <row r="1668" spans="1:14" ht="120" x14ac:dyDescent="0.25">
      <c r="A1668" s="168">
        <v>2048</v>
      </c>
      <c r="B1668" s="168">
        <v>39</v>
      </c>
      <c r="C1668" s="169" t="s">
        <v>41</v>
      </c>
      <c r="D1668" s="168">
        <v>-7.1060748671000002</v>
      </c>
      <c r="E1668" s="168">
        <v>0</v>
      </c>
      <c r="F1668" s="168">
        <v>0</v>
      </c>
      <c r="G1668" s="168">
        <v>2.0849399999999966E-2</v>
      </c>
      <c r="H1668" s="168">
        <v>0</v>
      </c>
      <c r="I1668" s="168">
        <v>0</v>
      </c>
      <c r="J1668" s="168">
        <v>0</v>
      </c>
      <c r="K1668" s="168">
        <v>0</v>
      </c>
      <c r="L1668" s="168">
        <v>0</v>
      </c>
      <c r="M1668" s="168">
        <v>0</v>
      </c>
      <c r="N1668" s="168">
        <v>2.0849399999999966E-2</v>
      </c>
    </row>
    <row r="1669" spans="1:14" ht="60" x14ac:dyDescent="0.25">
      <c r="A1669" s="168">
        <v>2048</v>
      </c>
      <c r="B1669" s="168">
        <v>15</v>
      </c>
      <c r="C1669" s="169" t="s">
        <v>17</v>
      </c>
      <c r="D1669" s="168">
        <v>-7.0625246230000007</v>
      </c>
      <c r="E1669" s="168">
        <v>0</v>
      </c>
      <c r="F1669" s="168">
        <v>6.727000000000026E-2</v>
      </c>
      <c r="G1669" s="168">
        <v>0</v>
      </c>
      <c r="H1669" s="168">
        <v>0</v>
      </c>
      <c r="I1669" s="168">
        <v>0</v>
      </c>
      <c r="J1669" s="168">
        <v>7.6990200000000786E-2</v>
      </c>
      <c r="K1669" s="168">
        <v>0</v>
      </c>
      <c r="L1669" s="168">
        <v>0</v>
      </c>
      <c r="M1669" s="168">
        <v>0</v>
      </c>
      <c r="N1669" s="168">
        <v>0.14426020000000106</v>
      </c>
    </row>
    <row r="1670" spans="1:14" ht="60" x14ac:dyDescent="0.25">
      <c r="A1670" s="168">
        <v>2048</v>
      </c>
      <c r="B1670" s="168">
        <v>29</v>
      </c>
      <c r="C1670" s="169" t="s">
        <v>31</v>
      </c>
      <c r="D1670" s="168">
        <v>-5.3520100480000004</v>
      </c>
      <c r="E1670" s="168">
        <v>0</v>
      </c>
      <c r="F1670" s="168">
        <v>0</v>
      </c>
      <c r="G1670" s="168">
        <v>1.3549367880507592</v>
      </c>
      <c r="H1670" s="168">
        <v>0</v>
      </c>
      <c r="I1670" s="168">
        <v>0</v>
      </c>
      <c r="J1670" s="168">
        <v>0</v>
      </c>
      <c r="K1670" s="168">
        <v>0</v>
      </c>
      <c r="L1670" s="168">
        <v>0</v>
      </c>
      <c r="M1670" s="168">
        <v>0</v>
      </c>
      <c r="N1670" s="168">
        <v>1.3549367880507592</v>
      </c>
    </row>
    <row r="1671" spans="1:14" ht="90" x14ac:dyDescent="0.25">
      <c r="A1671" s="168">
        <v>2048</v>
      </c>
      <c r="B1671" s="168">
        <v>9</v>
      </c>
      <c r="C1671" s="169" t="s">
        <v>11</v>
      </c>
      <c r="D1671" s="168">
        <v>-5.1295888512000003</v>
      </c>
      <c r="E1671" s="168">
        <v>-0.14328224999999986</v>
      </c>
      <c r="F1671" s="168">
        <v>2.971779999999999</v>
      </c>
      <c r="G1671" s="168">
        <v>0</v>
      </c>
      <c r="H1671" s="168">
        <v>0</v>
      </c>
      <c r="I1671" s="168">
        <v>0</v>
      </c>
      <c r="J1671" s="168">
        <v>0</v>
      </c>
      <c r="K1671" s="168">
        <v>0</v>
      </c>
      <c r="L1671" s="168">
        <v>0</v>
      </c>
      <c r="M1671" s="168">
        <v>0</v>
      </c>
      <c r="N1671" s="168">
        <v>2.828497749999999</v>
      </c>
    </row>
    <row r="1672" spans="1:14" ht="75" x14ac:dyDescent="0.25">
      <c r="A1672" s="168">
        <v>2048</v>
      </c>
      <c r="B1672" s="168">
        <v>7</v>
      </c>
      <c r="C1672" s="169" t="s">
        <v>9</v>
      </c>
      <c r="D1672" s="168">
        <v>-3.8338333340999999</v>
      </c>
      <c r="E1672" s="168">
        <v>0</v>
      </c>
      <c r="F1672" s="168">
        <v>0</v>
      </c>
      <c r="G1672" s="168">
        <v>0</v>
      </c>
      <c r="H1672" s="168">
        <v>0</v>
      </c>
      <c r="I1672" s="168">
        <v>0</v>
      </c>
      <c r="J1672" s="168">
        <v>0</v>
      </c>
      <c r="K1672" s="168">
        <v>0</v>
      </c>
      <c r="L1672" s="168">
        <v>0</v>
      </c>
      <c r="M1672" s="168">
        <v>0</v>
      </c>
      <c r="N1672" s="168">
        <v>0</v>
      </c>
    </row>
    <row r="1673" spans="1:14" ht="90" x14ac:dyDescent="0.25">
      <c r="A1673" s="168">
        <v>2048</v>
      </c>
      <c r="B1673" s="168">
        <v>6</v>
      </c>
      <c r="C1673" s="169" t="s">
        <v>8</v>
      </c>
      <c r="D1673" s="168">
        <v>-3.7222969234000001</v>
      </c>
      <c r="E1673" s="168">
        <v>0</v>
      </c>
      <c r="F1673" s="168">
        <v>0</v>
      </c>
      <c r="G1673" s="168">
        <v>1.5533660999999996</v>
      </c>
      <c r="H1673" s="168">
        <v>0</v>
      </c>
      <c r="I1673" s="168">
        <v>0</v>
      </c>
      <c r="J1673" s="168">
        <v>0</v>
      </c>
      <c r="K1673" s="168">
        <v>0</v>
      </c>
      <c r="L1673" s="168">
        <v>0</v>
      </c>
      <c r="M1673" s="168">
        <v>0</v>
      </c>
      <c r="N1673" s="168">
        <v>1.5533660999999996</v>
      </c>
    </row>
    <row r="1674" spans="1:14" ht="75" x14ac:dyDescent="0.25">
      <c r="A1674" s="168">
        <v>2048</v>
      </c>
      <c r="B1674" s="168">
        <v>27</v>
      </c>
      <c r="C1674" s="169" t="s">
        <v>29</v>
      </c>
      <c r="D1674" s="168">
        <v>-3.6237930047</v>
      </c>
      <c r="E1674" s="168">
        <v>0</v>
      </c>
      <c r="F1674" s="168">
        <v>0</v>
      </c>
      <c r="G1674" s="168">
        <v>0.67746839402537984</v>
      </c>
      <c r="H1674" s="168">
        <v>0</v>
      </c>
      <c r="I1674" s="168">
        <v>-5.8745511090312938E-2</v>
      </c>
      <c r="J1674" s="168">
        <v>0</v>
      </c>
      <c r="K1674" s="168">
        <v>0</v>
      </c>
      <c r="L1674" s="168">
        <v>0</v>
      </c>
      <c r="M1674" s="168">
        <v>0</v>
      </c>
      <c r="N1674" s="168">
        <v>0.61872288293506694</v>
      </c>
    </row>
    <row r="1675" spans="1:14" ht="210" x14ac:dyDescent="0.25">
      <c r="A1675" s="168">
        <v>2048</v>
      </c>
      <c r="B1675" s="168">
        <v>33</v>
      </c>
      <c r="C1675" s="169" t="s">
        <v>35</v>
      </c>
      <c r="D1675" s="168">
        <v>-3.4692493704</v>
      </c>
      <c r="E1675" s="168">
        <v>0</v>
      </c>
      <c r="F1675" s="168">
        <v>0</v>
      </c>
      <c r="G1675" s="168">
        <v>15.898689357999999</v>
      </c>
      <c r="H1675" s="168">
        <v>0</v>
      </c>
      <c r="I1675" s="168">
        <v>0</v>
      </c>
      <c r="J1675" s="168">
        <v>0</v>
      </c>
      <c r="K1675" s="168">
        <v>0</v>
      </c>
      <c r="L1675" s="168">
        <v>0</v>
      </c>
      <c r="M1675" s="168">
        <v>0</v>
      </c>
      <c r="N1675" s="168">
        <v>15.898689357999999</v>
      </c>
    </row>
    <row r="1676" spans="1:14" ht="60" x14ac:dyDescent="0.25">
      <c r="A1676" s="168">
        <v>2048</v>
      </c>
      <c r="B1676" s="168">
        <v>24</v>
      </c>
      <c r="C1676" s="169" t="s">
        <v>26</v>
      </c>
      <c r="D1676" s="168">
        <v>-3.4301518943999998</v>
      </c>
      <c r="E1676" s="168">
        <v>0</v>
      </c>
      <c r="F1676" s="168">
        <v>1.8598634466039321</v>
      </c>
      <c r="G1676" s="168">
        <v>5.1900956602295899E-2</v>
      </c>
      <c r="H1676" s="168">
        <v>2.6997830307937725</v>
      </c>
      <c r="I1676" s="168">
        <v>0</v>
      </c>
      <c r="J1676" s="168">
        <v>0</v>
      </c>
      <c r="K1676" s="168">
        <v>0</v>
      </c>
      <c r="L1676" s="168">
        <v>0</v>
      </c>
      <c r="M1676" s="168">
        <v>0</v>
      </c>
      <c r="N1676" s="168">
        <v>4.6115474340000002</v>
      </c>
    </row>
    <row r="1677" spans="1:14" ht="60" x14ac:dyDescent="0.25">
      <c r="A1677" s="168">
        <v>2048</v>
      </c>
      <c r="B1677" s="168">
        <v>26</v>
      </c>
      <c r="C1677" s="169" t="s">
        <v>28</v>
      </c>
      <c r="D1677" s="168">
        <v>-3.3627087482999998</v>
      </c>
      <c r="E1677" s="168">
        <v>0</v>
      </c>
      <c r="F1677" s="168">
        <v>0</v>
      </c>
      <c r="G1677" s="168">
        <v>1.3516441969049717</v>
      </c>
      <c r="H1677" s="168">
        <v>0</v>
      </c>
      <c r="I1677" s="168">
        <v>0</v>
      </c>
      <c r="J1677" s="168">
        <v>0</v>
      </c>
      <c r="K1677" s="168">
        <v>0</v>
      </c>
      <c r="L1677" s="168">
        <v>0</v>
      </c>
      <c r="M1677" s="168">
        <v>0</v>
      </c>
      <c r="N1677" s="168">
        <v>1.3516441969049717</v>
      </c>
    </row>
    <row r="1678" spans="1:14" ht="75" x14ac:dyDescent="0.25">
      <c r="A1678" s="168">
        <v>2048</v>
      </c>
      <c r="B1678" s="168">
        <v>8</v>
      </c>
      <c r="C1678" s="169" t="s">
        <v>10</v>
      </c>
      <c r="D1678" s="168">
        <v>-3.3477213825000001</v>
      </c>
      <c r="E1678" s="168">
        <v>-0.57312225000000006</v>
      </c>
      <c r="F1678" s="168">
        <v>2.9717799999999981</v>
      </c>
      <c r="G1678" s="168">
        <v>0</v>
      </c>
      <c r="H1678" s="168">
        <v>0</v>
      </c>
      <c r="I1678" s="168">
        <v>0</v>
      </c>
      <c r="J1678" s="168">
        <v>0</v>
      </c>
      <c r="K1678" s="168">
        <v>0</v>
      </c>
      <c r="L1678" s="168">
        <v>0</v>
      </c>
      <c r="M1678" s="168">
        <v>0</v>
      </c>
      <c r="N1678" s="168">
        <v>2.3986577499999986</v>
      </c>
    </row>
    <row r="1679" spans="1:14" ht="180" x14ac:dyDescent="0.25">
      <c r="A1679" s="168">
        <v>2048</v>
      </c>
      <c r="B1679" s="168">
        <v>18</v>
      </c>
      <c r="C1679" s="169" t="s">
        <v>20</v>
      </c>
      <c r="D1679" s="168">
        <v>-2.3159824324999998</v>
      </c>
      <c r="E1679" s="168">
        <v>0</v>
      </c>
      <c r="F1679" s="168">
        <v>0</v>
      </c>
      <c r="G1679" s="168">
        <v>0.36373480000000008</v>
      </c>
      <c r="H1679" s="168">
        <v>0</v>
      </c>
      <c r="I1679" s="168">
        <v>0</v>
      </c>
      <c r="J1679" s="168">
        <v>0</v>
      </c>
      <c r="K1679" s="168">
        <v>0</v>
      </c>
      <c r="L1679" s="168">
        <v>0</v>
      </c>
      <c r="M1679" s="168">
        <v>0</v>
      </c>
      <c r="N1679" s="168">
        <v>0.36373480000000008</v>
      </c>
    </row>
    <row r="1680" spans="1:14" ht="75" x14ac:dyDescent="0.25">
      <c r="A1680" s="168">
        <v>2048</v>
      </c>
      <c r="B1680" s="168">
        <v>23</v>
      </c>
      <c r="C1680" s="169" t="s">
        <v>25</v>
      </c>
      <c r="D1680" s="168">
        <v>-1.4928719586000001</v>
      </c>
      <c r="E1680" s="168">
        <v>0.25978058772031465</v>
      </c>
      <c r="F1680" s="168">
        <v>2.6161712374673596</v>
      </c>
      <c r="G1680" s="168">
        <v>0.908274682920028</v>
      </c>
      <c r="H1680" s="168">
        <v>0.79551961977027741</v>
      </c>
      <c r="I1680" s="168">
        <v>0</v>
      </c>
      <c r="J1680" s="168">
        <v>0</v>
      </c>
      <c r="K1680" s="168">
        <v>0</v>
      </c>
      <c r="L1680" s="168">
        <v>0</v>
      </c>
      <c r="M1680" s="168">
        <v>0</v>
      </c>
      <c r="N1680" s="168">
        <v>4.5797461278779803</v>
      </c>
    </row>
    <row r="1681" spans="1:14" ht="45" x14ac:dyDescent="0.25">
      <c r="A1681" s="168">
        <v>2048</v>
      </c>
      <c r="B1681" s="168">
        <v>59</v>
      </c>
      <c r="C1681" s="169" t="s">
        <v>61</v>
      </c>
      <c r="D1681" s="168">
        <v>-0.9008710095000001</v>
      </c>
      <c r="E1681" s="168">
        <v>-0.79398224999999978</v>
      </c>
      <c r="F1681" s="168">
        <v>3.7506699999999999</v>
      </c>
      <c r="G1681" s="168">
        <v>0.14963519999999997</v>
      </c>
      <c r="H1681" s="168">
        <v>0</v>
      </c>
      <c r="I1681" s="168">
        <v>0</v>
      </c>
      <c r="J1681" s="168">
        <v>0</v>
      </c>
      <c r="K1681" s="168">
        <v>0</v>
      </c>
      <c r="L1681" s="168">
        <v>0</v>
      </c>
      <c r="M1681" s="168">
        <v>0</v>
      </c>
      <c r="N1681" s="168">
        <v>3.10632295</v>
      </c>
    </row>
    <row r="1682" spans="1:14" ht="75" x14ac:dyDescent="0.25">
      <c r="A1682" s="168">
        <v>2048</v>
      </c>
      <c r="B1682" s="168">
        <v>20</v>
      </c>
      <c r="C1682" s="169" t="s">
        <v>22</v>
      </c>
      <c r="D1682" s="168">
        <v>-0.32602950820000004</v>
      </c>
      <c r="E1682" s="168">
        <v>-2.0859187499999945E-2</v>
      </c>
      <c r="F1682" s="168">
        <v>0.48307314999999384</v>
      </c>
      <c r="G1682" s="168">
        <v>-4.713794800000129E-2</v>
      </c>
      <c r="H1682" s="168">
        <v>0.95767604399999839</v>
      </c>
      <c r="I1682" s="168">
        <v>0</v>
      </c>
      <c r="J1682" s="168">
        <v>0</v>
      </c>
      <c r="K1682" s="168">
        <v>0</v>
      </c>
      <c r="L1682" s="168">
        <v>0</v>
      </c>
      <c r="M1682" s="168">
        <v>0</v>
      </c>
      <c r="N1682" s="168">
        <v>1.3727520584999908</v>
      </c>
    </row>
    <row r="1683" spans="1:14" ht="120" x14ac:dyDescent="0.25">
      <c r="A1683" s="168">
        <v>2048</v>
      </c>
      <c r="B1683" s="168">
        <v>10</v>
      </c>
      <c r="C1683" s="169" t="s">
        <v>12</v>
      </c>
      <c r="D1683" s="168">
        <v>0</v>
      </c>
      <c r="E1683" s="168">
        <v>0</v>
      </c>
      <c r="F1683" s="168">
        <v>0</v>
      </c>
      <c r="G1683" s="168">
        <v>0</v>
      </c>
      <c r="H1683" s="168">
        <v>0</v>
      </c>
      <c r="I1683" s="168">
        <v>0</v>
      </c>
      <c r="J1683" s="168">
        <v>0</v>
      </c>
      <c r="K1683" s="168">
        <v>0</v>
      </c>
      <c r="L1683" s="168">
        <v>0</v>
      </c>
      <c r="M1683" s="168">
        <v>0.98329820264634127</v>
      </c>
      <c r="N1683" s="168">
        <v>0.98329820264634127</v>
      </c>
    </row>
    <row r="1684" spans="1:14" ht="90" x14ac:dyDescent="0.25">
      <c r="A1684" s="168">
        <v>2048</v>
      </c>
      <c r="B1684" s="168">
        <v>25</v>
      </c>
      <c r="C1684" s="169" t="s">
        <v>27</v>
      </c>
      <c r="D1684" s="168">
        <v>0</v>
      </c>
      <c r="E1684" s="168">
        <v>-0.40152881250000005</v>
      </c>
      <c r="F1684" s="168">
        <v>0.86227084999999981</v>
      </c>
      <c r="G1684" s="168">
        <v>-1.2556320920000004</v>
      </c>
      <c r="H1684" s="168">
        <v>5.4828072360000011</v>
      </c>
      <c r="I1684" s="168">
        <v>0</v>
      </c>
      <c r="J1684" s="168">
        <v>0</v>
      </c>
      <c r="K1684" s="168">
        <v>0</v>
      </c>
      <c r="L1684" s="168">
        <v>0</v>
      </c>
      <c r="M1684" s="168">
        <v>0</v>
      </c>
      <c r="N1684" s="168">
        <v>4.6879171815000005</v>
      </c>
    </row>
    <row r="1685" spans="1:14" ht="105" x14ac:dyDescent="0.25">
      <c r="A1685" s="168">
        <v>2048</v>
      </c>
      <c r="B1685" s="168">
        <v>34</v>
      </c>
      <c r="C1685" s="169" t="s">
        <v>36</v>
      </c>
      <c r="D1685" s="168">
        <v>0</v>
      </c>
      <c r="E1685" s="168">
        <v>0</v>
      </c>
      <c r="F1685" s="168">
        <v>0</v>
      </c>
      <c r="G1685" s="168">
        <v>0</v>
      </c>
      <c r="H1685" s="168">
        <v>0</v>
      </c>
      <c r="I1685" s="168">
        <v>0</v>
      </c>
      <c r="J1685" s="168">
        <v>0</v>
      </c>
      <c r="K1685" s="168">
        <v>0</v>
      </c>
      <c r="L1685" s="168">
        <v>0</v>
      </c>
      <c r="M1685" s="168">
        <v>0.96681160306097536</v>
      </c>
      <c r="N1685" s="168">
        <v>0.96681160306097536</v>
      </c>
    </row>
    <row r="1686" spans="1:14" ht="45" x14ac:dyDescent="0.25">
      <c r="A1686" s="168">
        <v>2048</v>
      </c>
      <c r="B1686" s="168">
        <v>17</v>
      </c>
      <c r="C1686" s="169" t="s">
        <v>19</v>
      </c>
      <c r="D1686" s="168">
        <v>0.79063784800000003</v>
      </c>
      <c r="E1686" s="168">
        <v>0</v>
      </c>
      <c r="F1686" s="168">
        <v>0.31791760000000002</v>
      </c>
      <c r="G1686" s="168">
        <v>0.11023526800000005</v>
      </c>
      <c r="H1686" s="168">
        <v>0.47984913600000029</v>
      </c>
      <c r="I1686" s="168">
        <v>0</v>
      </c>
      <c r="J1686" s="168">
        <v>0</v>
      </c>
      <c r="K1686" s="168">
        <v>0</v>
      </c>
      <c r="L1686" s="168">
        <v>0</v>
      </c>
      <c r="M1686" s="168">
        <v>0</v>
      </c>
      <c r="N1686" s="168">
        <v>0.90800200400000031</v>
      </c>
    </row>
    <row r="1687" spans="1:14" ht="195" x14ac:dyDescent="0.25">
      <c r="A1687" s="168">
        <v>2048</v>
      </c>
      <c r="B1687" s="168">
        <v>52</v>
      </c>
      <c r="C1687" s="169" t="s">
        <v>54</v>
      </c>
      <c r="D1687" s="168">
        <v>0.79726269809999994</v>
      </c>
      <c r="E1687" s="168">
        <v>0</v>
      </c>
      <c r="F1687" s="168">
        <v>0</v>
      </c>
      <c r="G1687" s="168">
        <v>1.5346188000000003</v>
      </c>
      <c r="H1687" s="168">
        <v>0</v>
      </c>
      <c r="I1687" s="168">
        <v>0</v>
      </c>
      <c r="J1687" s="168">
        <v>0</v>
      </c>
      <c r="K1687" s="168">
        <v>0</v>
      </c>
      <c r="L1687" s="168">
        <v>0</v>
      </c>
      <c r="M1687" s="168">
        <v>0</v>
      </c>
      <c r="N1687" s="168">
        <v>1.5346188000000003</v>
      </c>
    </row>
    <row r="1688" spans="1:14" ht="60" x14ac:dyDescent="0.25">
      <c r="A1688" s="168">
        <v>2048</v>
      </c>
      <c r="B1688" s="168">
        <v>30</v>
      </c>
      <c r="C1688" s="169" t="s">
        <v>32</v>
      </c>
      <c r="D1688" s="168">
        <v>0.8548228711000001</v>
      </c>
      <c r="E1688" s="168">
        <v>0</v>
      </c>
      <c r="F1688" s="168">
        <v>0</v>
      </c>
      <c r="G1688" s="168">
        <v>0</v>
      </c>
      <c r="H1688" s="168">
        <v>0</v>
      </c>
      <c r="I1688" s="168">
        <v>0.76446852430308276</v>
      </c>
      <c r="J1688" s="168">
        <v>0</v>
      </c>
      <c r="K1688" s="168">
        <v>0</v>
      </c>
      <c r="L1688" s="168">
        <v>0</v>
      </c>
      <c r="M1688" s="168">
        <v>0</v>
      </c>
      <c r="N1688" s="168">
        <v>0.76446852430308276</v>
      </c>
    </row>
    <row r="1689" spans="1:14" ht="45" x14ac:dyDescent="0.25">
      <c r="A1689" s="168">
        <v>2048</v>
      </c>
      <c r="B1689" s="168">
        <v>13</v>
      </c>
      <c r="C1689" s="169" t="s">
        <v>15</v>
      </c>
      <c r="D1689" s="168">
        <v>3.1052084272</v>
      </c>
      <c r="E1689" s="168">
        <v>0</v>
      </c>
      <c r="F1689" s="168">
        <v>0.40187000000000017</v>
      </c>
      <c r="G1689" s="168">
        <v>0</v>
      </c>
      <c r="H1689" s="168">
        <v>0</v>
      </c>
      <c r="I1689" s="168">
        <v>0</v>
      </c>
      <c r="J1689" s="168">
        <v>0.2463944000000001</v>
      </c>
      <c r="K1689" s="168">
        <v>0</v>
      </c>
      <c r="L1689" s="168">
        <v>0</v>
      </c>
      <c r="M1689" s="168">
        <v>0</v>
      </c>
      <c r="N1689" s="168">
        <v>0.6482644000000003</v>
      </c>
    </row>
    <row r="1690" spans="1:14" ht="210" x14ac:dyDescent="0.25">
      <c r="A1690" s="168">
        <v>2048</v>
      </c>
      <c r="B1690" s="168">
        <v>49</v>
      </c>
      <c r="C1690" s="169" t="s">
        <v>51</v>
      </c>
      <c r="D1690" s="168">
        <v>4.2465289140999998</v>
      </c>
      <c r="E1690" s="168">
        <v>0</v>
      </c>
      <c r="F1690" s="168">
        <v>0</v>
      </c>
      <c r="G1690" s="168">
        <v>0</v>
      </c>
      <c r="H1690" s="168">
        <v>0</v>
      </c>
      <c r="I1690" s="168">
        <v>0</v>
      </c>
      <c r="J1690" s="168">
        <v>0</v>
      </c>
      <c r="K1690" s="168">
        <v>0</v>
      </c>
      <c r="L1690" s="168">
        <v>0</v>
      </c>
      <c r="M1690" s="168">
        <v>0</v>
      </c>
      <c r="N1690" s="168">
        <v>0</v>
      </c>
    </row>
    <row r="1691" spans="1:14" ht="195" x14ac:dyDescent="0.25">
      <c r="A1691" s="168">
        <v>2048</v>
      </c>
      <c r="B1691" s="168">
        <v>51</v>
      </c>
      <c r="C1691" s="169" t="s">
        <v>53</v>
      </c>
      <c r="D1691" s="168">
        <v>4.2465289140999998</v>
      </c>
      <c r="E1691" s="168">
        <v>0</v>
      </c>
      <c r="F1691" s="168">
        <v>0</v>
      </c>
      <c r="G1691" s="168">
        <v>0</v>
      </c>
      <c r="H1691" s="168">
        <v>0</v>
      </c>
      <c r="I1691" s="168">
        <v>0</v>
      </c>
      <c r="J1691" s="168">
        <v>0</v>
      </c>
      <c r="K1691" s="168">
        <v>0</v>
      </c>
      <c r="L1691" s="168">
        <v>2.6752915099999997</v>
      </c>
      <c r="M1691" s="168">
        <v>0</v>
      </c>
      <c r="N1691" s="168">
        <v>2.6752915099999997</v>
      </c>
    </row>
    <row r="1692" spans="1:14" ht="225" x14ac:dyDescent="0.25">
      <c r="A1692" s="168">
        <v>2048</v>
      </c>
      <c r="B1692" s="168">
        <v>53</v>
      </c>
      <c r="C1692" s="169" t="s">
        <v>55</v>
      </c>
      <c r="D1692" s="168">
        <v>4.2465289140999998</v>
      </c>
      <c r="E1692" s="168">
        <v>0</v>
      </c>
      <c r="F1692" s="168">
        <v>0</v>
      </c>
      <c r="G1692" s="168">
        <v>0</v>
      </c>
      <c r="H1692" s="168">
        <v>0</v>
      </c>
      <c r="I1692" s="168">
        <v>0</v>
      </c>
      <c r="J1692" s="168">
        <v>0</v>
      </c>
      <c r="K1692" s="168">
        <v>0</v>
      </c>
      <c r="L1692" s="168">
        <v>1.0670132300000006</v>
      </c>
      <c r="M1692" s="168">
        <v>0</v>
      </c>
      <c r="N1692" s="168">
        <v>1.0670132300000006</v>
      </c>
    </row>
    <row r="1693" spans="1:14" ht="180" x14ac:dyDescent="0.25">
      <c r="A1693" s="168">
        <v>2048</v>
      </c>
      <c r="B1693" s="168">
        <v>37</v>
      </c>
      <c r="C1693" s="169" t="s">
        <v>39</v>
      </c>
      <c r="D1693" s="168">
        <v>4.7469766068999997</v>
      </c>
      <c r="E1693" s="168">
        <v>0</v>
      </c>
      <c r="F1693" s="168">
        <v>0</v>
      </c>
      <c r="G1693" s="168">
        <v>0</v>
      </c>
      <c r="H1693" s="168">
        <v>0</v>
      </c>
      <c r="I1693" s="168">
        <v>0</v>
      </c>
      <c r="J1693" s="168">
        <v>0</v>
      </c>
      <c r="K1693" s="168">
        <v>0</v>
      </c>
      <c r="L1693" s="168">
        <v>22.669184834999992</v>
      </c>
      <c r="M1693" s="168">
        <v>0</v>
      </c>
      <c r="N1693" s="168">
        <v>22.669184834999992</v>
      </c>
    </row>
    <row r="1694" spans="1:14" ht="45" x14ac:dyDescent="0.25">
      <c r="A1694" s="168">
        <v>2048</v>
      </c>
      <c r="B1694" s="168">
        <v>16</v>
      </c>
      <c r="C1694" s="169" t="s">
        <v>18</v>
      </c>
      <c r="D1694" s="168">
        <v>5.0374925743999999</v>
      </c>
      <c r="E1694" s="168">
        <v>-0.12045048105448861</v>
      </c>
      <c r="F1694" s="168">
        <v>0.86684030925448863</v>
      </c>
      <c r="G1694" s="168">
        <v>0</v>
      </c>
      <c r="H1694" s="168">
        <v>0</v>
      </c>
      <c r="I1694" s="168">
        <v>0</v>
      </c>
      <c r="J1694" s="168">
        <v>0</v>
      </c>
      <c r="K1694" s="168">
        <v>0</v>
      </c>
      <c r="L1694" s="168">
        <v>0</v>
      </c>
      <c r="M1694" s="168">
        <v>0</v>
      </c>
      <c r="N1694" s="168">
        <v>0.74638982819999999</v>
      </c>
    </row>
    <row r="1695" spans="1:14" ht="150" x14ac:dyDescent="0.25">
      <c r="A1695" s="168">
        <v>2048</v>
      </c>
      <c r="B1695" s="168">
        <v>38</v>
      </c>
      <c r="C1695" s="169" t="s">
        <v>40</v>
      </c>
      <c r="D1695" s="168">
        <v>5.3422356789999998</v>
      </c>
      <c r="E1695" s="168">
        <v>0</v>
      </c>
      <c r="F1695" s="168">
        <v>0</v>
      </c>
      <c r="G1695" s="168">
        <v>0</v>
      </c>
      <c r="H1695" s="168">
        <v>0</v>
      </c>
      <c r="I1695" s="168">
        <v>0</v>
      </c>
      <c r="J1695" s="168">
        <v>0</v>
      </c>
      <c r="K1695" s="168">
        <v>0</v>
      </c>
      <c r="L1695" s="168">
        <v>9.7286117849999947</v>
      </c>
      <c r="M1695" s="168">
        <v>0</v>
      </c>
      <c r="N1695" s="168">
        <v>9.7286117849999947</v>
      </c>
    </row>
    <row r="1696" spans="1:14" ht="135" x14ac:dyDescent="0.25">
      <c r="A1696" s="168">
        <v>2048</v>
      </c>
      <c r="B1696" s="168">
        <v>40</v>
      </c>
      <c r="C1696" s="169" t="s">
        <v>42</v>
      </c>
      <c r="D1696" s="168">
        <v>5.4769047630000003</v>
      </c>
      <c r="E1696" s="168">
        <v>-4.5035110031688419E-3</v>
      </c>
      <c r="F1696" s="168">
        <v>1.7316349649177297E-2</v>
      </c>
      <c r="G1696" s="168">
        <v>-7.3025785517843523E-3</v>
      </c>
      <c r="H1696" s="168">
        <v>6.166238701577588E-2</v>
      </c>
      <c r="I1696" s="168">
        <v>0</v>
      </c>
      <c r="J1696" s="168">
        <v>0</v>
      </c>
      <c r="K1696" s="168">
        <v>0</v>
      </c>
      <c r="L1696" s="168">
        <v>0</v>
      </c>
      <c r="M1696" s="168">
        <v>0</v>
      </c>
      <c r="N1696" s="168">
        <v>6.7172647109999983E-2</v>
      </c>
    </row>
    <row r="1697" spans="1:14" ht="90" x14ac:dyDescent="0.25">
      <c r="A1697" s="168">
        <v>2048</v>
      </c>
      <c r="B1697" s="168">
        <v>48</v>
      </c>
      <c r="C1697" s="169" t="s">
        <v>50</v>
      </c>
      <c r="D1697" s="168">
        <v>5.6305795644999996</v>
      </c>
      <c r="E1697" s="168">
        <v>2.5858984719035463</v>
      </c>
      <c r="F1697" s="168">
        <v>96.636846464196452</v>
      </c>
      <c r="G1697" s="168">
        <v>0</v>
      </c>
      <c r="H1697" s="168">
        <v>0</v>
      </c>
      <c r="I1697" s="168">
        <v>0</v>
      </c>
      <c r="J1697" s="168">
        <v>0</v>
      </c>
      <c r="K1697" s="168">
        <v>0</v>
      </c>
      <c r="L1697" s="168">
        <v>0</v>
      </c>
      <c r="M1697" s="168">
        <v>0</v>
      </c>
      <c r="N1697" s="168">
        <v>99.2227449361</v>
      </c>
    </row>
    <row r="1698" spans="1:14" ht="75" x14ac:dyDescent="0.25">
      <c r="A1698" s="168">
        <v>2048</v>
      </c>
      <c r="B1698" s="168">
        <v>28</v>
      </c>
      <c r="C1698" s="169" t="s">
        <v>30</v>
      </c>
      <c r="D1698" s="168">
        <v>5.8285648387999993</v>
      </c>
      <c r="E1698" s="168">
        <v>0</v>
      </c>
      <c r="F1698" s="168">
        <v>0</v>
      </c>
      <c r="G1698" s="168">
        <v>1.3492517385904066</v>
      </c>
      <c r="H1698" s="168">
        <v>0</v>
      </c>
      <c r="I1698" s="168">
        <v>0</v>
      </c>
      <c r="J1698" s="168">
        <v>0</v>
      </c>
      <c r="K1698" s="168">
        <v>0</v>
      </c>
      <c r="L1698" s="168">
        <v>0</v>
      </c>
      <c r="M1698" s="168">
        <v>0</v>
      </c>
      <c r="N1698" s="168">
        <v>1.3492517385904066</v>
      </c>
    </row>
    <row r="1699" spans="1:14" ht="90" x14ac:dyDescent="0.25">
      <c r="A1699" s="168">
        <v>2048</v>
      </c>
      <c r="B1699" s="168">
        <v>45</v>
      </c>
      <c r="C1699" s="169" t="s">
        <v>47</v>
      </c>
      <c r="D1699" s="168">
        <v>5.8554986556000008</v>
      </c>
      <c r="E1699" s="168">
        <v>0.76705195907164359</v>
      </c>
      <c r="F1699" s="168">
        <v>4.1328881276655132</v>
      </c>
      <c r="G1699" s="168">
        <v>1.6527218886622468</v>
      </c>
      <c r="H1699" s="168">
        <v>0</v>
      </c>
      <c r="I1699" s="168">
        <v>0</v>
      </c>
      <c r="J1699" s="168">
        <v>0</v>
      </c>
      <c r="K1699" s="168">
        <v>0</v>
      </c>
      <c r="L1699" s="168">
        <v>0</v>
      </c>
      <c r="M1699" s="168">
        <v>0</v>
      </c>
      <c r="N1699" s="168">
        <v>6.5526619753994035</v>
      </c>
    </row>
    <row r="1700" spans="1:14" ht="75" x14ac:dyDescent="0.25">
      <c r="A1700" s="168">
        <v>2048</v>
      </c>
      <c r="B1700" s="168">
        <v>54</v>
      </c>
      <c r="C1700" s="169" t="s">
        <v>56</v>
      </c>
      <c r="D1700" s="168">
        <v>5.8554986556000008</v>
      </c>
      <c r="E1700" s="168">
        <v>0.76703937229965724</v>
      </c>
      <c r="F1700" s="168">
        <v>4.1328295463553903</v>
      </c>
      <c r="G1700" s="168">
        <v>1.6527928858216758</v>
      </c>
      <c r="H1700" s="168">
        <v>0</v>
      </c>
      <c r="I1700" s="168">
        <v>0</v>
      </c>
      <c r="J1700" s="168">
        <v>0</v>
      </c>
      <c r="K1700" s="168">
        <v>0</v>
      </c>
      <c r="L1700" s="168">
        <v>0</v>
      </c>
      <c r="M1700" s="168">
        <v>0</v>
      </c>
      <c r="N1700" s="168">
        <v>6.552661804476724</v>
      </c>
    </row>
    <row r="1701" spans="1:14" ht="120" x14ac:dyDescent="0.25">
      <c r="A1701" s="168">
        <v>2048</v>
      </c>
      <c r="B1701" s="168">
        <v>36</v>
      </c>
      <c r="C1701" s="169" t="s">
        <v>38</v>
      </c>
      <c r="D1701" s="168">
        <v>7.9723011687000005</v>
      </c>
      <c r="E1701" s="168">
        <v>0</v>
      </c>
      <c r="F1701" s="168">
        <v>0</v>
      </c>
      <c r="G1701" s="168">
        <v>0.12600975999999997</v>
      </c>
      <c r="H1701" s="168">
        <v>0</v>
      </c>
      <c r="I1701" s="168">
        <v>0</v>
      </c>
      <c r="J1701" s="168">
        <v>0</v>
      </c>
      <c r="K1701" s="168">
        <v>0</v>
      </c>
      <c r="L1701" s="168">
        <v>0</v>
      </c>
      <c r="M1701" s="168">
        <v>0</v>
      </c>
      <c r="N1701" s="168">
        <v>0.12600975999999997</v>
      </c>
    </row>
    <row r="1702" spans="1:14" ht="90" x14ac:dyDescent="0.25">
      <c r="A1702" s="168">
        <v>2048</v>
      </c>
      <c r="B1702" s="168">
        <v>46</v>
      </c>
      <c r="C1702" s="169" t="s">
        <v>48</v>
      </c>
      <c r="D1702" s="168">
        <v>14.366258952100001</v>
      </c>
      <c r="E1702" s="168">
        <v>4.1916733887654205</v>
      </c>
      <c r="F1702" s="168">
        <v>3.7838438798068768</v>
      </c>
      <c r="G1702" s="168">
        <v>0.3331286170769967</v>
      </c>
      <c r="H1702" s="168">
        <v>0.68478716865197931</v>
      </c>
      <c r="I1702" s="168">
        <v>0</v>
      </c>
      <c r="J1702" s="168">
        <v>0</v>
      </c>
      <c r="K1702" s="168">
        <v>0</v>
      </c>
      <c r="L1702" s="168">
        <v>0</v>
      </c>
      <c r="M1702" s="168">
        <v>0</v>
      </c>
      <c r="N1702" s="168">
        <v>8.9934330543012724</v>
      </c>
    </row>
    <row r="1703" spans="1:14" ht="75" x14ac:dyDescent="0.25">
      <c r="A1703" s="168">
        <v>2048</v>
      </c>
      <c r="B1703" s="168">
        <v>55</v>
      </c>
      <c r="C1703" s="169" t="s">
        <v>57</v>
      </c>
      <c r="D1703" s="168">
        <v>15.5614470726</v>
      </c>
      <c r="E1703" s="168">
        <v>-0.80548337286471527</v>
      </c>
      <c r="F1703" s="168">
        <v>3.2895475464121029</v>
      </c>
      <c r="G1703" s="168">
        <v>1.6566003249944825</v>
      </c>
      <c r="H1703" s="168">
        <v>0</v>
      </c>
      <c r="I1703" s="168">
        <v>0</v>
      </c>
      <c r="J1703" s="168">
        <v>0</v>
      </c>
      <c r="K1703" s="168">
        <v>0</v>
      </c>
      <c r="L1703" s="168">
        <v>0</v>
      </c>
      <c r="M1703" s="168">
        <v>0</v>
      </c>
      <c r="N1703" s="168">
        <v>4.1406644985418701</v>
      </c>
    </row>
    <row r="1704" spans="1:14" ht="45" x14ac:dyDescent="0.25">
      <c r="A1704" s="168">
        <v>2048</v>
      </c>
      <c r="B1704" s="168">
        <v>57</v>
      </c>
      <c r="C1704" s="169" t="s">
        <v>59</v>
      </c>
      <c r="D1704" s="168">
        <v>18.798500877200002</v>
      </c>
      <c r="E1704" s="168">
        <v>0</v>
      </c>
      <c r="F1704" s="168">
        <v>1.2545628813900417E-8</v>
      </c>
      <c r="G1704" s="168">
        <v>-1.7545738106732337E-9</v>
      </c>
      <c r="H1704" s="168">
        <v>1.893575299677281E-8</v>
      </c>
      <c r="I1704" s="168">
        <v>0</v>
      </c>
      <c r="J1704" s="168">
        <v>0</v>
      </c>
      <c r="K1704" s="168">
        <v>0</v>
      </c>
      <c r="L1704" s="168">
        <v>0</v>
      </c>
      <c r="M1704" s="168">
        <v>0</v>
      </c>
      <c r="N1704" s="168">
        <v>2.9726807999999994E-8</v>
      </c>
    </row>
    <row r="1705" spans="1:14" ht="45" x14ac:dyDescent="0.25">
      <c r="A1705" s="168">
        <v>2048</v>
      </c>
      <c r="B1705" s="168">
        <v>56</v>
      </c>
      <c r="C1705" s="169" t="s">
        <v>58</v>
      </c>
      <c r="D1705" s="168">
        <v>22.199764080999998</v>
      </c>
      <c r="E1705" s="168">
        <v>-0.19369526455889227</v>
      </c>
      <c r="F1705" s="168">
        <v>-2.0076296404173939</v>
      </c>
      <c r="G1705" s="168">
        <v>0.5336230928685517</v>
      </c>
      <c r="H1705" s="168">
        <v>5.5328712682144916</v>
      </c>
      <c r="I1705" s="168">
        <v>0</v>
      </c>
      <c r="J1705" s="168">
        <v>0</v>
      </c>
      <c r="K1705" s="168">
        <v>0</v>
      </c>
      <c r="L1705" s="168">
        <v>0</v>
      </c>
      <c r="M1705" s="168">
        <v>0</v>
      </c>
      <c r="N1705" s="168">
        <v>3.8651694561067576</v>
      </c>
    </row>
    <row r="1706" spans="1:14" ht="135" x14ac:dyDescent="0.25">
      <c r="A1706" s="168">
        <v>2048</v>
      </c>
      <c r="B1706" s="168">
        <v>41</v>
      </c>
      <c r="C1706" s="169" t="s">
        <v>43</v>
      </c>
      <c r="D1706" s="168">
        <v>22.8555156368</v>
      </c>
      <c r="E1706" s="168">
        <v>0</v>
      </c>
      <c r="F1706" s="168">
        <v>0</v>
      </c>
      <c r="G1706" s="168">
        <v>2.3654373599999948E-2</v>
      </c>
      <c r="H1706" s="168">
        <v>0</v>
      </c>
      <c r="I1706" s="168">
        <v>0</v>
      </c>
      <c r="J1706" s="168">
        <v>0</v>
      </c>
      <c r="K1706" s="168">
        <v>0</v>
      </c>
      <c r="L1706" s="168">
        <v>0</v>
      </c>
      <c r="M1706" s="168">
        <v>0</v>
      </c>
      <c r="N1706" s="168">
        <v>2.3654373599999948E-2</v>
      </c>
    </row>
    <row r="1707" spans="1:14" ht="135" x14ac:dyDescent="0.25">
      <c r="A1707" s="168">
        <v>2048</v>
      </c>
      <c r="B1707" s="168">
        <v>42</v>
      </c>
      <c r="C1707" s="169" t="s">
        <v>44</v>
      </c>
      <c r="D1707" s="168">
        <v>22.8555156368</v>
      </c>
      <c r="E1707" s="168">
        <v>-7.2158581055732475E-3</v>
      </c>
      <c r="F1707" s="168">
        <v>-3.7713099796302843E-2</v>
      </c>
      <c r="G1707" s="168">
        <v>4.6678790986876134E-2</v>
      </c>
      <c r="H1707" s="168">
        <v>0</v>
      </c>
      <c r="I1707" s="168">
        <v>0</v>
      </c>
      <c r="J1707" s="168">
        <v>0</v>
      </c>
      <c r="K1707" s="168">
        <v>0</v>
      </c>
      <c r="L1707" s="168">
        <v>0</v>
      </c>
      <c r="M1707" s="168">
        <v>0</v>
      </c>
      <c r="N1707" s="168">
        <v>1.749833085000041E-3</v>
      </c>
    </row>
    <row r="1708" spans="1:14" ht="90" x14ac:dyDescent="0.25">
      <c r="A1708" s="168">
        <v>2048</v>
      </c>
      <c r="B1708" s="168">
        <v>47</v>
      </c>
      <c r="C1708" s="169" t="s">
        <v>49</v>
      </c>
      <c r="D1708" s="168">
        <v>23.278963022700001</v>
      </c>
      <c r="E1708" s="168">
        <v>0.55135436219658296</v>
      </c>
      <c r="F1708" s="168">
        <v>0.44355456449265079</v>
      </c>
      <c r="G1708" s="168">
        <v>0</v>
      </c>
      <c r="H1708" s="168">
        <v>0</v>
      </c>
      <c r="I1708" s="168">
        <v>0</v>
      </c>
      <c r="J1708" s="168">
        <v>0</v>
      </c>
      <c r="K1708" s="168">
        <v>0</v>
      </c>
      <c r="L1708" s="168">
        <v>0</v>
      </c>
      <c r="M1708" s="168">
        <v>0</v>
      </c>
      <c r="N1708" s="168">
        <v>0.9949089266892337</v>
      </c>
    </row>
    <row r="1709" spans="1:14" ht="75" x14ac:dyDescent="0.25">
      <c r="A1709" s="168">
        <v>2048</v>
      </c>
      <c r="B1709" s="168">
        <v>3</v>
      </c>
      <c r="C1709" s="169" t="s">
        <v>5</v>
      </c>
      <c r="D1709" s="168">
        <v>28.807346129100001</v>
      </c>
      <c r="E1709" s="168">
        <v>0</v>
      </c>
      <c r="F1709" s="168">
        <v>0</v>
      </c>
      <c r="G1709" s="168">
        <v>1.5381876224000002</v>
      </c>
      <c r="H1709" s="168">
        <v>0</v>
      </c>
      <c r="I1709" s="168">
        <v>0</v>
      </c>
      <c r="J1709" s="168">
        <v>0</v>
      </c>
      <c r="K1709" s="168">
        <v>0</v>
      </c>
      <c r="L1709" s="168">
        <v>0</v>
      </c>
      <c r="M1709" s="168">
        <v>0</v>
      </c>
      <c r="N1709" s="168">
        <v>1.5381876224000002</v>
      </c>
    </row>
    <row r="1710" spans="1:14" ht="105" x14ac:dyDescent="0.25">
      <c r="A1710" s="168">
        <v>2048</v>
      </c>
      <c r="B1710" s="168">
        <v>1</v>
      </c>
      <c r="C1710" s="169" t="s">
        <v>3</v>
      </c>
      <c r="D1710" s="168">
        <v>31.323485917900001</v>
      </c>
      <c r="E1710" s="168">
        <v>0</v>
      </c>
      <c r="F1710" s="168">
        <v>0</v>
      </c>
      <c r="G1710" s="168">
        <v>1.8895067935988363</v>
      </c>
      <c r="H1710" s="168">
        <v>0</v>
      </c>
      <c r="I1710" s="168">
        <v>0</v>
      </c>
      <c r="J1710" s="168">
        <v>0</v>
      </c>
      <c r="K1710" s="168">
        <v>0</v>
      </c>
      <c r="L1710" s="168">
        <v>0</v>
      </c>
      <c r="M1710" s="168">
        <v>0</v>
      </c>
      <c r="N1710" s="168">
        <v>1.8895067935988363</v>
      </c>
    </row>
    <row r="1711" spans="1:14" ht="105" x14ac:dyDescent="0.25">
      <c r="A1711" s="168">
        <v>2048</v>
      </c>
      <c r="B1711" s="168">
        <v>4</v>
      </c>
      <c r="C1711" s="169" t="s">
        <v>6</v>
      </c>
      <c r="D1711" s="168">
        <v>32.252376785199999</v>
      </c>
      <c r="E1711" s="168">
        <v>0</v>
      </c>
      <c r="F1711" s="168">
        <v>0</v>
      </c>
      <c r="G1711" s="168">
        <v>2.6295510008210194</v>
      </c>
      <c r="H1711" s="168">
        <v>0</v>
      </c>
      <c r="I1711" s="168">
        <v>0</v>
      </c>
      <c r="J1711" s="168">
        <v>0</v>
      </c>
      <c r="K1711" s="168">
        <v>0</v>
      </c>
      <c r="L1711" s="168">
        <v>0</v>
      </c>
      <c r="M1711" s="168">
        <v>0</v>
      </c>
      <c r="N1711" s="168">
        <v>2.6295510008210194</v>
      </c>
    </row>
    <row r="1712" spans="1:14" ht="75" x14ac:dyDescent="0.25">
      <c r="A1712" s="168">
        <v>2048</v>
      </c>
      <c r="B1712" s="168">
        <v>43</v>
      </c>
      <c r="C1712" s="169" t="s">
        <v>45</v>
      </c>
      <c r="D1712" s="168">
        <v>32.266278110000002</v>
      </c>
      <c r="E1712" s="168">
        <v>0</v>
      </c>
      <c r="F1712" s="168">
        <v>0</v>
      </c>
      <c r="G1712" s="168">
        <v>2.6469692084510652</v>
      </c>
      <c r="H1712" s="168">
        <v>0</v>
      </c>
      <c r="I1712" s="168">
        <v>0</v>
      </c>
      <c r="J1712" s="168">
        <v>0</v>
      </c>
      <c r="K1712" s="168">
        <v>0</v>
      </c>
      <c r="L1712" s="168">
        <v>0</v>
      </c>
      <c r="M1712" s="168">
        <v>0</v>
      </c>
      <c r="N1712" s="168">
        <v>2.6469692084510652</v>
      </c>
    </row>
    <row r="1713" spans="1:14" ht="135" x14ac:dyDescent="0.25">
      <c r="A1713" s="168">
        <v>2048</v>
      </c>
      <c r="B1713" s="168">
        <v>11</v>
      </c>
      <c r="C1713" s="169" t="s">
        <v>13</v>
      </c>
      <c r="D1713" s="168">
        <v>36.199049779200003</v>
      </c>
      <c r="E1713" s="168">
        <v>0</v>
      </c>
      <c r="F1713" s="168">
        <v>0</v>
      </c>
      <c r="G1713" s="168">
        <v>0</v>
      </c>
      <c r="H1713" s="168">
        <v>0</v>
      </c>
      <c r="I1713" s="168">
        <v>0</v>
      </c>
      <c r="J1713" s="168">
        <v>0</v>
      </c>
      <c r="K1713" s="168">
        <v>0</v>
      </c>
      <c r="L1713" s="168">
        <v>0</v>
      </c>
      <c r="M1713" s="168">
        <v>0.14372629699999998</v>
      </c>
      <c r="N1713" s="168">
        <v>0.14372629699999998</v>
      </c>
    </row>
    <row r="1714" spans="1:14" ht="150" x14ac:dyDescent="0.25">
      <c r="A1714" s="168">
        <v>2048</v>
      </c>
      <c r="B1714" s="168">
        <v>12</v>
      </c>
      <c r="C1714" s="169" t="s">
        <v>14</v>
      </c>
      <c r="D1714" s="168">
        <v>76.200654911700013</v>
      </c>
      <c r="E1714" s="168">
        <v>0</v>
      </c>
      <c r="F1714" s="168">
        <v>0</v>
      </c>
      <c r="G1714" s="168">
        <v>0</v>
      </c>
      <c r="H1714" s="168">
        <v>0</v>
      </c>
      <c r="I1714" s="168">
        <v>0</v>
      </c>
      <c r="J1714" s="168">
        <v>0</v>
      </c>
      <c r="K1714" s="168">
        <v>0</v>
      </c>
      <c r="L1714" s="168">
        <v>0</v>
      </c>
      <c r="M1714" s="168">
        <v>0.14372629699999998</v>
      </c>
      <c r="N1714" s="168">
        <v>0.14372629699999998</v>
      </c>
    </row>
    <row r="1715" spans="1:14" ht="105" x14ac:dyDescent="0.25">
      <c r="A1715" s="168">
        <v>2048</v>
      </c>
      <c r="B1715" s="168">
        <v>5</v>
      </c>
      <c r="C1715" s="169" t="s">
        <v>7</v>
      </c>
      <c r="D1715" s="168">
        <v>89.612935449400013</v>
      </c>
      <c r="E1715" s="168">
        <v>0</v>
      </c>
      <c r="F1715" s="168">
        <v>0</v>
      </c>
      <c r="G1715" s="168">
        <v>0</v>
      </c>
      <c r="H1715" s="168">
        <v>0</v>
      </c>
      <c r="I1715" s="168">
        <v>0</v>
      </c>
      <c r="J1715" s="168">
        <v>0</v>
      </c>
      <c r="K1715" s="168">
        <v>0</v>
      </c>
      <c r="L1715" s="168">
        <v>0.60142303865733349</v>
      </c>
      <c r="M1715" s="168">
        <v>0</v>
      </c>
      <c r="N1715" s="168">
        <v>0.60142303865733349</v>
      </c>
    </row>
    <row r="1716" spans="1:14" ht="75" x14ac:dyDescent="0.25">
      <c r="A1716" s="168">
        <v>2048</v>
      </c>
      <c r="B1716" s="168">
        <v>44</v>
      </c>
      <c r="C1716" s="169" t="s">
        <v>46</v>
      </c>
      <c r="D1716" s="168">
        <v>89.612935449400013</v>
      </c>
      <c r="E1716" s="168">
        <v>0</v>
      </c>
      <c r="F1716" s="168">
        <v>0</v>
      </c>
      <c r="G1716" s="168">
        <v>0</v>
      </c>
      <c r="H1716" s="168">
        <v>0</v>
      </c>
      <c r="I1716" s="168">
        <v>0</v>
      </c>
      <c r="J1716" s="168">
        <v>0</v>
      </c>
      <c r="K1716" s="168">
        <v>0</v>
      </c>
      <c r="L1716" s="168">
        <v>0.59474852959247371</v>
      </c>
      <c r="M1716" s="168">
        <v>0</v>
      </c>
      <c r="N1716" s="168">
        <v>0.59474852959247371</v>
      </c>
    </row>
    <row r="1717" spans="1:14" ht="105" x14ac:dyDescent="0.25">
      <c r="A1717" s="168">
        <v>2048</v>
      </c>
      <c r="B1717" s="168">
        <v>2</v>
      </c>
      <c r="C1717" s="169" t="s">
        <v>4</v>
      </c>
      <c r="D1717" s="168">
        <v>90.810295651900006</v>
      </c>
      <c r="E1717" s="168">
        <v>0</v>
      </c>
      <c r="F1717" s="168">
        <v>0</v>
      </c>
      <c r="G1717" s="168">
        <v>0</v>
      </c>
      <c r="H1717" s="168">
        <v>0</v>
      </c>
      <c r="I1717" s="168">
        <v>0</v>
      </c>
      <c r="J1717" s="168">
        <v>0</v>
      </c>
      <c r="K1717" s="168">
        <v>0</v>
      </c>
      <c r="L1717" s="168">
        <v>0.71084563876907725</v>
      </c>
      <c r="M1717" s="168">
        <v>0</v>
      </c>
      <c r="N1717" s="168">
        <v>0.71084563876907725</v>
      </c>
    </row>
    <row r="1718" spans="1:14" ht="45" x14ac:dyDescent="0.25">
      <c r="A1718" s="168">
        <v>2048</v>
      </c>
      <c r="B1718" s="168">
        <v>58</v>
      </c>
      <c r="C1718" s="169" t="s">
        <v>60</v>
      </c>
      <c r="D1718" s="168">
        <v>96.394392661599994</v>
      </c>
      <c r="E1718" s="168">
        <v>0</v>
      </c>
      <c r="F1718" s="168">
        <v>0</v>
      </c>
      <c r="G1718" s="168">
        <v>9.9528000000000056E-9</v>
      </c>
      <c r="H1718" s="168">
        <v>0</v>
      </c>
      <c r="I1718" s="168">
        <v>0</v>
      </c>
      <c r="J1718" s="168">
        <v>0</v>
      </c>
      <c r="K1718" s="168">
        <v>0</v>
      </c>
      <c r="L1718" s="168">
        <v>0</v>
      </c>
      <c r="M1718" s="168">
        <v>0</v>
      </c>
      <c r="N1718" s="168">
        <v>9.9528000000000056E-9</v>
      </c>
    </row>
    <row r="1719" spans="1:14" ht="75" x14ac:dyDescent="0.25">
      <c r="A1719" s="168">
        <v>2048</v>
      </c>
      <c r="B1719" s="168">
        <v>31</v>
      </c>
      <c r="C1719" s="169" t="s">
        <v>33</v>
      </c>
      <c r="D1719" s="168">
        <v>111.75437912870001</v>
      </c>
      <c r="E1719" s="168">
        <v>0</v>
      </c>
      <c r="F1719" s="168">
        <v>0</v>
      </c>
      <c r="G1719" s="168">
        <v>0</v>
      </c>
      <c r="H1719" s="168">
        <v>0</v>
      </c>
      <c r="I1719" s="168">
        <v>0.74845290079040649</v>
      </c>
      <c r="J1719" s="168">
        <v>0</v>
      </c>
      <c r="K1719" s="168">
        <v>0</v>
      </c>
      <c r="L1719" s="168">
        <v>0</v>
      </c>
      <c r="M1719" s="168">
        <v>0</v>
      </c>
      <c r="N1719" s="168">
        <v>0.74845290079040649</v>
      </c>
    </row>
    <row r="1720" spans="1:14" ht="30" x14ac:dyDescent="0.25">
      <c r="A1720" s="168">
        <v>2049</v>
      </c>
      <c r="B1720" s="168">
        <v>19</v>
      </c>
      <c r="C1720" s="169" t="s">
        <v>21</v>
      </c>
      <c r="D1720" s="168">
        <v>-44.629768854000005</v>
      </c>
      <c r="E1720" s="168">
        <v>1.0495338750000003</v>
      </c>
      <c r="F1720" s="168">
        <v>21.629941900000002</v>
      </c>
      <c r="G1720" s="168">
        <v>7.0095945920000009</v>
      </c>
      <c r="H1720" s="168">
        <v>23.462615184000001</v>
      </c>
      <c r="I1720" s="168">
        <v>0</v>
      </c>
      <c r="J1720" s="168">
        <v>0</v>
      </c>
      <c r="K1720" s="168">
        <v>0</v>
      </c>
      <c r="L1720" s="168">
        <v>0</v>
      </c>
      <c r="M1720" s="168">
        <v>0</v>
      </c>
      <c r="N1720" s="168">
        <v>53.151685551</v>
      </c>
    </row>
    <row r="1721" spans="1:14" ht="60" x14ac:dyDescent="0.25">
      <c r="A1721" s="168">
        <v>2049</v>
      </c>
      <c r="B1721" s="168">
        <v>32</v>
      </c>
      <c r="C1721" s="169" t="s">
        <v>34</v>
      </c>
      <c r="D1721" s="168">
        <v>-22.307825160500002</v>
      </c>
      <c r="E1721" s="168">
        <v>0</v>
      </c>
      <c r="F1721" s="168">
        <v>0</v>
      </c>
      <c r="G1721" s="168">
        <v>0</v>
      </c>
      <c r="H1721" s="168">
        <v>0</v>
      </c>
      <c r="I1721" s="168">
        <v>1.5856036919962633</v>
      </c>
      <c r="J1721" s="168">
        <v>0</v>
      </c>
      <c r="K1721" s="168">
        <v>0</v>
      </c>
      <c r="L1721" s="168">
        <v>0</v>
      </c>
      <c r="M1721" s="168">
        <v>0</v>
      </c>
      <c r="N1721" s="168">
        <v>1.5856036919962633</v>
      </c>
    </row>
    <row r="1722" spans="1:14" ht="90" x14ac:dyDescent="0.25">
      <c r="A1722" s="168">
        <v>2049</v>
      </c>
      <c r="B1722" s="168">
        <v>22</v>
      </c>
      <c r="C1722" s="169" t="s">
        <v>24</v>
      </c>
      <c r="D1722" s="168">
        <v>-16.187441105000001</v>
      </c>
      <c r="E1722" s="168">
        <v>-7.2208125000000761E-2</v>
      </c>
      <c r="F1722" s="168">
        <v>0.13480389999999975</v>
      </c>
      <c r="G1722" s="168">
        <v>-0.22028234800000163</v>
      </c>
      <c r="H1722" s="168">
        <v>0.99463400400000856</v>
      </c>
      <c r="I1722" s="168">
        <v>0</v>
      </c>
      <c r="J1722" s="168">
        <v>0</v>
      </c>
      <c r="K1722" s="168">
        <v>0</v>
      </c>
      <c r="L1722" s="168">
        <v>0</v>
      </c>
      <c r="M1722" s="168">
        <v>0</v>
      </c>
      <c r="N1722" s="168">
        <v>0.83694743100000601</v>
      </c>
    </row>
    <row r="1723" spans="1:14" ht="90" x14ac:dyDescent="0.25">
      <c r="A1723" s="168">
        <v>2049</v>
      </c>
      <c r="B1723" s="168">
        <v>21</v>
      </c>
      <c r="C1723" s="169" t="s">
        <v>23</v>
      </c>
      <c r="D1723" s="168">
        <v>-10.979440093600001</v>
      </c>
      <c r="E1723" s="168">
        <v>0</v>
      </c>
      <c r="F1723" s="168">
        <v>0.63946050906773011</v>
      </c>
      <c r="G1723" s="168">
        <v>2.3751390336800488E-2</v>
      </c>
      <c r="H1723" s="168">
        <v>0.96517013459547429</v>
      </c>
      <c r="I1723" s="168">
        <v>0</v>
      </c>
      <c r="J1723" s="168">
        <v>0</v>
      </c>
      <c r="K1723" s="168">
        <v>0</v>
      </c>
      <c r="L1723" s="168">
        <v>0</v>
      </c>
      <c r="M1723" s="168">
        <v>0</v>
      </c>
      <c r="N1723" s="168">
        <v>1.6283820340000048</v>
      </c>
    </row>
    <row r="1724" spans="1:14" ht="180" x14ac:dyDescent="0.25">
      <c r="A1724" s="168">
        <v>2049</v>
      </c>
      <c r="B1724" s="168">
        <v>50</v>
      </c>
      <c r="C1724" s="169" t="s">
        <v>52</v>
      </c>
      <c r="D1724" s="168">
        <v>-7.3995231452999999</v>
      </c>
      <c r="E1724" s="168">
        <v>0</v>
      </c>
      <c r="F1724" s="168">
        <v>0</v>
      </c>
      <c r="G1724" s="168">
        <v>0</v>
      </c>
      <c r="H1724" s="168">
        <v>0</v>
      </c>
      <c r="I1724" s="168">
        <v>0</v>
      </c>
      <c r="J1724" s="168">
        <v>0</v>
      </c>
      <c r="K1724" s="168">
        <v>0</v>
      </c>
      <c r="L1724" s="168">
        <v>0</v>
      </c>
      <c r="M1724" s="168">
        <v>0</v>
      </c>
      <c r="N1724" s="168">
        <v>0</v>
      </c>
    </row>
    <row r="1725" spans="1:14" ht="45" x14ac:dyDescent="0.25">
      <c r="A1725" s="168">
        <v>2049</v>
      </c>
      <c r="B1725" s="168">
        <v>14</v>
      </c>
      <c r="C1725" s="169" t="s">
        <v>16</v>
      </c>
      <c r="D1725" s="168">
        <v>-7.2981955200000002</v>
      </c>
      <c r="E1725" s="168">
        <v>0</v>
      </c>
      <c r="F1725" s="168">
        <v>0.48768999999999996</v>
      </c>
      <c r="G1725" s="168">
        <v>0</v>
      </c>
      <c r="H1725" s="168">
        <v>0</v>
      </c>
      <c r="I1725" s="168">
        <v>0</v>
      </c>
      <c r="J1725" s="168">
        <v>0.5581870000000001</v>
      </c>
      <c r="K1725" s="168">
        <v>0</v>
      </c>
      <c r="L1725" s="168">
        <v>0</v>
      </c>
      <c r="M1725" s="168">
        <v>0</v>
      </c>
      <c r="N1725" s="168">
        <v>1.0458769999999999</v>
      </c>
    </row>
    <row r="1726" spans="1:14" ht="105" x14ac:dyDescent="0.25">
      <c r="A1726" s="168">
        <v>2049</v>
      </c>
      <c r="B1726" s="168">
        <v>35</v>
      </c>
      <c r="C1726" s="169" t="s">
        <v>37</v>
      </c>
      <c r="D1726" s="168">
        <v>-7.2572517743000002</v>
      </c>
      <c r="E1726" s="168">
        <v>0</v>
      </c>
      <c r="F1726" s="168">
        <v>0</v>
      </c>
      <c r="G1726" s="168">
        <v>0</v>
      </c>
      <c r="H1726" s="168">
        <v>0</v>
      </c>
      <c r="I1726" s="168">
        <v>0</v>
      </c>
      <c r="J1726" s="168">
        <v>0</v>
      </c>
      <c r="K1726" s="168">
        <v>0</v>
      </c>
      <c r="L1726" s="168">
        <v>3.0539211600000002</v>
      </c>
      <c r="M1726" s="168">
        <v>0</v>
      </c>
      <c r="N1726" s="168">
        <v>3.0539211600000002</v>
      </c>
    </row>
    <row r="1727" spans="1:14" ht="120" x14ac:dyDescent="0.25">
      <c r="A1727" s="168">
        <v>2049</v>
      </c>
      <c r="B1727" s="168">
        <v>39</v>
      </c>
      <c r="C1727" s="169" t="s">
        <v>41</v>
      </c>
      <c r="D1727" s="168">
        <v>-7.1060748671000002</v>
      </c>
      <c r="E1727" s="168">
        <v>0</v>
      </c>
      <c r="F1727" s="168">
        <v>0</v>
      </c>
      <c r="G1727" s="168">
        <v>2.1020999999999963E-2</v>
      </c>
      <c r="H1727" s="168">
        <v>0</v>
      </c>
      <c r="I1727" s="168">
        <v>0</v>
      </c>
      <c r="J1727" s="168">
        <v>0</v>
      </c>
      <c r="K1727" s="168">
        <v>0</v>
      </c>
      <c r="L1727" s="168">
        <v>0</v>
      </c>
      <c r="M1727" s="168">
        <v>0</v>
      </c>
      <c r="N1727" s="168">
        <v>2.1020999999999963E-2</v>
      </c>
    </row>
    <row r="1728" spans="1:14" ht="60" x14ac:dyDescent="0.25">
      <c r="A1728" s="168">
        <v>2049</v>
      </c>
      <c r="B1728" s="168">
        <v>15</v>
      </c>
      <c r="C1728" s="169" t="s">
        <v>17</v>
      </c>
      <c r="D1728" s="168">
        <v>-7.0625246230000007</v>
      </c>
      <c r="E1728" s="168">
        <v>0</v>
      </c>
      <c r="F1728" s="168">
        <v>6.4189999999999983E-2</v>
      </c>
      <c r="G1728" s="168">
        <v>0</v>
      </c>
      <c r="H1728" s="168">
        <v>0</v>
      </c>
      <c r="I1728" s="168">
        <v>0</v>
      </c>
      <c r="J1728" s="168">
        <v>7.3448200000000088E-2</v>
      </c>
      <c r="K1728" s="168">
        <v>0</v>
      </c>
      <c r="L1728" s="168">
        <v>0</v>
      </c>
      <c r="M1728" s="168">
        <v>0</v>
      </c>
      <c r="N1728" s="168">
        <v>0.13763820000000007</v>
      </c>
    </row>
    <row r="1729" spans="1:14" ht="60" x14ac:dyDescent="0.25">
      <c r="A1729" s="168">
        <v>2049</v>
      </c>
      <c r="B1729" s="168">
        <v>29</v>
      </c>
      <c r="C1729" s="169" t="s">
        <v>31</v>
      </c>
      <c r="D1729" s="168">
        <v>-5.3520100480000004</v>
      </c>
      <c r="E1729" s="168">
        <v>0</v>
      </c>
      <c r="F1729" s="168">
        <v>0</v>
      </c>
      <c r="G1729" s="168">
        <v>1.3657761780018682</v>
      </c>
      <c r="H1729" s="168">
        <v>0</v>
      </c>
      <c r="I1729" s="168">
        <v>0</v>
      </c>
      <c r="J1729" s="168">
        <v>0</v>
      </c>
      <c r="K1729" s="168">
        <v>0</v>
      </c>
      <c r="L1729" s="168">
        <v>0</v>
      </c>
      <c r="M1729" s="168">
        <v>0</v>
      </c>
      <c r="N1729" s="168">
        <v>1.3657761780018682</v>
      </c>
    </row>
    <row r="1730" spans="1:14" ht="90" x14ac:dyDescent="0.25">
      <c r="A1730" s="168">
        <v>2049</v>
      </c>
      <c r="B1730" s="168">
        <v>9</v>
      </c>
      <c r="C1730" s="169" t="s">
        <v>11</v>
      </c>
      <c r="D1730" s="168">
        <v>-5.1295888512000003</v>
      </c>
      <c r="E1730" s="168">
        <v>-0.14441625000000005</v>
      </c>
      <c r="F1730" s="168">
        <v>2.9955799999999999</v>
      </c>
      <c r="G1730" s="168">
        <v>0</v>
      </c>
      <c r="H1730" s="168">
        <v>0</v>
      </c>
      <c r="I1730" s="168">
        <v>0</v>
      </c>
      <c r="J1730" s="168">
        <v>0</v>
      </c>
      <c r="K1730" s="168">
        <v>0</v>
      </c>
      <c r="L1730" s="168">
        <v>0</v>
      </c>
      <c r="M1730" s="168">
        <v>0</v>
      </c>
      <c r="N1730" s="168">
        <v>2.8511637499999996</v>
      </c>
    </row>
    <row r="1731" spans="1:14" ht="75" x14ac:dyDescent="0.25">
      <c r="A1731" s="168">
        <v>2049</v>
      </c>
      <c r="B1731" s="168">
        <v>7</v>
      </c>
      <c r="C1731" s="169" t="s">
        <v>9</v>
      </c>
      <c r="D1731" s="168">
        <v>-3.8338333340999999</v>
      </c>
      <c r="E1731" s="168">
        <v>0</v>
      </c>
      <c r="F1731" s="168">
        <v>0</v>
      </c>
      <c r="G1731" s="168">
        <v>0</v>
      </c>
      <c r="H1731" s="168">
        <v>0</v>
      </c>
      <c r="I1731" s="168">
        <v>0</v>
      </c>
      <c r="J1731" s="168">
        <v>0</v>
      </c>
      <c r="K1731" s="168">
        <v>0</v>
      </c>
      <c r="L1731" s="168">
        <v>0</v>
      </c>
      <c r="M1731" s="168">
        <v>0</v>
      </c>
      <c r="N1731" s="168">
        <v>0</v>
      </c>
    </row>
    <row r="1732" spans="1:14" ht="90" x14ac:dyDescent="0.25">
      <c r="A1732" s="168">
        <v>2049</v>
      </c>
      <c r="B1732" s="168">
        <v>6</v>
      </c>
      <c r="C1732" s="169" t="s">
        <v>8</v>
      </c>
      <c r="D1732" s="168">
        <v>-3.7222969234000001</v>
      </c>
      <c r="E1732" s="168">
        <v>0</v>
      </c>
      <c r="F1732" s="168">
        <v>0</v>
      </c>
      <c r="G1732" s="168">
        <v>1.5657928000000001</v>
      </c>
      <c r="H1732" s="168">
        <v>0</v>
      </c>
      <c r="I1732" s="168">
        <v>0</v>
      </c>
      <c r="J1732" s="168">
        <v>0</v>
      </c>
      <c r="K1732" s="168">
        <v>0</v>
      </c>
      <c r="L1732" s="168">
        <v>0</v>
      </c>
      <c r="M1732" s="168">
        <v>0</v>
      </c>
      <c r="N1732" s="168">
        <v>1.5657928000000001</v>
      </c>
    </row>
    <row r="1733" spans="1:14" ht="75" x14ac:dyDescent="0.25">
      <c r="A1733" s="168">
        <v>2049</v>
      </c>
      <c r="B1733" s="168">
        <v>27</v>
      </c>
      <c r="C1733" s="169" t="s">
        <v>29</v>
      </c>
      <c r="D1733" s="168">
        <v>-3.6237930047</v>
      </c>
      <c r="E1733" s="168">
        <v>0</v>
      </c>
      <c r="F1733" s="168">
        <v>0</v>
      </c>
      <c r="G1733" s="168">
        <v>0.68288808900093412</v>
      </c>
      <c r="H1733" s="168">
        <v>0</v>
      </c>
      <c r="I1733" s="168">
        <v>-5.9215470654626456E-2</v>
      </c>
      <c r="J1733" s="168">
        <v>0</v>
      </c>
      <c r="K1733" s="168">
        <v>0</v>
      </c>
      <c r="L1733" s="168">
        <v>0</v>
      </c>
      <c r="M1733" s="168">
        <v>0</v>
      </c>
      <c r="N1733" s="168">
        <v>0.62367261834630772</v>
      </c>
    </row>
    <row r="1734" spans="1:14" ht="210" x14ac:dyDescent="0.25">
      <c r="A1734" s="168">
        <v>2049</v>
      </c>
      <c r="B1734" s="168">
        <v>33</v>
      </c>
      <c r="C1734" s="169" t="s">
        <v>35</v>
      </c>
      <c r="D1734" s="168">
        <v>-3.4692493704</v>
      </c>
      <c r="E1734" s="168">
        <v>0</v>
      </c>
      <c r="F1734" s="168">
        <v>0</v>
      </c>
      <c r="G1734" s="168">
        <v>16.025884703000003</v>
      </c>
      <c r="H1734" s="168">
        <v>0</v>
      </c>
      <c r="I1734" s="168">
        <v>0</v>
      </c>
      <c r="J1734" s="168">
        <v>0</v>
      </c>
      <c r="K1734" s="168">
        <v>0</v>
      </c>
      <c r="L1734" s="168">
        <v>0</v>
      </c>
      <c r="M1734" s="168">
        <v>0</v>
      </c>
      <c r="N1734" s="168">
        <v>16.025884703000003</v>
      </c>
    </row>
    <row r="1735" spans="1:14" ht="60" x14ac:dyDescent="0.25">
      <c r="A1735" s="168">
        <v>2049</v>
      </c>
      <c r="B1735" s="168">
        <v>24</v>
      </c>
      <c r="C1735" s="169" t="s">
        <v>26</v>
      </c>
      <c r="D1735" s="168">
        <v>-3.4301518943999998</v>
      </c>
      <c r="E1735" s="168">
        <v>0</v>
      </c>
      <c r="F1735" s="168">
        <v>1.8709017376282706</v>
      </c>
      <c r="G1735" s="168">
        <v>5.2206326888465132E-2</v>
      </c>
      <c r="H1735" s="168">
        <v>2.7157896034832647</v>
      </c>
      <c r="I1735" s="168">
        <v>0</v>
      </c>
      <c r="J1735" s="168">
        <v>0</v>
      </c>
      <c r="K1735" s="168">
        <v>0</v>
      </c>
      <c r="L1735" s="168">
        <v>0</v>
      </c>
      <c r="M1735" s="168">
        <v>0</v>
      </c>
      <c r="N1735" s="168">
        <v>4.6388976680000003</v>
      </c>
    </row>
    <row r="1736" spans="1:14" ht="60" x14ac:dyDescent="0.25">
      <c r="A1736" s="168">
        <v>2049</v>
      </c>
      <c r="B1736" s="168">
        <v>26</v>
      </c>
      <c r="C1736" s="169" t="s">
        <v>28</v>
      </c>
      <c r="D1736" s="168">
        <v>-3.3627087482999998</v>
      </c>
      <c r="E1736" s="168">
        <v>0</v>
      </c>
      <c r="F1736" s="168">
        <v>0</v>
      </c>
      <c r="G1736" s="168">
        <v>1.3624572463805003</v>
      </c>
      <c r="H1736" s="168">
        <v>0</v>
      </c>
      <c r="I1736" s="168">
        <v>0</v>
      </c>
      <c r="J1736" s="168">
        <v>0</v>
      </c>
      <c r="K1736" s="168">
        <v>0</v>
      </c>
      <c r="L1736" s="168">
        <v>0</v>
      </c>
      <c r="M1736" s="168">
        <v>0</v>
      </c>
      <c r="N1736" s="168">
        <v>1.3624572463805003</v>
      </c>
    </row>
    <row r="1737" spans="1:14" ht="75" x14ac:dyDescent="0.25">
      <c r="A1737" s="168">
        <v>2049</v>
      </c>
      <c r="B1737" s="168">
        <v>8</v>
      </c>
      <c r="C1737" s="169" t="s">
        <v>10</v>
      </c>
      <c r="D1737" s="168">
        <v>-3.3477213825000001</v>
      </c>
      <c r="E1737" s="168">
        <v>-0.57769199999999987</v>
      </c>
      <c r="F1737" s="168">
        <v>2.9955799999999995</v>
      </c>
      <c r="G1737" s="168">
        <v>0</v>
      </c>
      <c r="H1737" s="168">
        <v>0</v>
      </c>
      <c r="I1737" s="168">
        <v>0</v>
      </c>
      <c r="J1737" s="168">
        <v>0</v>
      </c>
      <c r="K1737" s="168">
        <v>0</v>
      </c>
      <c r="L1737" s="168">
        <v>0</v>
      </c>
      <c r="M1737" s="168">
        <v>0</v>
      </c>
      <c r="N1737" s="168">
        <v>2.4178879999999991</v>
      </c>
    </row>
    <row r="1738" spans="1:14" ht="180" x14ac:dyDescent="0.25">
      <c r="A1738" s="168">
        <v>2049</v>
      </c>
      <c r="B1738" s="168">
        <v>18</v>
      </c>
      <c r="C1738" s="169" t="s">
        <v>20</v>
      </c>
      <c r="D1738" s="168">
        <v>-2.3159824324999998</v>
      </c>
      <c r="E1738" s="168">
        <v>0</v>
      </c>
      <c r="F1738" s="168">
        <v>0</v>
      </c>
      <c r="G1738" s="168">
        <v>0.36663769999999996</v>
      </c>
      <c r="H1738" s="168">
        <v>0</v>
      </c>
      <c r="I1738" s="168">
        <v>0</v>
      </c>
      <c r="J1738" s="168">
        <v>0</v>
      </c>
      <c r="K1738" s="168">
        <v>0</v>
      </c>
      <c r="L1738" s="168">
        <v>0</v>
      </c>
      <c r="M1738" s="168">
        <v>0</v>
      </c>
      <c r="N1738" s="168">
        <v>0.36663769999999996</v>
      </c>
    </row>
    <row r="1739" spans="1:14" ht="75" x14ac:dyDescent="0.25">
      <c r="A1739" s="168">
        <v>2049</v>
      </c>
      <c r="B1739" s="168">
        <v>23</v>
      </c>
      <c r="C1739" s="169" t="s">
        <v>25</v>
      </c>
      <c r="D1739" s="168">
        <v>-1.4928719586000001</v>
      </c>
      <c r="E1739" s="168">
        <v>0.26173062826546084</v>
      </c>
      <c r="F1739" s="168">
        <v>2.6359038651850422</v>
      </c>
      <c r="G1739" s="168">
        <v>0.91630504535631352</v>
      </c>
      <c r="H1739" s="168">
        <v>0.8015135806307836</v>
      </c>
      <c r="I1739" s="168">
        <v>0</v>
      </c>
      <c r="J1739" s="168">
        <v>0</v>
      </c>
      <c r="K1739" s="168">
        <v>0</v>
      </c>
      <c r="L1739" s="168">
        <v>0</v>
      </c>
      <c r="M1739" s="168">
        <v>0</v>
      </c>
      <c r="N1739" s="168">
        <v>4.615453119437599</v>
      </c>
    </row>
    <row r="1740" spans="1:14" ht="45" x14ac:dyDescent="0.25">
      <c r="A1740" s="168">
        <v>2049</v>
      </c>
      <c r="B1740" s="168">
        <v>59</v>
      </c>
      <c r="C1740" s="169" t="s">
        <v>61</v>
      </c>
      <c r="D1740" s="168">
        <v>-0.9008710095000001</v>
      </c>
      <c r="E1740" s="168">
        <v>-0.80033737500000024</v>
      </c>
      <c r="F1740" s="168">
        <v>3.7806474999999997</v>
      </c>
      <c r="G1740" s="168">
        <v>0.15085069999999995</v>
      </c>
      <c r="H1740" s="168">
        <v>0</v>
      </c>
      <c r="I1740" s="168">
        <v>0</v>
      </c>
      <c r="J1740" s="168">
        <v>0</v>
      </c>
      <c r="K1740" s="168">
        <v>0</v>
      </c>
      <c r="L1740" s="168">
        <v>0</v>
      </c>
      <c r="M1740" s="168">
        <v>0</v>
      </c>
      <c r="N1740" s="168">
        <v>3.1311608249999989</v>
      </c>
    </row>
    <row r="1741" spans="1:14" ht="75" x14ac:dyDescent="0.25">
      <c r="A1741" s="168">
        <v>2049</v>
      </c>
      <c r="B1741" s="168">
        <v>20</v>
      </c>
      <c r="C1741" s="169" t="s">
        <v>22</v>
      </c>
      <c r="D1741" s="168">
        <v>-0.32602950820000004</v>
      </c>
      <c r="E1741" s="168">
        <v>-2.1024562500000368E-2</v>
      </c>
      <c r="F1741" s="168">
        <v>0.48700085000000259</v>
      </c>
      <c r="G1741" s="168">
        <v>-4.7508032000001033E-2</v>
      </c>
      <c r="H1741" s="168">
        <v>0.96541629600000189</v>
      </c>
      <c r="I1741" s="168">
        <v>0</v>
      </c>
      <c r="J1741" s="168">
        <v>0</v>
      </c>
      <c r="K1741" s="168">
        <v>0</v>
      </c>
      <c r="L1741" s="168">
        <v>0</v>
      </c>
      <c r="M1741" s="168">
        <v>0</v>
      </c>
      <c r="N1741" s="168">
        <v>1.3838845515000031</v>
      </c>
    </row>
    <row r="1742" spans="1:14" ht="120" x14ac:dyDescent="0.25">
      <c r="A1742" s="168">
        <v>2049</v>
      </c>
      <c r="B1742" s="168">
        <v>10</v>
      </c>
      <c r="C1742" s="169" t="s">
        <v>12</v>
      </c>
      <c r="D1742" s="168">
        <v>0</v>
      </c>
      <c r="E1742" s="168">
        <v>0</v>
      </c>
      <c r="F1742" s="168">
        <v>0</v>
      </c>
      <c r="G1742" s="168">
        <v>0</v>
      </c>
      <c r="H1742" s="168">
        <v>0</v>
      </c>
      <c r="I1742" s="168">
        <v>0</v>
      </c>
      <c r="J1742" s="168">
        <v>0</v>
      </c>
      <c r="K1742" s="168">
        <v>0</v>
      </c>
      <c r="L1742" s="168">
        <v>0</v>
      </c>
      <c r="M1742" s="168">
        <v>0.99116286164634115</v>
      </c>
      <c r="N1742" s="168">
        <v>0.99116286164634115</v>
      </c>
    </row>
    <row r="1743" spans="1:14" ht="90" x14ac:dyDescent="0.25">
      <c r="A1743" s="168">
        <v>2049</v>
      </c>
      <c r="B1743" s="168">
        <v>25</v>
      </c>
      <c r="C1743" s="169" t="s">
        <v>27</v>
      </c>
      <c r="D1743" s="168">
        <v>0</v>
      </c>
      <c r="E1743" s="168">
        <v>-0.40391156250000015</v>
      </c>
      <c r="F1743" s="168">
        <v>0.86738995000000074</v>
      </c>
      <c r="G1743" s="168">
        <v>-1.2630886840000004</v>
      </c>
      <c r="H1743" s="168">
        <v>5.5153121820000006</v>
      </c>
      <c r="I1743" s="168">
        <v>0</v>
      </c>
      <c r="J1743" s="168">
        <v>0</v>
      </c>
      <c r="K1743" s="168">
        <v>0</v>
      </c>
      <c r="L1743" s="168">
        <v>0</v>
      </c>
      <c r="M1743" s="168">
        <v>0</v>
      </c>
      <c r="N1743" s="168">
        <v>4.7157018855000015</v>
      </c>
    </row>
    <row r="1744" spans="1:14" ht="105" x14ac:dyDescent="0.25">
      <c r="A1744" s="168">
        <v>2049</v>
      </c>
      <c r="B1744" s="168">
        <v>34</v>
      </c>
      <c r="C1744" s="169" t="s">
        <v>36</v>
      </c>
      <c r="D1744" s="168">
        <v>0</v>
      </c>
      <c r="E1744" s="168">
        <v>0</v>
      </c>
      <c r="F1744" s="168">
        <v>0</v>
      </c>
      <c r="G1744" s="168">
        <v>0</v>
      </c>
      <c r="H1744" s="168">
        <v>0</v>
      </c>
      <c r="I1744" s="168">
        <v>0</v>
      </c>
      <c r="J1744" s="168">
        <v>0</v>
      </c>
      <c r="K1744" s="168">
        <v>0</v>
      </c>
      <c r="L1744" s="168">
        <v>0</v>
      </c>
      <c r="M1744" s="168">
        <v>0.97454482899695116</v>
      </c>
      <c r="N1744" s="168">
        <v>0.97454482899695116</v>
      </c>
    </row>
    <row r="1745" spans="1:14" ht="45" x14ac:dyDescent="0.25">
      <c r="A1745" s="168">
        <v>2049</v>
      </c>
      <c r="B1745" s="168">
        <v>17</v>
      </c>
      <c r="C1745" s="169" t="s">
        <v>19</v>
      </c>
      <c r="D1745" s="168">
        <v>0.79063784800000003</v>
      </c>
      <c r="E1745" s="168">
        <v>0</v>
      </c>
      <c r="F1745" s="168">
        <v>0.32047400000000009</v>
      </c>
      <c r="G1745" s="168">
        <v>0.11110241999999995</v>
      </c>
      <c r="H1745" s="168">
        <v>0.48370763999999999</v>
      </c>
      <c r="I1745" s="168">
        <v>0</v>
      </c>
      <c r="J1745" s="168">
        <v>0</v>
      </c>
      <c r="K1745" s="168">
        <v>0</v>
      </c>
      <c r="L1745" s="168">
        <v>0</v>
      </c>
      <c r="M1745" s="168">
        <v>0</v>
      </c>
      <c r="N1745" s="168">
        <v>0.91528406000000007</v>
      </c>
    </row>
    <row r="1746" spans="1:14" ht="195" x14ac:dyDescent="0.25">
      <c r="A1746" s="168">
        <v>2049</v>
      </c>
      <c r="B1746" s="168">
        <v>52</v>
      </c>
      <c r="C1746" s="169" t="s">
        <v>54</v>
      </c>
      <c r="D1746" s="168">
        <v>0.79726269809999994</v>
      </c>
      <c r="E1746" s="168">
        <v>0</v>
      </c>
      <c r="F1746" s="168">
        <v>0</v>
      </c>
      <c r="G1746" s="168">
        <v>1.5469025000000005</v>
      </c>
      <c r="H1746" s="168">
        <v>0</v>
      </c>
      <c r="I1746" s="168">
        <v>0</v>
      </c>
      <c r="J1746" s="168">
        <v>0</v>
      </c>
      <c r="K1746" s="168">
        <v>0</v>
      </c>
      <c r="L1746" s="168">
        <v>0</v>
      </c>
      <c r="M1746" s="168">
        <v>0</v>
      </c>
      <c r="N1746" s="168">
        <v>1.5469025000000005</v>
      </c>
    </row>
    <row r="1747" spans="1:14" ht="60" x14ac:dyDescent="0.25">
      <c r="A1747" s="168">
        <v>2049</v>
      </c>
      <c r="B1747" s="168">
        <v>30</v>
      </c>
      <c r="C1747" s="169" t="s">
        <v>32</v>
      </c>
      <c r="D1747" s="168">
        <v>0.8548228711000001</v>
      </c>
      <c r="E1747" s="168">
        <v>0</v>
      </c>
      <c r="F1747" s="168">
        <v>0</v>
      </c>
      <c r="G1747" s="168">
        <v>0</v>
      </c>
      <c r="H1747" s="168">
        <v>0</v>
      </c>
      <c r="I1747" s="168">
        <v>0.77058421362036134</v>
      </c>
      <c r="J1747" s="168">
        <v>0</v>
      </c>
      <c r="K1747" s="168">
        <v>0</v>
      </c>
      <c r="L1747" s="168">
        <v>0</v>
      </c>
      <c r="M1747" s="168">
        <v>0</v>
      </c>
      <c r="N1747" s="168">
        <v>0.77058421362036134</v>
      </c>
    </row>
    <row r="1748" spans="1:14" ht="45" x14ac:dyDescent="0.25">
      <c r="A1748" s="168">
        <v>2049</v>
      </c>
      <c r="B1748" s="168">
        <v>13</v>
      </c>
      <c r="C1748" s="169" t="s">
        <v>15</v>
      </c>
      <c r="D1748" s="168">
        <v>3.1052084272</v>
      </c>
      <c r="E1748" s="168">
        <v>0</v>
      </c>
      <c r="F1748" s="168">
        <v>0.39794999999999975</v>
      </c>
      <c r="G1748" s="168">
        <v>0</v>
      </c>
      <c r="H1748" s="168">
        <v>0</v>
      </c>
      <c r="I1748" s="168">
        <v>0</v>
      </c>
      <c r="J1748" s="168">
        <v>0.24401160000000016</v>
      </c>
      <c r="K1748" s="168">
        <v>0</v>
      </c>
      <c r="L1748" s="168">
        <v>0</v>
      </c>
      <c r="M1748" s="168">
        <v>0</v>
      </c>
      <c r="N1748" s="168">
        <v>0.64196159999999991</v>
      </c>
    </row>
    <row r="1749" spans="1:14" ht="210" x14ac:dyDescent="0.25">
      <c r="A1749" s="168">
        <v>2049</v>
      </c>
      <c r="B1749" s="168">
        <v>49</v>
      </c>
      <c r="C1749" s="169" t="s">
        <v>51</v>
      </c>
      <c r="D1749" s="168">
        <v>4.2465289140999998</v>
      </c>
      <c r="E1749" s="168">
        <v>0</v>
      </c>
      <c r="F1749" s="168">
        <v>0</v>
      </c>
      <c r="G1749" s="168">
        <v>0</v>
      </c>
      <c r="H1749" s="168">
        <v>0</v>
      </c>
      <c r="I1749" s="168">
        <v>0</v>
      </c>
      <c r="J1749" s="168">
        <v>0</v>
      </c>
      <c r="K1749" s="168">
        <v>0</v>
      </c>
      <c r="L1749" s="168">
        <v>0</v>
      </c>
      <c r="M1749" s="168">
        <v>0</v>
      </c>
      <c r="N1749" s="168">
        <v>0</v>
      </c>
    </row>
    <row r="1750" spans="1:14" ht="195" x14ac:dyDescent="0.25">
      <c r="A1750" s="168">
        <v>2049</v>
      </c>
      <c r="B1750" s="168">
        <v>51</v>
      </c>
      <c r="C1750" s="169" t="s">
        <v>53</v>
      </c>
      <c r="D1750" s="168">
        <v>4.2465289140999998</v>
      </c>
      <c r="E1750" s="168">
        <v>0</v>
      </c>
      <c r="F1750" s="168">
        <v>0</v>
      </c>
      <c r="G1750" s="168">
        <v>0</v>
      </c>
      <c r="H1750" s="168">
        <v>0</v>
      </c>
      <c r="I1750" s="168">
        <v>0</v>
      </c>
      <c r="J1750" s="168">
        <v>0</v>
      </c>
      <c r="K1750" s="168">
        <v>0</v>
      </c>
      <c r="L1750" s="168">
        <v>2.6966989799999999</v>
      </c>
      <c r="M1750" s="168">
        <v>0</v>
      </c>
      <c r="N1750" s="168">
        <v>2.6966989799999999</v>
      </c>
    </row>
    <row r="1751" spans="1:14" ht="225" x14ac:dyDescent="0.25">
      <c r="A1751" s="168">
        <v>2049</v>
      </c>
      <c r="B1751" s="168">
        <v>53</v>
      </c>
      <c r="C1751" s="169" t="s">
        <v>55</v>
      </c>
      <c r="D1751" s="168">
        <v>4.2465289140999998</v>
      </c>
      <c r="E1751" s="168">
        <v>0</v>
      </c>
      <c r="F1751" s="168">
        <v>0</v>
      </c>
      <c r="G1751" s="168">
        <v>0</v>
      </c>
      <c r="H1751" s="168">
        <v>0</v>
      </c>
      <c r="I1751" s="168">
        <v>0</v>
      </c>
      <c r="J1751" s="168">
        <v>0</v>
      </c>
      <c r="K1751" s="168">
        <v>0</v>
      </c>
      <c r="L1751" s="168">
        <v>1.0755470399999998</v>
      </c>
      <c r="M1751" s="168">
        <v>0</v>
      </c>
      <c r="N1751" s="168">
        <v>1.0755470399999998</v>
      </c>
    </row>
    <row r="1752" spans="1:14" ht="180" x14ac:dyDescent="0.25">
      <c r="A1752" s="168">
        <v>2049</v>
      </c>
      <c r="B1752" s="168">
        <v>37</v>
      </c>
      <c r="C1752" s="169" t="s">
        <v>39</v>
      </c>
      <c r="D1752" s="168">
        <v>4.7469766068999997</v>
      </c>
      <c r="E1752" s="168">
        <v>0</v>
      </c>
      <c r="F1752" s="168">
        <v>0</v>
      </c>
      <c r="G1752" s="168">
        <v>0</v>
      </c>
      <c r="H1752" s="168">
        <v>0</v>
      </c>
      <c r="I1752" s="168">
        <v>0</v>
      </c>
      <c r="J1752" s="168">
        <v>0</v>
      </c>
      <c r="K1752" s="168">
        <v>0</v>
      </c>
      <c r="L1752" s="168">
        <v>22.850538719999996</v>
      </c>
      <c r="M1752" s="168">
        <v>0</v>
      </c>
      <c r="N1752" s="168">
        <v>22.850538719999996</v>
      </c>
    </row>
    <row r="1753" spans="1:14" ht="45" x14ac:dyDescent="0.25">
      <c r="A1753" s="168">
        <v>2049</v>
      </c>
      <c r="B1753" s="168">
        <v>16</v>
      </c>
      <c r="C1753" s="169" t="s">
        <v>18</v>
      </c>
      <c r="D1753" s="168">
        <v>5.0374925743999999</v>
      </c>
      <c r="E1753" s="168">
        <v>-0.11810754700548749</v>
      </c>
      <c r="F1753" s="168">
        <v>0.84993562530548716</v>
      </c>
      <c r="G1753" s="168">
        <v>0</v>
      </c>
      <c r="H1753" s="168">
        <v>0</v>
      </c>
      <c r="I1753" s="168">
        <v>0</v>
      </c>
      <c r="J1753" s="168">
        <v>0</v>
      </c>
      <c r="K1753" s="168">
        <v>0</v>
      </c>
      <c r="L1753" s="168">
        <v>0</v>
      </c>
      <c r="M1753" s="168">
        <v>0</v>
      </c>
      <c r="N1753" s="168">
        <v>0.73182807829999974</v>
      </c>
    </row>
    <row r="1754" spans="1:14" ht="150" x14ac:dyDescent="0.25">
      <c r="A1754" s="168">
        <v>2049</v>
      </c>
      <c r="B1754" s="168">
        <v>38</v>
      </c>
      <c r="C1754" s="169" t="s">
        <v>40</v>
      </c>
      <c r="D1754" s="168">
        <v>5.3422356789999998</v>
      </c>
      <c r="E1754" s="168">
        <v>0</v>
      </c>
      <c r="F1754" s="168">
        <v>0</v>
      </c>
      <c r="G1754" s="168">
        <v>0</v>
      </c>
      <c r="H1754" s="168">
        <v>0</v>
      </c>
      <c r="I1754" s="168">
        <v>0</v>
      </c>
      <c r="J1754" s="168">
        <v>0</v>
      </c>
      <c r="K1754" s="168">
        <v>0</v>
      </c>
      <c r="L1754" s="168">
        <v>9.8064401350000026</v>
      </c>
      <c r="M1754" s="168">
        <v>0</v>
      </c>
      <c r="N1754" s="168">
        <v>9.8064401350000026</v>
      </c>
    </row>
    <row r="1755" spans="1:14" ht="135" x14ac:dyDescent="0.25">
      <c r="A1755" s="168">
        <v>2049</v>
      </c>
      <c r="B1755" s="168">
        <v>40</v>
      </c>
      <c r="C1755" s="169" t="s">
        <v>42</v>
      </c>
      <c r="D1755" s="168">
        <v>5.4769047630000003</v>
      </c>
      <c r="E1755" s="168">
        <v>-4.5374485389877506E-3</v>
      </c>
      <c r="F1755" s="168">
        <v>1.7446842110738558E-2</v>
      </c>
      <c r="G1755" s="168">
        <v>-7.3576092869146884E-3</v>
      </c>
      <c r="H1755" s="168">
        <v>6.2127062125163827E-2</v>
      </c>
      <c r="I1755" s="168">
        <v>0</v>
      </c>
      <c r="J1755" s="168">
        <v>0</v>
      </c>
      <c r="K1755" s="168">
        <v>0</v>
      </c>
      <c r="L1755" s="168">
        <v>0</v>
      </c>
      <c r="M1755" s="168">
        <v>0</v>
      </c>
      <c r="N1755" s="168">
        <v>6.7678846409999951E-2</v>
      </c>
    </row>
    <row r="1756" spans="1:14" ht="90" x14ac:dyDescent="0.25">
      <c r="A1756" s="168">
        <v>2049</v>
      </c>
      <c r="B1756" s="168">
        <v>48</v>
      </c>
      <c r="C1756" s="169" t="s">
        <v>50</v>
      </c>
      <c r="D1756" s="168">
        <v>5.6305795644999996</v>
      </c>
      <c r="E1756" s="168">
        <v>2.6065879992144025</v>
      </c>
      <c r="F1756" s="168">
        <v>97.409941802705575</v>
      </c>
      <c r="G1756" s="168">
        <v>0</v>
      </c>
      <c r="H1756" s="168">
        <v>0</v>
      </c>
      <c r="I1756" s="168">
        <v>0</v>
      </c>
      <c r="J1756" s="168">
        <v>0</v>
      </c>
      <c r="K1756" s="168">
        <v>0</v>
      </c>
      <c r="L1756" s="168">
        <v>0</v>
      </c>
      <c r="M1756" s="168">
        <v>0</v>
      </c>
      <c r="N1756" s="168">
        <v>100.01652980191997</v>
      </c>
    </row>
    <row r="1757" spans="1:14" ht="75" x14ac:dyDescent="0.25">
      <c r="A1757" s="168">
        <v>2049</v>
      </c>
      <c r="B1757" s="168">
        <v>28</v>
      </c>
      <c r="C1757" s="169" t="s">
        <v>30</v>
      </c>
      <c r="D1757" s="168">
        <v>5.8285648387999993</v>
      </c>
      <c r="E1757" s="168">
        <v>0</v>
      </c>
      <c r="F1757" s="168">
        <v>0</v>
      </c>
      <c r="G1757" s="168">
        <v>1.3600456485836785</v>
      </c>
      <c r="H1757" s="168">
        <v>0</v>
      </c>
      <c r="I1757" s="168">
        <v>0</v>
      </c>
      <c r="J1757" s="168">
        <v>0</v>
      </c>
      <c r="K1757" s="168">
        <v>0</v>
      </c>
      <c r="L1757" s="168">
        <v>0</v>
      </c>
      <c r="M1757" s="168">
        <v>0</v>
      </c>
      <c r="N1757" s="168">
        <v>1.3600456485836785</v>
      </c>
    </row>
    <row r="1758" spans="1:14" ht="90" x14ac:dyDescent="0.25">
      <c r="A1758" s="168">
        <v>2049</v>
      </c>
      <c r="B1758" s="168">
        <v>45</v>
      </c>
      <c r="C1758" s="169" t="s">
        <v>47</v>
      </c>
      <c r="D1758" s="168">
        <v>5.8554986556000008</v>
      </c>
      <c r="E1758" s="168">
        <v>0.77786310827048433</v>
      </c>
      <c r="F1758" s="168">
        <v>4.1911377827359368</v>
      </c>
      <c r="G1758" s="168">
        <v>1.6760055387065689</v>
      </c>
      <c r="H1758" s="168">
        <v>0</v>
      </c>
      <c r="I1758" s="168">
        <v>0</v>
      </c>
      <c r="J1758" s="168">
        <v>0</v>
      </c>
      <c r="K1758" s="168">
        <v>0</v>
      </c>
      <c r="L1758" s="168">
        <v>0</v>
      </c>
      <c r="M1758" s="168">
        <v>0</v>
      </c>
      <c r="N1758" s="168">
        <v>6.64500642971299</v>
      </c>
    </row>
    <row r="1759" spans="1:14" ht="75" x14ac:dyDescent="0.25">
      <c r="A1759" s="168">
        <v>2049</v>
      </c>
      <c r="B1759" s="168">
        <v>54</v>
      </c>
      <c r="C1759" s="169" t="s">
        <v>56</v>
      </c>
      <c r="D1759" s="168">
        <v>5.8554986556000008</v>
      </c>
      <c r="E1759" s="168">
        <v>0.77784906756313954</v>
      </c>
      <c r="F1759" s="168">
        <v>4.1910723732288355</v>
      </c>
      <c r="G1759" s="168">
        <v>1.6760840858184682</v>
      </c>
      <c r="H1759" s="168">
        <v>0</v>
      </c>
      <c r="I1759" s="168">
        <v>0</v>
      </c>
      <c r="J1759" s="168">
        <v>0</v>
      </c>
      <c r="K1759" s="168">
        <v>0</v>
      </c>
      <c r="L1759" s="168">
        <v>0</v>
      </c>
      <c r="M1759" s="168">
        <v>0</v>
      </c>
      <c r="N1759" s="168">
        <v>6.6450055266104435</v>
      </c>
    </row>
    <row r="1760" spans="1:14" ht="120" x14ac:dyDescent="0.25">
      <c r="A1760" s="168">
        <v>2049</v>
      </c>
      <c r="B1760" s="168">
        <v>36</v>
      </c>
      <c r="C1760" s="169" t="s">
        <v>38</v>
      </c>
      <c r="D1760" s="168">
        <v>7.9723011687000005</v>
      </c>
      <c r="E1760" s="168">
        <v>0</v>
      </c>
      <c r="F1760" s="168">
        <v>0</v>
      </c>
      <c r="G1760" s="168">
        <v>0.12702080000000002</v>
      </c>
      <c r="H1760" s="168">
        <v>0</v>
      </c>
      <c r="I1760" s="168">
        <v>0</v>
      </c>
      <c r="J1760" s="168">
        <v>0</v>
      </c>
      <c r="K1760" s="168">
        <v>0</v>
      </c>
      <c r="L1760" s="168">
        <v>0</v>
      </c>
      <c r="M1760" s="168">
        <v>0</v>
      </c>
      <c r="N1760" s="168">
        <v>0.12702080000000002</v>
      </c>
    </row>
    <row r="1761" spans="1:14" ht="90" x14ac:dyDescent="0.25">
      <c r="A1761" s="168">
        <v>2049</v>
      </c>
      <c r="B1761" s="168">
        <v>46</v>
      </c>
      <c r="C1761" s="169" t="s">
        <v>48</v>
      </c>
      <c r="D1761" s="168">
        <v>14.366258952100001</v>
      </c>
      <c r="E1761" s="168">
        <v>4.2275246089773351</v>
      </c>
      <c r="F1761" s="168">
        <v>3.7988355281854198</v>
      </c>
      <c r="G1761" s="168">
        <v>0.32198545638570125</v>
      </c>
      <c r="H1761" s="168">
        <v>0.69048763380798639</v>
      </c>
      <c r="I1761" s="168">
        <v>0</v>
      </c>
      <c r="J1761" s="168">
        <v>0</v>
      </c>
      <c r="K1761" s="168">
        <v>0</v>
      </c>
      <c r="L1761" s="168">
        <v>0</v>
      </c>
      <c r="M1761" s="168">
        <v>0</v>
      </c>
      <c r="N1761" s="168">
        <v>9.0388332273564451</v>
      </c>
    </row>
    <row r="1762" spans="1:14" ht="75" x14ac:dyDescent="0.25">
      <c r="A1762" s="168">
        <v>2049</v>
      </c>
      <c r="B1762" s="168">
        <v>55</v>
      </c>
      <c r="C1762" s="169" t="s">
        <v>57</v>
      </c>
      <c r="D1762" s="168">
        <v>15.5614470726</v>
      </c>
      <c r="E1762" s="168">
        <v>-0.81688396334851077</v>
      </c>
      <c r="F1762" s="168">
        <v>3.3358575419721532</v>
      </c>
      <c r="G1762" s="168">
        <v>1.6799751594929953</v>
      </c>
      <c r="H1762" s="168">
        <v>0</v>
      </c>
      <c r="I1762" s="168">
        <v>0</v>
      </c>
      <c r="J1762" s="168">
        <v>0</v>
      </c>
      <c r="K1762" s="168">
        <v>0</v>
      </c>
      <c r="L1762" s="168">
        <v>0</v>
      </c>
      <c r="M1762" s="168">
        <v>0</v>
      </c>
      <c r="N1762" s="168">
        <v>4.1989487381166377</v>
      </c>
    </row>
    <row r="1763" spans="1:14" ht="45" x14ac:dyDescent="0.25">
      <c r="A1763" s="168">
        <v>2049</v>
      </c>
      <c r="B1763" s="168">
        <v>57</v>
      </c>
      <c r="C1763" s="169" t="s">
        <v>59</v>
      </c>
      <c r="D1763" s="168">
        <v>18.798500877200002</v>
      </c>
      <c r="E1763" s="168">
        <v>0</v>
      </c>
      <c r="F1763" s="168">
        <v>1.2637994806193944E-8</v>
      </c>
      <c r="G1763" s="168">
        <v>-1.7552892734129109E-9</v>
      </c>
      <c r="H1763" s="168">
        <v>1.9075165667218967E-8</v>
      </c>
      <c r="I1763" s="168">
        <v>0</v>
      </c>
      <c r="J1763" s="168">
        <v>0</v>
      </c>
      <c r="K1763" s="168">
        <v>0</v>
      </c>
      <c r="L1763" s="168">
        <v>0</v>
      </c>
      <c r="M1763" s="168">
        <v>0</v>
      </c>
      <c r="N1763" s="168">
        <v>2.9957871200000001E-8</v>
      </c>
    </row>
    <row r="1764" spans="1:14" ht="45" x14ac:dyDescent="0.25">
      <c r="A1764" s="168">
        <v>2049</v>
      </c>
      <c r="B1764" s="168">
        <v>56</v>
      </c>
      <c r="C1764" s="169" t="s">
        <v>58</v>
      </c>
      <c r="D1764" s="168">
        <v>22.199764080999998</v>
      </c>
      <c r="E1764" s="168">
        <v>-0.19538477407741942</v>
      </c>
      <c r="F1764" s="168">
        <v>-2.0251179959273209</v>
      </c>
      <c r="G1764" s="168">
        <v>0.53826446472656442</v>
      </c>
      <c r="H1764" s="168">
        <v>5.5813869521540465</v>
      </c>
      <c r="I1764" s="168">
        <v>0</v>
      </c>
      <c r="J1764" s="168">
        <v>0</v>
      </c>
      <c r="K1764" s="168">
        <v>0</v>
      </c>
      <c r="L1764" s="168">
        <v>0</v>
      </c>
      <c r="M1764" s="168">
        <v>0</v>
      </c>
      <c r="N1764" s="168">
        <v>3.8991486468758705</v>
      </c>
    </row>
    <row r="1765" spans="1:14" ht="135" x14ac:dyDescent="0.25">
      <c r="A1765" s="168">
        <v>2049</v>
      </c>
      <c r="B1765" s="168">
        <v>41</v>
      </c>
      <c r="C1765" s="169" t="s">
        <v>43</v>
      </c>
      <c r="D1765" s="168">
        <v>22.8555156368</v>
      </c>
      <c r="E1765" s="168">
        <v>0</v>
      </c>
      <c r="F1765" s="168">
        <v>0</v>
      </c>
      <c r="G1765" s="168">
        <v>2.3869788800000021E-2</v>
      </c>
      <c r="H1765" s="168">
        <v>0</v>
      </c>
      <c r="I1765" s="168">
        <v>0</v>
      </c>
      <c r="J1765" s="168">
        <v>0</v>
      </c>
      <c r="K1765" s="168">
        <v>0</v>
      </c>
      <c r="L1765" s="168">
        <v>0</v>
      </c>
      <c r="M1765" s="168">
        <v>0</v>
      </c>
      <c r="N1765" s="168">
        <v>2.3869788800000021E-2</v>
      </c>
    </row>
    <row r="1766" spans="1:14" ht="135" x14ac:dyDescent="0.25">
      <c r="A1766" s="168">
        <v>2049</v>
      </c>
      <c r="B1766" s="168">
        <v>42</v>
      </c>
      <c r="C1766" s="169" t="s">
        <v>44</v>
      </c>
      <c r="D1766" s="168">
        <v>22.8555156368</v>
      </c>
      <c r="E1766" s="168">
        <v>-7.2736777715054221E-3</v>
      </c>
      <c r="F1766" s="168">
        <v>-3.8015289612065031E-2</v>
      </c>
      <c r="G1766" s="168">
        <v>4.7038683208570339E-2</v>
      </c>
      <c r="H1766" s="168">
        <v>0</v>
      </c>
      <c r="I1766" s="168">
        <v>0</v>
      </c>
      <c r="J1766" s="168">
        <v>0</v>
      </c>
      <c r="K1766" s="168">
        <v>0</v>
      </c>
      <c r="L1766" s="168">
        <v>0</v>
      </c>
      <c r="M1766" s="168">
        <v>0</v>
      </c>
      <c r="N1766" s="168">
        <v>1.7497158249998868E-3</v>
      </c>
    </row>
    <row r="1767" spans="1:14" ht="90" x14ac:dyDescent="0.25">
      <c r="A1767" s="168">
        <v>2049</v>
      </c>
      <c r="B1767" s="168">
        <v>47</v>
      </c>
      <c r="C1767" s="169" t="s">
        <v>49</v>
      </c>
      <c r="D1767" s="168">
        <v>23.278963022700001</v>
      </c>
      <c r="E1767" s="168">
        <v>0.55592862224403161</v>
      </c>
      <c r="F1767" s="168">
        <v>0.44723176366345435</v>
      </c>
      <c r="G1767" s="168">
        <v>0</v>
      </c>
      <c r="H1767" s="168">
        <v>0</v>
      </c>
      <c r="I1767" s="168">
        <v>0</v>
      </c>
      <c r="J1767" s="168">
        <v>0</v>
      </c>
      <c r="K1767" s="168">
        <v>0</v>
      </c>
      <c r="L1767" s="168">
        <v>0</v>
      </c>
      <c r="M1767" s="168">
        <v>0</v>
      </c>
      <c r="N1767" s="168">
        <v>1.003160385907486</v>
      </c>
    </row>
    <row r="1768" spans="1:14" ht="75" x14ac:dyDescent="0.25">
      <c r="A1768" s="168">
        <v>2049</v>
      </c>
      <c r="B1768" s="168">
        <v>3</v>
      </c>
      <c r="C1768" s="169" t="s">
        <v>5</v>
      </c>
      <c r="D1768" s="168">
        <v>28.807346129100001</v>
      </c>
      <c r="E1768" s="168">
        <v>0</v>
      </c>
      <c r="F1768" s="168">
        <v>0</v>
      </c>
      <c r="G1768" s="168">
        <v>1.5551634384000002</v>
      </c>
      <c r="H1768" s="168">
        <v>0</v>
      </c>
      <c r="I1768" s="168">
        <v>0</v>
      </c>
      <c r="J1768" s="168">
        <v>0</v>
      </c>
      <c r="K1768" s="168">
        <v>0</v>
      </c>
      <c r="L1768" s="168">
        <v>0</v>
      </c>
      <c r="M1768" s="168">
        <v>0</v>
      </c>
      <c r="N1768" s="168">
        <v>1.5551634384000002</v>
      </c>
    </row>
    <row r="1769" spans="1:14" ht="105" x14ac:dyDescent="0.25">
      <c r="A1769" s="168">
        <v>2049</v>
      </c>
      <c r="B1769" s="168">
        <v>1</v>
      </c>
      <c r="C1769" s="169" t="s">
        <v>3</v>
      </c>
      <c r="D1769" s="168">
        <v>31.323485917900001</v>
      </c>
      <c r="E1769" s="168">
        <v>0</v>
      </c>
      <c r="F1769" s="168">
        <v>0</v>
      </c>
      <c r="G1769" s="168">
        <v>1.5784014697768851</v>
      </c>
      <c r="H1769" s="168">
        <v>0</v>
      </c>
      <c r="I1769" s="168">
        <v>0</v>
      </c>
      <c r="J1769" s="168">
        <v>0</v>
      </c>
      <c r="K1769" s="168">
        <v>0</v>
      </c>
      <c r="L1769" s="168">
        <v>0</v>
      </c>
      <c r="M1769" s="168">
        <v>0</v>
      </c>
      <c r="N1769" s="168">
        <v>1.5784014697768851</v>
      </c>
    </row>
    <row r="1770" spans="1:14" ht="105" x14ac:dyDescent="0.25">
      <c r="A1770" s="168">
        <v>2049</v>
      </c>
      <c r="B1770" s="168">
        <v>4</v>
      </c>
      <c r="C1770" s="169" t="s">
        <v>6</v>
      </c>
      <c r="D1770" s="168">
        <v>32.252376785199999</v>
      </c>
      <c r="E1770" s="168">
        <v>0</v>
      </c>
      <c r="F1770" s="168">
        <v>0</v>
      </c>
      <c r="G1770" s="168">
        <v>2.3415457953378374</v>
      </c>
      <c r="H1770" s="168">
        <v>0</v>
      </c>
      <c r="I1770" s="168">
        <v>0</v>
      </c>
      <c r="J1770" s="168">
        <v>0</v>
      </c>
      <c r="K1770" s="168">
        <v>0</v>
      </c>
      <c r="L1770" s="168">
        <v>0</v>
      </c>
      <c r="M1770" s="168">
        <v>0</v>
      </c>
      <c r="N1770" s="168">
        <v>2.3415457953378374</v>
      </c>
    </row>
    <row r="1771" spans="1:14" ht="75" x14ac:dyDescent="0.25">
      <c r="A1771" s="168">
        <v>2049</v>
      </c>
      <c r="B1771" s="168">
        <v>43</v>
      </c>
      <c r="C1771" s="169" t="s">
        <v>45</v>
      </c>
      <c r="D1771" s="168">
        <v>32.266278110000002</v>
      </c>
      <c r="E1771" s="168">
        <v>0</v>
      </c>
      <c r="F1771" s="168">
        <v>0</v>
      </c>
      <c r="G1771" s="168">
        <v>2.3559360460060343</v>
      </c>
      <c r="H1771" s="168">
        <v>0</v>
      </c>
      <c r="I1771" s="168">
        <v>0</v>
      </c>
      <c r="J1771" s="168">
        <v>0</v>
      </c>
      <c r="K1771" s="168">
        <v>0</v>
      </c>
      <c r="L1771" s="168">
        <v>0</v>
      </c>
      <c r="M1771" s="168">
        <v>0</v>
      </c>
      <c r="N1771" s="168">
        <v>2.3559360460060343</v>
      </c>
    </row>
    <row r="1772" spans="1:14" ht="135" x14ac:dyDescent="0.25">
      <c r="A1772" s="168">
        <v>2049</v>
      </c>
      <c r="B1772" s="168">
        <v>11</v>
      </c>
      <c r="C1772" s="169" t="s">
        <v>13</v>
      </c>
      <c r="D1772" s="168">
        <v>36.199049779200003</v>
      </c>
      <c r="E1772" s="168">
        <v>0</v>
      </c>
      <c r="F1772" s="168">
        <v>0</v>
      </c>
      <c r="G1772" s="168">
        <v>0</v>
      </c>
      <c r="H1772" s="168">
        <v>0</v>
      </c>
      <c r="I1772" s="168">
        <v>0</v>
      </c>
      <c r="J1772" s="168">
        <v>0</v>
      </c>
      <c r="K1772" s="168">
        <v>0</v>
      </c>
      <c r="L1772" s="168">
        <v>0</v>
      </c>
      <c r="M1772" s="168">
        <v>0.14487585499999997</v>
      </c>
      <c r="N1772" s="168">
        <v>0.14487585499999997</v>
      </c>
    </row>
    <row r="1773" spans="1:14" ht="150" x14ac:dyDescent="0.25">
      <c r="A1773" s="168">
        <v>2049</v>
      </c>
      <c r="B1773" s="168">
        <v>12</v>
      </c>
      <c r="C1773" s="169" t="s">
        <v>14</v>
      </c>
      <c r="D1773" s="168">
        <v>76.200654911700013</v>
      </c>
      <c r="E1773" s="168">
        <v>0</v>
      </c>
      <c r="F1773" s="168">
        <v>0</v>
      </c>
      <c r="G1773" s="168">
        <v>0</v>
      </c>
      <c r="H1773" s="168">
        <v>0</v>
      </c>
      <c r="I1773" s="168">
        <v>0</v>
      </c>
      <c r="J1773" s="168">
        <v>0</v>
      </c>
      <c r="K1773" s="168">
        <v>0</v>
      </c>
      <c r="L1773" s="168">
        <v>0</v>
      </c>
      <c r="M1773" s="168">
        <v>0.14487585499999997</v>
      </c>
      <c r="N1773" s="168">
        <v>0.14487585499999997</v>
      </c>
    </row>
    <row r="1774" spans="1:14" ht="105" x14ac:dyDescent="0.25">
      <c r="A1774" s="168">
        <v>2049</v>
      </c>
      <c r="B1774" s="168">
        <v>5</v>
      </c>
      <c r="C1774" s="169" t="s">
        <v>7</v>
      </c>
      <c r="D1774" s="168">
        <v>89.612935449400013</v>
      </c>
      <c r="E1774" s="168">
        <v>0</v>
      </c>
      <c r="F1774" s="168">
        <v>0</v>
      </c>
      <c r="G1774" s="168">
        <v>0</v>
      </c>
      <c r="H1774" s="168">
        <v>0</v>
      </c>
      <c r="I1774" s="168">
        <v>0</v>
      </c>
      <c r="J1774" s="168">
        <v>0</v>
      </c>
      <c r="K1774" s="168">
        <v>0</v>
      </c>
      <c r="L1774" s="168">
        <v>0.51582594437894858</v>
      </c>
      <c r="M1774" s="168">
        <v>0</v>
      </c>
      <c r="N1774" s="168">
        <v>0.51582594437894858</v>
      </c>
    </row>
    <row r="1775" spans="1:14" ht="75" x14ac:dyDescent="0.25">
      <c r="A1775" s="168">
        <v>2049</v>
      </c>
      <c r="B1775" s="168">
        <v>44</v>
      </c>
      <c r="C1775" s="169" t="s">
        <v>46</v>
      </c>
      <c r="D1775" s="168">
        <v>89.612935449400013</v>
      </c>
      <c r="E1775" s="168">
        <v>0</v>
      </c>
      <c r="F1775" s="168">
        <v>0</v>
      </c>
      <c r="G1775" s="168">
        <v>0</v>
      </c>
      <c r="H1775" s="168">
        <v>0</v>
      </c>
      <c r="I1775" s="168">
        <v>0</v>
      </c>
      <c r="J1775" s="168">
        <v>0</v>
      </c>
      <c r="K1775" s="168">
        <v>0</v>
      </c>
      <c r="L1775" s="168">
        <v>0.50805836465059862</v>
      </c>
      <c r="M1775" s="168">
        <v>0</v>
      </c>
      <c r="N1775" s="168">
        <v>0.50805836465059862</v>
      </c>
    </row>
    <row r="1776" spans="1:14" ht="105" x14ac:dyDescent="0.25">
      <c r="A1776" s="168">
        <v>2049</v>
      </c>
      <c r="B1776" s="168">
        <v>2</v>
      </c>
      <c r="C1776" s="169" t="s">
        <v>4</v>
      </c>
      <c r="D1776" s="168">
        <v>90.810295651900006</v>
      </c>
      <c r="E1776" s="168">
        <v>0</v>
      </c>
      <c r="F1776" s="168">
        <v>0</v>
      </c>
      <c r="G1776" s="168">
        <v>0</v>
      </c>
      <c r="H1776" s="168">
        <v>0</v>
      </c>
      <c r="I1776" s="168">
        <v>0</v>
      </c>
      <c r="J1776" s="168">
        <v>0</v>
      </c>
      <c r="K1776" s="168">
        <v>0</v>
      </c>
      <c r="L1776" s="168">
        <v>0.54485218997363971</v>
      </c>
      <c r="M1776" s="168">
        <v>0</v>
      </c>
      <c r="N1776" s="168">
        <v>0.54485218997363971</v>
      </c>
    </row>
    <row r="1777" spans="1:14" ht="45" x14ac:dyDescent="0.25">
      <c r="A1777" s="168">
        <v>2049</v>
      </c>
      <c r="B1777" s="168">
        <v>58</v>
      </c>
      <c r="C1777" s="169" t="s">
        <v>60</v>
      </c>
      <c r="D1777" s="168">
        <v>96.394392661599994</v>
      </c>
      <c r="E1777" s="168">
        <v>0</v>
      </c>
      <c r="F1777" s="168">
        <v>0</v>
      </c>
      <c r="G1777" s="168">
        <v>1.0038600000000008E-8</v>
      </c>
      <c r="H1777" s="168">
        <v>0</v>
      </c>
      <c r="I1777" s="168">
        <v>0</v>
      </c>
      <c r="J1777" s="168">
        <v>0</v>
      </c>
      <c r="K1777" s="168">
        <v>0</v>
      </c>
      <c r="L1777" s="168">
        <v>0</v>
      </c>
      <c r="M1777" s="168">
        <v>0</v>
      </c>
      <c r="N1777" s="168">
        <v>1.0038600000000008E-8</v>
      </c>
    </row>
    <row r="1778" spans="1:14" ht="75" x14ac:dyDescent="0.25">
      <c r="A1778" s="168">
        <v>2049</v>
      </c>
      <c r="B1778" s="168">
        <v>31</v>
      </c>
      <c r="C1778" s="169" t="s">
        <v>33</v>
      </c>
      <c r="D1778" s="168">
        <v>111.75437912870001</v>
      </c>
      <c r="E1778" s="168">
        <v>0</v>
      </c>
      <c r="F1778" s="168">
        <v>0</v>
      </c>
      <c r="G1778" s="168">
        <v>0</v>
      </c>
      <c r="H1778" s="168">
        <v>0</v>
      </c>
      <c r="I1778" s="168">
        <v>0.75444046635306072</v>
      </c>
      <c r="J1778" s="168">
        <v>0</v>
      </c>
      <c r="K1778" s="168">
        <v>0</v>
      </c>
      <c r="L1778" s="168">
        <v>0</v>
      </c>
      <c r="M1778" s="168">
        <v>0</v>
      </c>
      <c r="N1778" s="168">
        <v>0.75444046635306072</v>
      </c>
    </row>
    <row r="1779" spans="1:14" ht="30" x14ac:dyDescent="0.25">
      <c r="A1779" s="168">
        <v>2050</v>
      </c>
      <c r="B1779" s="168">
        <v>19</v>
      </c>
      <c r="C1779" s="169" t="s">
        <v>21</v>
      </c>
      <c r="D1779" s="168">
        <v>-44.629768854000005</v>
      </c>
      <c r="E1779" s="168">
        <v>1.0552038750000001</v>
      </c>
      <c r="F1779" s="168">
        <v>21.747086900000003</v>
      </c>
      <c r="G1779" s="168">
        <v>7.0330608920000017</v>
      </c>
      <c r="H1779" s="168">
        <v>23.589786683999996</v>
      </c>
      <c r="I1779" s="168">
        <v>0</v>
      </c>
      <c r="J1779" s="168">
        <v>0</v>
      </c>
      <c r="K1779" s="168">
        <v>0</v>
      </c>
      <c r="L1779" s="168">
        <v>0</v>
      </c>
      <c r="M1779" s="168">
        <v>0</v>
      </c>
      <c r="N1779" s="168">
        <v>53.425138351000001</v>
      </c>
    </row>
    <row r="1780" spans="1:14" ht="60" x14ac:dyDescent="0.25">
      <c r="A1780" s="168">
        <v>2050</v>
      </c>
      <c r="B1780" s="168">
        <v>32</v>
      </c>
      <c r="C1780" s="169" t="s">
        <v>34</v>
      </c>
      <c r="D1780" s="168">
        <v>-22.307825160500002</v>
      </c>
      <c r="E1780" s="168">
        <v>0</v>
      </c>
      <c r="F1780" s="168">
        <v>0</v>
      </c>
      <c r="G1780" s="168">
        <v>0</v>
      </c>
      <c r="H1780" s="168">
        <v>0</v>
      </c>
      <c r="I1780" s="168">
        <v>1.5982877339435642</v>
      </c>
      <c r="J1780" s="168">
        <v>0</v>
      </c>
      <c r="K1780" s="168">
        <v>0</v>
      </c>
      <c r="L1780" s="168">
        <v>0</v>
      </c>
      <c r="M1780" s="168">
        <v>0</v>
      </c>
      <c r="N1780" s="168">
        <v>1.5982877339435642</v>
      </c>
    </row>
    <row r="1781" spans="1:14" ht="90" x14ac:dyDescent="0.25">
      <c r="A1781" s="168">
        <v>2050</v>
      </c>
      <c r="B1781" s="168">
        <v>22</v>
      </c>
      <c r="C1781" s="169" t="s">
        <v>24</v>
      </c>
      <c r="D1781" s="168">
        <v>-16.187441105000001</v>
      </c>
      <c r="E1781" s="168">
        <v>-7.2785249999999996E-2</v>
      </c>
      <c r="F1781" s="168">
        <v>0.13588120000000423</v>
      </c>
      <c r="G1781" s="168">
        <v>-0.22204296399999945</v>
      </c>
      <c r="H1781" s="168">
        <v>1.0025834519999997</v>
      </c>
      <c r="I1781" s="168">
        <v>0</v>
      </c>
      <c r="J1781" s="168">
        <v>0</v>
      </c>
      <c r="K1781" s="168">
        <v>0</v>
      </c>
      <c r="L1781" s="168">
        <v>0</v>
      </c>
      <c r="M1781" s="168">
        <v>0</v>
      </c>
      <c r="N1781" s="168">
        <v>0.84363643800000432</v>
      </c>
    </row>
    <row r="1782" spans="1:14" ht="90" x14ac:dyDescent="0.25">
      <c r="A1782" s="168">
        <v>2050</v>
      </c>
      <c r="B1782" s="168">
        <v>21</v>
      </c>
      <c r="C1782" s="169" t="s">
        <v>23</v>
      </c>
      <c r="D1782" s="168">
        <v>-10.979440093600001</v>
      </c>
      <c r="E1782" s="168">
        <v>0</v>
      </c>
      <c r="F1782" s="168">
        <v>0.64457200531415682</v>
      </c>
      <c r="G1782" s="168">
        <v>2.3941245911668553E-2</v>
      </c>
      <c r="H1782" s="168">
        <v>0.97288517477416947</v>
      </c>
      <c r="I1782" s="168">
        <v>0</v>
      </c>
      <c r="J1782" s="168">
        <v>0</v>
      </c>
      <c r="K1782" s="168">
        <v>0</v>
      </c>
      <c r="L1782" s="168">
        <v>0</v>
      </c>
      <c r="M1782" s="168">
        <v>0</v>
      </c>
      <c r="N1782" s="168">
        <v>1.641398425999995</v>
      </c>
    </row>
    <row r="1783" spans="1:14" ht="180" x14ac:dyDescent="0.25">
      <c r="A1783" s="168">
        <v>2050</v>
      </c>
      <c r="B1783" s="168">
        <v>50</v>
      </c>
      <c r="C1783" s="169" t="s">
        <v>52</v>
      </c>
      <c r="D1783" s="168">
        <v>-7.3995231452999999</v>
      </c>
      <c r="E1783" s="168">
        <v>0</v>
      </c>
      <c r="F1783" s="168">
        <v>0</v>
      </c>
      <c r="G1783" s="168">
        <v>0</v>
      </c>
      <c r="H1783" s="168">
        <v>0</v>
      </c>
      <c r="I1783" s="168">
        <v>0</v>
      </c>
      <c r="J1783" s="168">
        <v>0</v>
      </c>
      <c r="K1783" s="168">
        <v>0</v>
      </c>
      <c r="L1783" s="168">
        <v>0</v>
      </c>
      <c r="M1783" s="168">
        <v>0</v>
      </c>
      <c r="N1783" s="168">
        <v>0</v>
      </c>
    </row>
    <row r="1784" spans="1:14" ht="45" x14ac:dyDescent="0.25">
      <c r="A1784" s="168">
        <v>2050</v>
      </c>
      <c r="B1784" s="168">
        <v>14</v>
      </c>
      <c r="C1784" s="169" t="s">
        <v>16</v>
      </c>
      <c r="D1784" s="168">
        <v>-7.2981955200000002</v>
      </c>
      <c r="E1784" s="168">
        <v>0</v>
      </c>
      <c r="F1784" s="168">
        <v>0.46189500000000039</v>
      </c>
      <c r="G1784" s="168">
        <v>0</v>
      </c>
      <c r="H1784" s="168">
        <v>0</v>
      </c>
      <c r="I1784" s="168">
        <v>0</v>
      </c>
      <c r="J1784" s="168">
        <v>0.52872400000000019</v>
      </c>
      <c r="K1784" s="168">
        <v>0</v>
      </c>
      <c r="L1784" s="168">
        <v>0</v>
      </c>
      <c r="M1784" s="168">
        <v>0</v>
      </c>
      <c r="N1784" s="168">
        <v>0.99061900000000058</v>
      </c>
    </row>
    <row r="1785" spans="1:14" ht="105" x14ac:dyDescent="0.25">
      <c r="A1785" s="168">
        <v>2050</v>
      </c>
      <c r="B1785" s="168">
        <v>35</v>
      </c>
      <c r="C1785" s="169" t="s">
        <v>37</v>
      </c>
      <c r="D1785" s="168">
        <v>-7.2572517743000002</v>
      </c>
      <c r="E1785" s="168">
        <v>0</v>
      </c>
      <c r="F1785" s="168">
        <v>0</v>
      </c>
      <c r="G1785" s="168">
        <v>0</v>
      </c>
      <c r="H1785" s="168">
        <v>0</v>
      </c>
      <c r="I1785" s="168">
        <v>0</v>
      </c>
      <c r="J1785" s="168">
        <v>0</v>
      </c>
      <c r="K1785" s="168">
        <v>0</v>
      </c>
      <c r="L1785" s="168">
        <v>3.0783506999999997</v>
      </c>
      <c r="M1785" s="168">
        <v>0</v>
      </c>
      <c r="N1785" s="168">
        <v>3.0783506999999997</v>
      </c>
    </row>
    <row r="1786" spans="1:14" ht="120" x14ac:dyDescent="0.25">
      <c r="A1786" s="168">
        <v>2050</v>
      </c>
      <c r="B1786" s="168">
        <v>39</v>
      </c>
      <c r="C1786" s="169" t="s">
        <v>41</v>
      </c>
      <c r="D1786" s="168">
        <v>-7.1060748671000002</v>
      </c>
      <c r="E1786" s="168">
        <v>0</v>
      </c>
      <c r="F1786" s="168">
        <v>0</v>
      </c>
      <c r="G1786" s="168">
        <v>2.1164000000000075E-2</v>
      </c>
      <c r="H1786" s="168">
        <v>0</v>
      </c>
      <c r="I1786" s="168">
        <v>0</v>
      </c>
      <c r="J1786" s="168">
        <v>0</v>
      </c>
      <c r="K1786" s="168">
        <v>0</v>
      </c>
      <c r="L1786" s="168">
        <v>0</v>
      </c>
      <c r="M1786" s="168">
        <v>0</v>
      </c>
      <c r="N1786" s="168">
        <v>2.1164000000000075E-2</v>
      </c>
    </row>
    <row r="1787" spans="1:14" ht="60" x14ac:dyDescent="0.25">
      <c r="A1787" s="168">
        <v>2050</v>
      </c>
      <c r="B1787" s="168">
        <v>15</v>
      </c>
      <c r="C1787" s="169" t="s">
        <v>17</v>
      </c>
      <c r="D1787" s="168">
        <v>-7.0625246230000007</v>
      </c>
      <c r="E1787" s="168">
        <v>0</v>
      </c>
      <c r="F1787" s="168">
        <v>6.0795000000000265E-2</v>
      </c>
      <c r="G1787" s="168">
        <v>0</v>
      </c>
      <c r="H1787" s="168">
        <v>0</v>
      </c>
      <c r="I1787" s="168">
        <v>0</v>
      </c>
      <c r="J1787" s="168">
        <v>6.9616400000000467E-2</v>
      </c>
      <c r="K1787" s="168">
        <v>0</v>
      </c>
      <c r="L1787" s="168">
        <v>0</v>
      </c>
      <c r="M1787" s="168">
        <v>0</v>
      </c>
      <c r="N1787" s="168">
        <v>0.13041140000000073</v>
      </c>
    </row>
    <row r="1788" spans="1:14" ht="60" x14ac:dyDescent="0.25">
      <c r="A1788" s="168">
        <v>2050</v>
      </c>
      <c r="B1788" s="168">
        <v>29</v>
      </c>
      <c r="C1788" s="169" t="s">
        <v>31</v>
      </c>
      <c r="D1788" s="168">
        <v>-5.3520100480000004</v>
      </c>
      <c r="E1788" s="168">
        <v>0</v>
      </c>
      <c r="F1788" s="168">
        <v>0</v>
      </c>
      <c r="G1788" s="168">
        <v>1.3767017090282181</v>
      </c>
      <c r="H1788" s="168">
        <v>0</v>
      </c>
      <c r="I1788" s="168">
        <v>0</v>
      </c>
      <c r="J1788" s="168">
        <v>0</v>
      </c>
      <c r="K1788" s="168">
        <v>0</v>
      </c>
      <c r="L1788" s="168">
        <v>0</v>
      </c>
      <c r="M1788" s="168">
        <v>0</v>
      </c>
      <c r="N1788" s="168">
        <v>1.3767017090282181</v>
      </c>
    </row>
    <row r="1789" spans="1:14" ht="90" x14ac:dyDescent="0.25">
      <c r="A1789" s="168">
        <v>2050</v>
      </c>
      <c r="B1789" s="168">
        <v>9</v>
      </c>
      <c r="C1789" s="169" t="s">
        <v>11</v>
      </c>
      <c r="D1789" s="168">
        <v>-5.1295888512000003</v>
      </c>
      <c r="E1789" s="168">
        <v>-0.14557049999999983</v>
      </c>
      <c r="F1789" s="168">
        <v>3.0195550000000009</v>
      </c>
      <c r="G1789" s="168">
        <v>0</v>
      </c>
      <c r="H1789" s="168">
        <v>0</v>
      </c>
      <c r="I1789" s="168">
        <v>0</v>
      </c>
      <c r="J1789" s="168">
        <v>0</v>
      </c>
      <c r="K1789" s="168">
        <v>0</v>
      </c>
      <c r="L1789" s="168">
        <v>0</v>
      </c>
      <c r="M1789" s="168">
        <v>0</v>
      </c>
      <c r="N1789" s="168">
        <v>2.8739845000000011</v>
      </c>
    </row>
    <row r="1790" spans="1:14" ht="75" x14ac:dyDescent="0.25">
      <c r="A1790" s="168">
        <v>2050</v>
      </c>
      <c r="B1790" s="168">
        <v>7</v>
      </c>
      <c r="C1790" s="169" t="s">
        <v>9</v>
      </c>
      <c r="D1790" s="168">
        <v>-3.8338333340999999</v>
      </c>
      <c r="E1790" s="168">
        <v>0</v>
      </c>
      <c r="F1790" s="168">
        <v>0</v>
      </c>
      <c r="G1790" s="168">
        <v>0</v>
      </c>
      <c r="H1790" s="168">
        <v>0</v>
      </c>
      <c r="I1790" s="168">
        <v>0</v>
      </c>
      <c r="J1790" s="168">
        <v>0</v>
      </c>
      <c r="K1790" s="168">
        <v>0</v>
      </c>
      <c r="L1790" s="168">
        <v>0</v>
      </c>
      <c r="M1790" s="168">
        <v>0</v>
      </c>
      <c r="N1790" s="168">
        <v>0</v>
      </c>
    </row>
    <row r="1791" spans="1:14" ht="90" x14ac:dyDescent="0.25">
      <c r="A1791" s="168">
        <v>2050</v>
      </c>
      <c r="B1791" s="168">
        <v>6</v>
      </c>
      <c r="C1791" s="169" t="s">
        <v>8</v>
      </c>
      <c r="D1791" s="168">
        <v>-3.7222969234000001</v>
      </c>
      <c r="E1791" s="168">
        <v>0</v>
      </c>
      <c r="F1791" s="168">
        <v>0</v>
      </c>
      <c r="G1791" s="168">
        <v>1.5783196000000004</v>
      </c>
      <c r="H1791" s="168">
        <v>0</v>
      </c>
      <c r="I1791" s="168">
        <v>0</v>
      </c>
      <c r="J1791" s="168">
        <v>0</v>
      </c>
      <c r="K1791" s="168">
        <v>0</v>
      </c>
      <c r="L1791" s="168">
        <v>0</v>
      </c>
      <c r="M1791" s="168">
        <v>0</v>
      </c>
      <c r="N1791" s="168">
        <v>1.5783196000000004</v>
      </c>
    </row>
    <row r="1792" spans="1:14" ht="75" x14ac:dyDescent="0.25">
      <c r="A1792" s="168">
        <v>2050</v>
      </c>
      <c r="B1792" s="168">
        <v>27</v>
      </c>
      <c r="C1792" s="169" t="s">
        <v>29</v>
      </c>
      <c r="D1792" s="168">
        <v>-3.6237930047</v>
      </c>
      <c r="E1792" s="168">
        <v>0</v>
      </c>
      <c r="F1792" s="168">
        <v>0</v>
      </c>
      <c r="G1792" s="168">
        <v>0.68835085451411004</v>
      </c>
      <c r="H1792" s="168">
        <v>0</v>
      </c>
      <c r="I1792" s="168">
        <v>-5.968916500681877E-2</v>
      </c>
      <c r="J1792" s="168">
        <v>0</v>
      </c>
      <c r="K1792" s="168">
        <v>0</v>
      </c>
      <c r="L1792" s="168">
        <v>0</v>
      </c>
      <c r="M1792" s="168">
        <v>0</v>
      </c>
      <c r="N1792" s="168">
        <v>0.62866168950729129</v>
      </c>
    </row>
    <row r="1793" spans="1:14" ht="210" x14ac:dyDescent="0.25">
      <c r="A1793" s="168">
        <v>2050</v>
      </c>
      <c r="B1793" s="168">
        <v>33</v>
      </c>
      <c r="C1793" s="169" t="s">
        <v>35</v>
      </c>
      <c r="D1793" s="168">
        <v>-3.4692493704</v>
      </c>
      <c r="E1793" s="168">
        <v>0</v>
      </c>
      <c r="F1793" s="168">
        <v>0</v>
      </c>
      <c r="G1793" s="168">
        <v>16.154094875999995</v>
      </c>
      <c r="H1793" s="168">
        <v>0</v>
      </c>
      <c r="I1793" s="168">
        <v>0</v>
      </c>
      <c r="J1793" s="168">
        <v>0</v>
      </c>
      <c r="K1793" s="168">
        <v>0</v>
      </c>
      <c r="L1793" s="168">
        <v>0</v>
      </c>
      <c r="M1793" s="168">
        <v>0</v>
      </c>
      <c r="N1793" s="168">
        <v>16.154094875999995</v>
      </c>
    </row>
    <row r="1794" spans="1:14" ht="60" x14ac:dyDescent="0.25">
      <c r="A1794" s="168">
        <v>2050</v>
      </c>
      <c r="B1794" s="168">
        <v>24</v>
      </c>
      <c r="C1794" s="169" t="s">
        <v>26</v>
      </c>
      <c r="D1794" s="168">
        <v>-3.4301518943999998</v>
      </c>
      <c r="E1794" s="168">
        <v>0</v>
      </c>
      <c r="F1794" s="168">
        <v>1.881289906023256</v>
      </c>
      <c r="G1794" s="168">
        <v>5.2493398152978293E-2</v>
      </c>
      <c r="H1794" s="168">
        <v>2.7308514758237652</v>
      </c>
      <c r="I1794" s="168">
        <v>0</v>
      </c>
      <c r="J1794" s="168">
        <v>0</v>
      </c>
      <c r="K1794" s="168">
        <v>0</v>
      </c>
      <c r="L1794" s="168">
        <v>0</v>
      </c>
      <c r="M1794" s="168">
        <v>0</v>
      </c>
      <c r="N1794" s="168">
        <v>4.6646347800000001</v>
      </c>
    </row>
    <row r="1795" spans="1:14" ht="60" x14ac:dyDescent="0.25">
      <c r="A1795" s="168">
        <v>2050</v>
      </c>
      <c r="B1795" s="168">
        <v>26</v>
      </c>
      <c r="C1795" s="169" t="s">
        <v>28</v>
      </c>
      <c r="D1795" s="168">
        <v>-3.3627087482999998</v>
      </c>
      <c r="E1795" s="168">
        <v>0</v>
      </c>
      <c r="F1795" s="168">
        <v>0</v>
      </c>
      <c r="G1795" s="168">
        <v>1.3733562276024329</v>
      </c>
      <c r="H1795" s="168">
        <v>0</v>
      </c>
      <c r="I1795" s="168">
        <v>0</v>
      </c>
      <c r="J1795" s="168">
        <v>0</v>
      </c>
      <c r="K1795" s="168">
        <v>0</v>
      </c>
      <c r="L1795" s="168">
        <v>0</v>
      </c>
      <c r="M1795" s="168">
        <v>0</v>
      </c>
      <c r="N1795" s="168">
        <v>1.3733562276024329</v>
      </c>
    </row>
    <row r="1796" spans="1:14" ht="75" x14ac:dyDescent="0.25">
      <c r="A1796" s="168">
        <v>2050</v>
      </c>
      <c r="B1796" s="168">
        <v>8</v>
      </c>
      <c r="C1796" s="169" t="s">
        <v>10</v>
      </c>
      <c r="D1796" s="168">
        <v>-3.3477213825000001</v>
      </c>
      <c r="E1796" s="168">
        <v>-0.58231574999999958</v>
      </c>
      <c r="F1796" s="168">
        <v>3.019555</v>
      </c>
      <c r="G1796" s="168">
        <v>0</v>
      </c>
      <c r="H1796" s="168">
        <v>0</v>
      </c>
      <c r="I1796" s="168">
        <v>0</v>
      </c>
      <c r="J1796" s="168">
        <v>0</v>
      </c>
      <c r="K1796" s="168">
        <v>0</v>
      </c>
      <c r="L1796" s="168">
        <v>0</v>
      </c>
      <c r="M1796" s="168">
        <v>0</v>
      </c>
      <c r="N1796" s="168">
        <v>2.4372392500000006</v>
      </c>
    </row>
    <row r="1797" spans="1:14" ht="180" x14ac:dyDescent="0.25">
      <c r="A1797" s="168">
        <v>2050</v>
      </c>
      <c r="B1797" s="168">
        <v>18</v>
      </c>
      <c r="C1797" s="169" t="s">
        <v>20</v>
      </c>
      <c r="D1797" s="168">
        <v>-2.3159824324999998</v>
      </c>
      <c r="E1797" s="168">
        <v>0</v>
      </c>
      <c r="F1797" s="168">
        <v>0</v>
      </c>
      <c r="G1797" s="168">
        <v>0.36956919999999999</v>
      </c>
      <c r="H1797" s="168">
        <v>0</v>
      </c>
      <c r="I1797" s="168">
        <v>0</v>
      </c>
      <c r="J1797" s="168">
        <v>0</v>
      </c>
      <c r="K1797" s="168">
        <v>0</v>
      </c>
      <c r="L1797" s="168">
        <v>0</v>
      </c>
      <c r="M1797" s="168">
        <v>0</v>
      </c>
      <c r="N1797" s="168">
        <v>0.36956919999999999</v>
      </c>
    </row>
    <row r="1798" spans="1:14" ht="75" x14ac:dyDescent="0.25">
      <c r="A1798" s="168">
        <v>2050</v>
      </c>
      <c r="B1798" s="168">
        <v>23</v>
      </c>
      <c r="C1798" s="169" t="s">
        <v>25</v>
      </c>
      <c r="D1798" s="168">
        <v>-1.4928719586000001</v>
      </c>
      <c r="E1798" s="168">
        <v>0.26349744774905248</v>
      </c>
      <c r="F1798" s="168">
        <v>2.6536572872835533</v>
      </c>
      <c r="G1798" s="168">
        <v>0.93466099502198619</v>
      </c>
      <c r="H1798" s="168">
        <v>0.80691616448536607</v>
      </c>
      <c r="I1798" s="168">
        <v>0</v>
      </c>
      <c r="J1798" s="168">
        <v>0</v>
      </c>
      <c r="K1798" s="168">
        <v>0</v>
      </c>
      <c r="L1798" s="168">
        <v>0</v>
      </c>
      <c r="M1798" s="168">
        <v>0</v>
      </c>
      <c r="N1798" s="168">
        <v>4.658731894539959</v>
      </c>
    </row>
    <row r="1799" spans="1:14" ht="45" x14ac:dyDescent="0.25">
      <c r="A1799" s="168">
        <v>2050</v>
      </c>
      <c r="B1799" s="168">
        <v>59</v>
      </c>
      <c r="C1799" s="169" t="s">
        <v>61</v>
      </c>
      <c r="D1799" s="168">
        <v>-0.9008710095000001</v>
      </c>
      <c r="E1799" s="168">
        <v>-0.80671950000000114</v>
      </c>
      <c r="F1799" s="168">
        <v>3.8109399999999982</v>
      </c>
      <c r="G1799" s="168">
        <v>0.15203759999999999</v>
      </c>
      <c r="H1799" s="168">
        <v>0</v>
      </c>
      <c r="I1799" s="168">
        <v>0</v>
      </c>
      <c r="J1799" s="168">
        <v>0</v>
      </c>
      <c r="K1799" s="168">
        <v>0</v>
      </c>
      <c r="L1799" s="168">
        <v>0</v>
      </c>
      <c r="M1799" s="168">
        <v>0</v>
      </c>
      <c r="N1799" s="168">
        <v>3.1562580999999974</v>
      </c>
    </row>
    <row r="1800" spans="1:14" ht="75" x14ac:dyDescent="0.25">
      <c r="A1800" s="168">
        <v>2050</v>
      </c>
      <c r="B1800" s="168">
        <v>20</v>
      </c>
      <c r="C1800" s="169" t="s">
        <v>22</v>
      </c>
      <c r="D1800" s="168">
        <v>-0.32602950820000004</v>
      </c>
      <c r="E1800" s="168">
        <v>-2.1193312500000273E-2</v>
      </c>
      <c r="F1800" s="168">
        <v>0.49088865000000592</v>
      </c>
      <c r="G1800" s="168">
        <v>-4.7890127999999796E-2</v>
      </c>
      <c r="H1800" s="168">
        <v>0.97313330400000297</v>
      </c>
      <c r="I1800" s="168">
        <v>0</v>
      </c>
      <c r="J1800" s="168">
        <v>0</v>
      </c>
      <c r="K1800" s="168">
        <v>0</v>
      </c>
      <c r="L1800" s="168">
        <v>0</v>
      </c>
      <c r="M1800" s="168">
        <v>0</v>
      </c>
      <c r="N1800" s="168">
        <v>1.394938513500009</v>
      </c>
    </row>
    <row r="1801" spans="1:14" ht="120" x14ac:dyDescent="0.25">
      <c r="A1801" s="168">
        <v>2050</v>
      </c>
      <c r="B1801" s="168">
        <v>10</v>
      </c>
      <c r="C1801" s="169" t="s">
        <v>12</v>
      </c>
      <c r="D1801" s="168">
        <v>0</v>
      </c>
      <c r="E1801" s="168">
        <v>0</v>
      </c>
      <c r="F1801" s="168">
        <v>0</v>
      </c>
      <c r="G1801" s="168">
        <v>0</v>
      </c>
      <c r="H1801" s="168">
        <v>0</v>
      </c>
      <c r="I1801" s="168">
        <v>0</v>
      </c>
      <c r="J1801" s="168">
        <v>0</v>
      </c>
      <c r="K1801" s="168">
        <v>0</v>
      </c>
      <c r="L1801" s="168">
        <v>0</v>
      </c>
      <c r="M1801" s="168">
        <v>0.99909378021951234</v>
      </c>
      <c r="N1801" s="168">
        <v>0.99909378021951234</v>
      </c>
    </row>
    <row r="1802" spans="1:14" ht="90" x14ac:dyDescent="0.25">
      <c r="A1802" s="168">
        <v>2050</v>
      </c>
      <c r="B1802" s="168">
        <v>25</v>
      </c>
      <c r="C1802" s="169" t="s">
        <v>27</v>
      </c>
      <c r="D1802" s="168">
        <v>0</v>
      </c>
      <c r="E1802" s="168">
        <v>-0.40614412499999986</v>
      </c>
      <c r="F1802" s="168">
        <v>0.87215590000000021</v>
      </c>
      <c r="G1802" s="168">
        <v>-1.2700768079999996</v>
      </c>
      <c r="H1802" s="168">
        <v>5.545719804</v>
      </c>
      <c r="I1802" s="168">
        <v>0</v>
      </c>
      <c r="J1802" s="168">
        <v>0</v>
      </c>
      <c r="K1802" s="168">
        <v>0</v>
      </c>
      <c r="L1802" s="168">
        <v>0</v>
      </c>
      <c r="M1802" s="168">
        <v>0</v>
      </c>
      <c r="N1802" s="168">
        <v>4.7416547710000003</v>
      </c>
    </row>
    <row r="1803" spans="1:14" ht="105" x14ac:dyDescent="0.25">
      <c r="A1803" s="168">
        <v>2050</v>
      </c>
      <c r="B1803" s="168">
        <v>34</v>
      </c>
      <c r="C1803" s="169" t="s">
        <v>36</v>
      </c>
      <c r="D1803" s="168">
        <v>0</v>
      </c>
      <c r="E1803" s="168">
        <v>0</v>
      </c>
      <c r="F1803" s="168">
        <v>0</v>
      </c>
      <c r="G1803" s="168">
        <v>0</v>
      </c>
      <c r="H1803" s="168">
        <v>0</v>
      </c>
      <c r="I1803" s="168">
        <v>0</v>
      </c>
      <c r="J1803" s="168">
        <v>0</v>
      </c>
      <c r="K1803" s="168">
        <v>0</v>
      </c>
      <c r="L1803" s="168">
        <v>0</v>
      </c>
      <c r="M1803" s="168">
        <v>0.98233616461280493</v>
      </c>
      <c r="N1803" s="168">
        <v>0.98233616461280493</v>
      </c>
    </row>
    <row r="1804" spans="1:14" ht="45" x14ac:dyDescent="0.25">
      <c r="A1804" s="168">
        <v>2050</v>
      </c>
      <c r="B1804" s="168">
        <v>17</v>
      </c>
      <c r="C1804" s="169" t="s">
        <v>19</v>
      </c>
      <c r="D1804" s="168">
        <v>0.79063784800000003</v>
      </c>
      <c r="E1804" s="168">
        <v>0</v>
      </c>
      <c r="F1804" s="168">
        <v>0.32303039999999966</v>
      </c>
      <c r="G1804" s="168">
        <v>0.11198387199999996</v>
      </c>
      <c r="H1804" s="168">
        <v>0.48756614399999959</v>
      </c>
      <c r="I1804" s="168">
        <v>0</v>
      </c>
      <c r="J1804" s="168">
        <v>0</v>
      </c>
      <c r="K1804" s="168">
        <v>0</v>
      </c>
      <c r="L1804" s="168">
        <v>0</v>
      </c>
      <c r="M1804" s="168">
        <v>0</v>
      </c>
      <c r="N1804" s="168">
        <v>0.92258041599999929</v>
      </c>
    </row>
    <row r="1805" spans="1:14" ht="195" x14ac:dyDescent="0.25">
      <c r="A1805" s="168">
        <v>2050</v>
      </c>
      <c r="B1805" s="168">
        <v>52</v>
      </c>
      <c r="C1805" s="169" t="s">
        <v>54</v>
      </c>
      <c r="D1805" s="168">
        <v>0.79726269809999994</v>
      </c>
      <c r="E1805" s="168">
        <v>0</v>
      </c>
      <c r="F1805" s="168">
        <v>0</v>
      </c>
      <c r="G1805" s="168">
        <v>1.5592720000000002</v>
      </c>
      <c r="H1805" s="168">
        <v>0</v>
      </c>
      <c r="I1805" s="168">
        <v>0</v>
      </c>
      <c r="J1805" s="168">
        <v>0</v>
      </c>
      <c r="K1805" s="168">
        <v>0</v>
      </c>
      <c r="L1805" s="168">
        <v>0</v>
      </c>
      <c r="M1805" s="168">
        <v>0</v>
      </c>
      <c r="N1805" s="168">
        <v>1.5592720000000002</v>
      </c>
    </row>
    <row r="1806" spans="1:14" ht="60" x14ac:dyDescent="0.25">
      <c r="A1806" s="168">
        <v>2050</v>
      </c>
      <c r="B1806" s="168">
        <v>30</v>
      </c>
      <c r="C1806" s="169" t="s">
        <v>32</v>
      </c>
      <c r="D1806" s="168">
        <v>0.8548228711000001</v>
      </c>
      <c r="E1806" s="168">
        <v>0</v>
      </c>
      <c r="F1806" s="168">
        <v>0</v>
      </c>
      <c r="G1806" s="168">
        <v>0</v>
      </c>
      <c r="H1806" s="168">
        <v>0</v>
      </c>
      <c r="I1806" s="168">
        <v>0.77674850457075839</v>
      </c>
      <c r="J1806" s="168">
        <v>0</v>
      </c>
      <c r="K1806" s="168">
        <v>0</v>
      </c>
      <c r="L1806" s="168">
        <v>0</v>
      </c>
      <c r="M1806" s="168">
        <v>0</v>
      </c>
      <c r="N1806" s="168">
        <v>0.77674850457075839</v>
      </c>
    </row>
    <row r="1807" spans="1:14" ht="45" x14ac:dyDescent="0.25">
      <c r="A1807" s="168">
        <v>2050</v>
      </c>
      <c r="B1807" s="168">
        <v>13</v>
      </c>
      <c r="C1807" s="169" t="s">
        <v>15</v>
      </c>
      <c r="D1807" s="168">
        <v>3.1052084272</v>
      </c>
      <c r="E1807" s="168">
        <v>0</v>
      </c>
      <c r="F1807" s="168">
        <v>0.3935750000000004</v>
      </c>
      <c r="G1807" s="168">
        <v>0</v>
      </c>
      <c r="H1807" s="168">
        <v>0</v>
      </c>
      <c r="I1807" s="168">
        <v>0</v>
      </c>
      <c r="J1807" s="168">
        <v>0.24133900000000025</v>
      </c>
      <c r="K1807" s="168">
        <v>0</v>
      </c>
      <c r="L1807" s="168">
        <v>0</v>
      </c>
      <c r="M1807" s="168">
        <v>0</v>
      </c>
      <c r="N1807" s="168">
        <v>0.63491400000000064</v>
      </c>
    </row>
    <row r="1808" spans="1:14" ht="210" x14ac:dyDescent="0.25">
      <c r="A1808" s="168">
        <v>2050</v>
      </c>
      <c r="B1808" s="168">
        <v>49</v>
      </c>
      <c r="C1808" s="169" t="s">
        <v>51</v>
      </c>
      <c r="D1808" s="168">
        <v>4.2465289140999998</v>
      </c>
      <c r="E1808" s="168">
        <v>0</v>
      </c>
      <c r="F1808" s="168">
        <v>0</v>
      </c>
      <c r="G1808" s="168">
        <v>0</v>
      </c>
      <c r="H1808" s="168">
        <v>0</v>
      </c>
      <c r="I1808" s="168">
        <v>0</v>
      </c>
      <c r="J1808" s="168">
        <v>0</v>
      </c>
      <c r="K1808" s="168">
        <v>0</v>
      </c>
      <c r="L1808" s="168">
        <v>0</v>
      </c>
      <c r="M1808" s="168">
        <v>0</v>
      </c>
      <c r="N1808" s="168">
        <v>0</v>
      </c>
    </row>
    <row r="1809" spans="1:14" ht="195" x14ac:dyDescent="0.25">
      <c r="A1809" s="168">
        <v>2050</v>
      </c>
      <c r="B1809" s="168">
        <v>51</v>
      </c>
      <c r="C1809" s="169" t="s">
        <v>53</v>
      </c>
      <c r="D1809" s="168">
        <v>4.2465289140999998</v>
      </c>
      <c r="E1809" s="168">
        <v>0</v>
      </c>
      <c r="F1809" s="168">
        <v>0</v>
      </c>
      <c r="G1809" s="168">
        <v>0</v>
      </c>
      <c r="H1809" s="168">
        <v>0</v>
      </c>
      <c r="I1809" s="168">
        <v>0</v>
      </c>
      <c r="J1809" s="168">
        <v>0</v>
      </c>
      <c r="K1809" s="168">
        <v>0</v>
      </c>
      <c r="L1809" s="168">
        <v>2.71826999</v>
      </c>
      <c r="M1809" s="168">
        <v>0</v>
      </c>
      <c r="N1809" s="168">
        <v>2.71826999</v>
      </c>
    </row>
    <row r="1810" spans="1:14" ht="225" x14ac:dyDescent="0.25">
      <c r="A1810" s="168">
        <v>2050</v>
      </c>
      <c r="B1810" s="168">
        <v>53</v>
      </c>
      <c r="C1810" s="169" t="s">
        <v>55</v>
      </c>
      <c r="D1810" s="168">
        <v>4.2465289140999998</v>
      </c>
      <c r="E1810" s="168">
        <v>0</v>
      </c>
      <c r="F1810" s="168">
        <v>0</v>
      </c>
      <c r="G1810" s="168">
        <v>0</v>
      </c>
      <c r="H1810" s="168">
        <v>0</v>
      </c>
      <c r="I1810" s="168">
        <v>0</v>
      </c>
      <c r="J1810" s="168">
        <v>0</v>
      </c>
      <c r="K1810" s="168">
        <v>0</v>
      </c>
      <c r="L1810" s="168">
        <v>1.0841519700000002</v>
      </c>
      <c r="M1810" s="168">
        <v>0</v>
      </c>
      <c r="N1810" s="168">
        <v>1.0841519700000002</v>
      </c>
    </row>
    <row r="1811" spans="1:14" ht="180" x14ac:dyDescent="0.25">
      <c r="A1811" s="168">
        <v>2050</v>
      </c>
      <c r="B1811" s="168">
        <v>37</v>
      </c>
      <c r="C1811" s="169" t="s">
        <v>39</v>
      </c>
      <c r="D1811" s="168">
        <v>4.7469766068999997</v>
      </c>
      <c r="E1811" s="168">
        <v>0</v>
      </c>
      <c r="F1811" s="168">
        <v>0</v>
      </c>
      <c r="G1811" s="168">
        <v>0</v>
      </c>
      <c r="H1811" s="168">
        <v>0</v>
      </c>
      <c r="I1811" s="168">
        <v>0</v>
      </c>
      <c r="J1811" s="168">
        <v>0</v>
      </c>
      <c r="K1811" s="168">
        <v>0</v>
      </c>
      <c r="L1811" s="168">
        <v>23.033336749999997</v>
      </c>
      <c r="M1811" s="168">
        <v>0</v>
      </c>
      <c r="N1811" s="168">
        <v>23.033336749999997</v>
      </c>
    </row>
    <row r="1812" spans="1:14" ht="45" x14ac:dyDescent="0.25">
      <c r="A1812" s="168">
        <v>2050</v>
      </c>
      <c r="B1812" s="168">
        <v>16</v>
      </c>
      <c r="C1812" s="169" t="s">
        <v>18</v>
      </c>
      <c r="D1812" s="168">
        <v>5.0374925743999999</v>
      </c>
      <c r="E1812" s="168">
        <v>-0.11540983715125017</v>
      </c>
      <c r="F1812" s="168">
        <v>0.83072815015125012</v>
      </c>
      <c r="G1812" s="168">
        <v>0</v>
      </c>
      <c r="H1812" s="168">
        <v>0</v>
      </c>
      <c r="I1812" s="168">
        <v>0</v>
      </c>
      <c r="J1812" s="168">
        <v>0</v>
      </c>
      <c r="K1812" s="168">
        <v>0</v>
      </c>
      <c r="L1812" s="168">
        <v>0</v>
      </c>
      <c r="M1812" s="168">
        <v>0</v>
      </c>
      <c r="N1812" s="168">
        <v>0.71531831300000004</v>
      </c>
    </row>
    <row r="1813" spans="1:14" ht="150" x14ac:dyDescent="0.25">
      <c r="A1813" s="168">
        <v>2050</v>
      </c>
      <c r="B1813" s="168">
        <v>38</v>
      </c>
      <c r="C1813" s="169" t="s">
        <v>40</v>
      </c>
      <c r="D1813" s="168">
        <v>5.3422356789999998</v>
      </c>
      <c r="E1813" s="168">
        <v>0</v>
      </c>
      <c r="F1813" s="168">
        <v>0</v>
      </c>
      <c r="G1813" s="168">
        <v>0</v>
      </c>
      <c r="H1813" s="168">
        <v>0</v>
      </c>
      <c r="I1813" s="168">
        <v>0</v>
      </c>
      <c r="J1813" s="168">
        <v>0</v>
      </c>
      <c r="K1813" s="168">
        <v>0</v>
      </c>
      <c r="L1813" s="168">
        <v>9.884897070000001</v>
      </c>
      <c r="M1813" s="168">
        <v>0</v>
      </c>
      <c r="N1813" s="168">
        <v>9.884897070000001</v>
      </c>
    </row>
    <row r="1814" spans="1:14" ht="135" x14ac:dyDescent="0.25">
      <c r="A1814" s="168">
        <v>2050</v>
      </c>
      <c r="B1814" s="168">
        <v>40</v>
      </c>
      <c r="C1814" s="169" t="s">
        <v>42</v>
      </c>
      <c r="D1814" s="168">
        <v>5.4769047630000003</v>
      </c>
      <c r="E1814" s="168">
        <v>-4.5747798283885454E-3</v>
      </c>
      <c r="F1814" s="168">
        <v>1.7590383818455908E-2</v>
      </c>
      <c r="G1814" s="168">
        <v>-7.4181430955579681E-3</v>
      </c>
      <c r="H1814" s="168">
        <v>6.2638204745490533E-2</v>
      </c>
      <c r="I1814" s="168">
        <v>0</v>
      </c>
      <c r="J1814" s="168">
        <v>0</v>
      </c>
      <c r="K1814" s="168">
        <v>0</v>
      </c>
      <c r="L1814" s="168">
        <v>0</v>
      </c>
      <c r="M1814" s="168">
        <v>0</v>
      </c>
      <c r="N1814" s="168">
        <v>6.8235665639999929E-2</v>
      </c>
    </row>
    <row r="1815" spans="1:14" ht="90" x14ac:dyDescent="0.25">
      <c r="A1815" s="168">
        <v>2050</v>
      </c>
      <c r="B1815" s="168">
        <v>48</v>
      </c>
      <c r="C1815" s="169" t="s">
        <v>50</v>
      </c>
      <c r="D1815" s="168">
        <v>5.6305795644999996</v>
      </c>
      <c r="E1815" s="168">
        <v>2.6274283428573044</v>
      </c>
      <c r="F1815" s="168">
        <v>98.189194433512668</v>
      </c>
      <c r="G1815" s="168">
        <v>0</v>
      </c>
      <c r="H1815" s="168">
        <v>0</v>
      </c>
      <c r="I1815" s="168">
        <v>0</v>
      </c>
      <c r="J1815" s="168">
        <v>0</v>
      </c>
      <c r="K1815" s="168">
        <v>0</v>
      </c>
      <c r="L1815" s="168">
        <v>0</v>
      </c>
      <c r="M1815" s="168">
        <v>0</v>
      </c>
      <c r="N1815" s="168">
        <v>100.81662277636997</v>
      </c>
    </row>
    <row r="1816" spans="1:14" ht="75" x14ac:dyDescent="0.25">
      <c r="A1816" s="168">
        <v>2050</v>
      </c>
      <c r="B1816" s="168">
        <v>28</v>
      </c>
      <c r="C1816" s="169" t="s">
        <v>30</v>
      </c>
      <c r="D1816" s="168">
        <v>5.8285648387999993</v>
      </c>
      <c r="E1816" s="168">
        <v>0</v>
      </c>
      <c r="F1816" s="168">
        <v>0</v>
      </c>
      <c r="G1816" s="168">
        <v>1.3709253382211068</v>
      </c>
      <c r="H1816" s="168">
        <v>0</v>
      </c>
      <c r="I1816" s="168">
        <v>0</v>
      </c>
      <c r="J1816" s="168">
        <v>0</v>
      </c>
      <c r="K1816" s="168">
        <v>0</v>
      </c>
      <c r="L1816" s="168">
        <v>0</v>
      </c>
      <c r="M1816" s="168">
        <v>0</v>
      </c>
      <c r="N1816" s="168">
        <v>1.3709253382211068</v>
      </c>
    </row>
    <row r="1817" spans="1:14" ht="90" x14ac:dyDescent="0.25">
      <c r="A1817" s="168">
        <v>2050</v>
      </c>
      <c r="B1817" s="168">
        <v>45</v>
      </c>
      <c r="C1817" s="169" t="s">
        <v>47</v>
      </c>
      <c r="D1817" s="168">
        <v>5.8554986556000008</v>
      </c>
      <c r="E1817" s="168">
        <v>0.78881845007432072</v>
      </c>
      <c r="F1817" s="168">
        <v>4.2501809624603721</v>
      </c>
      <c r="G1817" s="168">
        <v>1.6997763454880042</v>
      </c>
      <c r="H1817" s="168">
        <v>0</v>
      </c>
      <c r="I1817" s="168">
        <v>0</v>
      </c>
      <c r="J1817" s="168">
        <v>0</v>
      </c>
      <c r="K1817" s="168">
        <v>0</v>
      </c>
      <c r="L1817" s="168">
        <v>0</v>
      </c>
      <c r="M1817" s="168">
        <v>0</v>
      </c>
      <c r="N1817" s="168">
        <v>6.7387757580226975</v>
      </c>
    </row>
    <row r="1818" spans="1:14" ht="75" x14ac:dyDescent="0.25">
      <c r="A1818" s="168">
        <v>2050</v>
      </c>
      <c r="B1818" s="168">
        <v>54</v>
      </c>
      <c r="C1818" s="169" t="s">
        <v>56</v>
      </c>
      <c r="D1818" s="168">
        <v>5.8554986556000008</v>
      </c>
      <c r="E1818" s="168">
        <v>0.78882446696007724</v>
      </c>
      <c r="F1818" s="168">
        <v>4.2502091012609871</v>
      </c>
      <c r="G1818" s="168">
        <v>1.6997438409657228</v>
      </c>
      <c r="H1818" s="168">
        <v>0</v>
      </c>
      <c r="I1818" s="168">
        <v>0</v>
      </c>
      <c r="J1818" s="168">
        <v>0</v>
      </c>
      <c r="K1818" s="168">
        <v>0</v>
      </c>
      <c r="L1818" s="168">
        <v>0</v>
      </c>
      <c r="M1818" s="168">
        <v>0</v>
      </c>
      <c r="N1818" s="168">
        <v>6.7387774091867874</v>
      </c>
    </row>
    <row r="1819" spans="1:14" ht="120" x14ac:dyDescent="0.25">
      <c r="A1819" s="168">
        <v>2050</v>
      </c>
      <c r="B1819" s="168">
        <v>36</v>
      </c>
      <c r="C1819" s="169" t="s">
        <v>38</v>
      </c>
      <c r="D1819" s="168">
        <v>7.9723011687000005</v>
      </c>
      <c r="E1819" s="168">
        <v>0</v>
      </c>
      <c r="F1819" s="168">
        <v>0</v>
      </c>
      <c r="G1819" s="168">
        <v>0.12803183999999998</v>
      </c>
      <c r="H1819" s="168">
        <v>0</v>
      </c>
      <c r="I1819" s="168">
        <v>0</v>
      </c>
      <c r="J1819" s="168">
        <v>0</v>
      </c>
      <c r="K1819" s="168">
        <v>0</v>
      </c>
      <c r="L1819" s="168">
        <v>0</v>
      </c>
      <c r="M1819" s="168">
        <v>0</v>
      </c>
      <c r="N1819" s="168">
        <v>0.12803183999999998</v>
      </c>
    </row>
    <row r="1820" spans="1:14" ht="90" x14ac:dyDescent="0.25">
      <c r="A1820" s="168">
        <v>2050</v>
      </c>
      <c r="B1820" s="168">
        <v>46</v>
      </c>
      <c r="C1820" s="169" t="s">
        <v>48</v>
      </c>
      <c r="D1820" s="168">
        <v>14.366258952100001</v>
      </c>
      <c r="E1820" s="168">
        <v>4.2366882135414023</v>
      </c>
      <c r="F1820" s="168">
        <v>3.812182149929098</v>
      </c>
      <c r="G1820" s="168">
        <v>0.32657991701003991</v>
      </c>
      <c r="H1820" s="168">
        <v>0.69590437052252085</v>
      </c>
      <c r="I1820" s="168">
        <v>0</v>
      </c>
      <c r="J1820" s="168">
        <v>0</v>
      </c>
      <c r="K1820" s="168">
        <v>0</v>
      </c>
      <c r="L1820" s="168">
        <v>0</v>
      </c>
      <c r="M1820" s="168">
        <v>0</v>
      </c>
      <c r="N1820" s="168">
        <v>9.0713546510030625</v>
      </c>
    </row>
    <row r="1821" spans="1:14" ht="75" x14ac:dyDescent="0.25">
      <c r="A1821" s="168">
        <v>2050</v>
      </c>
      <c r="B1821" s="168">
        <v>55</v>
      </c>
      <c r="C1821" s="169" t="s">
        <v>57</v>
      </c>
      <c r="D1821" s="168">
        <v>15.5614470726</v>
      </c>
      <c r="E1821" s="168">
        <v>-0.82831934713171129</v>
      </c>
      <c r="F1821" s="168">
        <v>3.383003265360891</v>
      </c>
      <c r="G1821" s="168">
        <v>1.7036534784979644</v>
      </c>
      <c r="H1821" s="168">
        <v>0</v>
      </c>
      <c r="I1821" s="168">
        <v>0</v>
      </c>
      <c r="J1821" s="168">
        <v>0</v>
      </c>
      <c r="K1821" s="168">
        <v>0</v>
      </c>
      <c r="L1821" s="168">
        <v>0</v>
      </c>
      <c r="M1821" s="168">
        <v>0</v>
      </c>
      <c r="N1821" s="168">
        <v>4.2583373967271445</v>
      </c>
    </row>
    <row r="1822" spans="1:14" ht="45" x14ac:dyDescent="0.25">
      <c r="A1822" s="168">
        <v>2050</v>
      </c>
      <c r="B1822" s="168">
        <v>57</v>
      </c>
      <c r="C1822" s="169" t="s">
        <v>59</v>
      </c>
      <c r="D1822" s="168">
        <v>18.798500877200002</v>
      </c>
      <c r="E1822" s="168">
        <v>0</v>
      </c>
      <c r="F1822" s="168">
        <v>1.2761159193246934E-8</v>
      </c>
      <c r="G1822" s="168">
        <v>-1.7691567080412059E-9</v>
      </c>
      <c r="H1822" s="168">
        <v>1.9261063914794263E-8</v>
      </c>
      <c r="I1822" s="168">
        <v>0</v>
      </c>
      <c r="J1822" s="168">
        <v>0</v>
      </c>
      <c r="K1822" s="168">
        <v>0</v>
      </c>
      <c r="L1822" s="168">
        <v>0</v>
      </c>
      <c r="M1822" s="168">
        <v>0</v>
      </c>
      <c r="N1822" s="168">
        <v>3.0253066399999994E-8</v>
      </c>
    </row>
    <row r="1823" spans="1:14" ht="45" x14ac:dyDescent="0.25">
      <c r="A1823" s="168">
        <v>2050</v>
      </c>
      <c r="B1823" s="168">
        <v>56</v>
      </c>
      <c r="C1823" s="169" t="s">
        <v>58</v>
      </c>
      <c r="D1823" s="168">
        <v>22.199764080999998</v>
      </c>
      <c r="E1823" s="168">
        <v>-0.1970495813189172</v>
      </c>
      <c r="F1823" s="168">
        <v>-2.04240950293944</v>
      </c>
      <c r="G1823" s="168">
        <v>0.54290612586430065</v>
      </c>
      <c r="H1823" s="168">
        <v>5.6290714054897402</v>
      </c>
      <c r="I1823" s="168">
        <v>0</v>
      </c>
      <c r="J1823" s="168">
        <v>0</v>
      </c>
      <c r="K1823" s="168">
        <v>0</v>
      </c>
      <c r="L1823" s="168">
        <v>0</v>
      </c>
      <c r="M1823" s="168">
        <v>0</v>
      </c>
      <c r="N1823" s="168">
        <v>3.9325184470956835</v>
      </c>
    </row>
    <row r="1824" spans="1:14" ht="135" x14ac:dyDescent="0.25">
      <c r="A1824" s="168">
        <v>2050</v>
      </c>
      <c r="B1824" s="168">
        <v>41</v>
      </c>
      <c r="C1824" s="169" t="s">
        <v>43</v>
      </c>
      <c r="D1824" s="168">
        <v>22.8555156368</v>
      </c>
      <c r="E1824" s="168">
        <v>0</v>
      </c>
      <c r="F1824" s="168">
        <v>0</v>
      </c>
      <c r="G1824" s="168">
        <v>2.4050426399999884E-2</v>
      </c>
      <c r="H1824" s="168">
        <v>0</v>
      </c>
      <c r="I1824" s="168">
        <v>0</v>
      </c>
      <c r="J1824" s="168">
        <v>0</v>
      </c>
      <c r="K1824" s="168">
        <v>0</v>
      </c>
      <c r="L1824" s="168">
        <v>0</v>
      </c>
      <c r="M1824" s="168">
        <v>0</v>
      </c>
      <c r="N1824" s="168">
        <v>2.4050426399999884E-2</v>
      </c>
    </row>
    <row r="1825" spans="1:14" ht="135" x14ac:dyDescent="0.25">
      <c r="A1825" s="168">
        <v>2050</v>
      </c>
      <c r="B1825" s="168">
        <v>42</v>
      </c>
      <c r="C1825" s="169" t="s">
        <v>44</v>
      </c>
      <c r="D1825" s="168">
        <v>22.8555156368</v>
      </c>
      <c r="E1825" s="168">
        <v>-7.3331088526434121E-3</v>
      </c>
      <c r="F1825" s="168">
        <v>-3.8325901359298246E-2</v>
      </c>
      <c r="G1825" s="168">
        <v>4.7422908776941684E-2</v>
      </c>
      <c r="H1825" s="168">
        <v>0</v>
      </c>
      <c r="I1825" s="168">
        <v>0</v>
      </c>
      <c r="J1825" s="168">
        <v>0</v>
      </c>
      <c r="K1825" s="168">
        <v>0</v>
      </c>
      <c r="L1825" s="168">
        <v>0</v>
      </c>
      <c r="M1825" s="168">
        <v>0</v>
      </c>
      <c r="N1825" s="168">
        <v>1.7638985650000258E-3</v>
      </c>
    </row>
    <row r="1826" spans="1:14" ht="90" x14ac:dyDescent="0.25">
      <c r="A1826" s="168">
        <v>2050</v>
      </c>
      <c r="B1826" s="168">
        <v>47</v>
      </c>
      <c r="C1826" s="169" t="s">
        <v>49</v>
      </c>
      <c r="D1826" s="168">
        <v>23.278963022700001</v>
      </c>
      <c r="E1826" s="168">
        <v>0.56062190671942835</v>
      </c>
      <c r="F1826" s="168">
        <v>0.4510107214444859</v>
      </c>
      <c r="G1826" s="168">
        <v>0</v>
      </c>
      <c r="H1826" s="168">
        <v>0</v>
      </c>
      <c r="I1826" s="168">
        <v>0</v>
      </c>
      <c r="J1826" s="168">
        <v>0</v>
      </c>
      <c r="K1826" s="168">
        <v>0</v>
      </c>
      <c r="L1826" s="168">
        <v>0</v>
      </c>
      <c r="M1826" s="168">
        <v>0</v>
      </c>
      <c r="N1826" s="168">
        <v>1.0116326281639141</v>
      </c>
    </row>
    <row r="1827" spans="1:14" ht="75" x14ac:dyDescent="0.25">
      <c r="A1827" s="168">
        <v>2050</v>
      </c>
      <c r="B1827" s="168">
        <v>3</v>
      </c>
      <c r="C1827" s="169" t="s">
        <v>5</v>
      </c>
      <c r="D1827" s="168">
        <v>28.807346129100001</v>
      </c>
      <c r="E1827" s="168">
        <v>0</v>
      </c>
      <c r="F1827" s="168">
        <v>0</v>
      </c>
      <c r="G1827" s="168">
        <v>1.5724154159999995</v>
      </c>
      <c r="H1827" s="168">
        <v>0</v>
      </c>
      <c r="I1827" s="168">
        <v>0</v>
      </c>
      <c r="J1827" s="168">
        <v>0</v>
      </c>
      <c r="K1827" s="168">
        <v>0</v>
      </c>
      <c r="L1827" s="168">
        <v>0</v>
      </c>
      <c r="M1827" s="168">
        <v>0</v>
      </c>
      <c r="N1827" s="168">
        <v>1.5724154159999995</v>
      </c>
    </row>
    <row r="1828" spans="1:14" ht="105" x14ac:dyDescent="0.25">
      <c r="A1828" s="168">
        <v>2050</v>
      </c>
      <c r="B1828" s="168">
        <v>1</v>
      </c>
      <c r="C1828" s="169" t="s">
        <v>3</v>
      </c>
      <c r="D1828" s="168">
        <v>31.323485917900001</v>
      </c>
      <c r="E1828" s="168">
        <v>0</v>
      </c>
      <c r="F1828" s="168">
        <v>0</v>
      </c>
      <c r="G1828" s="168">
        <v>1.2569582577503551</v>
      </c>
      <c r="H1828" s="168">
        <v>0</v>
      </c>
      <c r="I1828" s="168">
        <v>0</v>
      </c>
      <c r="J1828" s="168">
        <v>0</v>
      </c>
      <c r="K1828" s="168">
        <v>0</v>
      </c>
      <c r="L1828" s="168">
        <v>0</v>
      </c>
      <c r="M1828" s="168">
        <v>0</v>
      </c>
      <c r="N1828" s="168">
        <v>1.2569582577503551</v>
      </c>
    </row>
    <row r="1829" spans="1:14" ht="105" x14ac:dyDescent="0.25">
      <c r="A1829" s="168">
        <v>2050</v>
      </c>
      <c r="B1829" s="168">
        <v>4</v>
      </c>
      <c r="C1829" s="169" t="s">
        <v>6</v>
      </c>
      <c r="D1829" s="168">
        <v>32.252376785199999</v>
      </c>
      <c r="E1829" s="168">
        <v>0</v>
      </c>
      <c r="F1829" s="168">
        <v>0</v>
      </c>
      <c r="G1829" s="168">
        <v>2.0427610694328053</v>
      </c>
      <c r="H1829" s="168">
        <v>0</v>
      </c>
      <c r="I1829" s="168">
        <v>0</v>
      </c>
      <c r="J1829" s="168">
        <v>0</v>
      </c>
      <c r="K1829" s="168">
        <v>0</v>
      </c>
      <c r="L1829" s="168">
        <v>0</v>
      </c>
      <c r="M1829" s="168">
        <v>0</v>
      </c>
      <c r="N1829" s="168">
        <v>2.0427610694328053</v>
      </c>
    </row>
    <row r="1830" spans="1:14" ht="75" x14ac:dyDescent="0.25">
      <c r="A1830" s="168">
        <v>2050</v>
      </c>
      <c r="B1830" s="168">
        <v>43</v>
      </c>
      <c r="C1830" s="169" t="s">
        <v>45</v>
      </c>
      <c r="D1830" s="168">
        <v>32.266278110000002</v>
      </c>
      <c r="E1830" s="168">
        <v>0</v>
      </c>
      <c r="F1830" s="168">
        <v>0</v>
      </c>
      <c r="G1830" s="168">
        <v>2.0541117025049438</v>
      </c>
      <c r="H1830" s="168">
        <v>0</v>
      </c>
      <c r="I1830" s="168">
        <v>0</v>
      </c>
      <c r="J1830" s="168">
        <v>0</v>
      </c>
      <c r="K1830" s="168">
        <v>0</v>
      </c>
      <c r="L1830" s="168">
        <v>0</v>
      </c>
      <c r="M1830" s="168">
        <v>0</v>
      </c>
      <c r="N1830" s="168">
        <v>2.0541117025049438</v>
      </c>
    </row>
    <row r="1831" spans="1:14" ht="135" x14ac:dyDescent="0.25">
      <c r="A1831" s="168">
        <v>2050</v>
      </c>
      <c r="B1831" s="168">
        <v>11</v>
      </c>
      <c r="C1831" s="169" t="s">
        <v>13</v>
      </c>
      <c r="D1831" s="168">
        <v>36.199049779200003</v>
      </c>
      <c r="E1831" s="168">
        <v>0</v>
      </c>
      <c r="F1831" s="168">
        <v>0</v>
      </c>
      <c r="G1831" s="168">
        <v>0</v>
      </c>
      <c r="H1831" s="168">
        <v>0</v>
      </c>
      <c r="I1831" s="168">
        <v>0</v>
      </c>
      <c r="J1831" s="168">
        <v>0</v>
      </c>
      <c r="K1831" s="168">
        <v>0</v>
      </c>
      <c r="L1831" s="168">
        <v>0</v>
      </c>
      <c r="M1831" s="168">
        <v>0.14603509800000003</v>
      </c>
      <c r="N1831" s="168">
        <v>0.14603509800000003</v>
      </c>
    </row>
    <row r="1832" spans="1:14" ht="150" x14ac:dyDescent="0.25">
      <c r="A1832" s="168">
        <v>2050</v>
      </c>
      <c r="B1832" s="168">
        <v>12</v>
      </c>
      <c r="C1832" s="169" t="s">
        <v>14</v>
      </c>
      <c r="D1832" s="168">
        <v>76.200654911700013</v>
      </c>
      <c r="E1832" s="168">
        <v>0</v>
      </c>
      <c r="F1832" s="168">
        <v>0</v>
      </c>
      <c r="G1832" s="168">
        <v>0</v>
      </c>
      <c r="H1832" s="168">
        <v>0</v>
      </c>
      <c r="I1832" s="168">
        <v>0</v>
      </c>
      <c r="J1832" s="168">
        <v>0</v>
      </c>
      <c r="K1832" s="168">
        <v>0</v>
      </c>
      <c r="L1832" s="168">
        <v>0</v>
      </c>
      <c r="M1832" s="168">
        <v>0.14603509800000003</v>
      </c>
      <c r="N1832" s="168">
        <v>0.14603509800000003</v>
      </c>
    </row>
    <row r="1833" spans="1:14" ht="105" x14ac:dyDescent="0.25">
      <c r="A1833" s="168">
        <v>2050</v>
      </c>
      <c r="B1833" s="168">
        <v>5</v>
      </c>
      <c r="C1833" s="169" t="s">
        <v>7</v>
      </c>
      <c r="D1833" s="168">
        <v>89.612935449400013</v>
      </c>
      <c r="E1833" s="168">
        <v>0</v>
      </c>
      <c r="F1833" s="168">
        <v>0</v>
      </c>
      <c r="G1833" s="168">
        <v>0</v>
      </c>
      <c r="H1833" s="168">
        <v>0</v>
      </c>
      <c r="I1833" s="168">
        <v>0</v>
      </c>
      <c r="J1833" s="168">
        <v>0</v>
      </c>
      <c r="K1833" s="168">
        <v>0</v>
      </c>
      <c r="L1833" s="168">
        <v>0.42827678957358539</v>
      </c>
      <c r="M1833" s="168">
        <v>0</v>
      </c>
      <c r="N1833" s="168">
        <v>0.42827678957358539</v>
      </c>
    </row>
    <row r="1834" spans="1:14" ht="75" x14ac:dyDescent="0.25">
      <c r="A1834" s="168">
        <v>2050</v>
      </c>
      <c r="B1834" s="168">
        <v>44</v>
      </c>
      <c r="C1834" s="169" t="s">
        <v>46</v>
      </c>
      <c r="D1834" s="168">
        <v>89.612935449400013</v>
      </c>
      <c r="E1834" s="168">
        <v>0</v>
      </c>
      <c r="F1834" s="168">
        <v>0</v>
      </c>
      <c r="G1834" s="168">
        <v>0</v>
      </c>
      <c r="H1834" s="168">
        <v>0</v>
      </c>
      <c r="I1834" s="168">
        <v>0</v>
      </c>
      <c r="J1834" s="168">
        <v>0</v>
      </c>
      <c r="K1834" s="168">
        <v>0</v>
      </c>
      <c r="L1834" s="168">
        <v>0.4196003714853746</v>
      </c>
      <c r="M1834" s="168">
        <v>0</v>
      </c>
      <c r="N1834" s="168">
        <v>0.4196003714853746</v>
      </c>
    </row>
    <row r="1835" spans="1:14" ht="105" x14ac:dyDescent="0.25">
      <c r="A1835" s="168">
        <v>2050</v>
      </c>
      <c r="B1835" s="168">
        <v>2</v>
      </c>
      <c r="C1835" s="169" t="s">
        <v>4</v>
      </c>
      <c r="D1835" s="168">
        <v>90.810295651900006</v>
      </c>
      <c r="E1835" s="168">
        <v>0</v>
      </c>
      <c r="F1835" s="168">
        <v>0</v>
      </c>
      <c r="G1835" s="168">
        <v>0</v>
      </c>
      <c r="H1835" s="168">
        <v>0</v>
      </c>
      <c r="I1835" s="168">
        <v>0</v>
      </c>
      <c r="J1835" s="168">
        <v>0</v>
      </c>
      <c r="K1835" s="168">
        <v>0</v>
      </c>
      <c r="L1835" s="168">
        <v>0.5516078779047362</v>
      </c>
      <c r="M1835" s="168">
        <v>0</v>
      </c>
      <c r="N1835" s="168">
        <v>0.5516078779047362</v>
      </c>
    </row>
    <row r="1836" spans="1:14" ht="45" x14ac:dyDescent="0.25">
      <c r="A1836" s="168">
        <v>2050</v>
      </c>
      <c r="B1836" s="168">
        <v>58</v>
      </c>
      <c r="C1836" s="169" t="s">
        <v>60</v>
      </c>
      <c r="D1836" s="168">
        <v>96.394392661599994</v>
      </c>
      <c r="E1836" s="168">
        <v>0</v>
      </c>
      <c r="F1836" s="168">
        <v>0</v>
      </c>
      <c r="G1836" s="168">
        <v>1.0138699999999993E-8</v>
      </c>
      <c r="H1836" s="168">
        <v>0</v>
      </c>
      <c r="I1836" s="168">
        <v>0</v>
      </c>
      <c r="J1836" s="168">
        <v>0</v>
      </c>
      <c r="K1836" s="168">
        <v>0</v>
      </c>
      <c r="L1836" s="168">
        <v>0</v>
      </c>
      <c r="M1836" s="168">
        <v>0</v>
      </c>
      <c r="N1836" s="168">
        <v>1.0138699999999993E-8</v>
      </c>
    </row>
    <row r="1837" spans="1:14" ht="75" x14ac:dyDescent="0.25">
      <c r="A1837" s="168">
        <v>2050</v>
      </c>
      <c r="B1837" s="168">
        <v>31</v>
      </c>
      <c r="C1837" s="169" t="s">
        <v>33</v>
      </c>
      <c r="D1837" s="168">
        <v>111.75437912870001</v>
      </c>
      <c r="E1837" s="168">
        <v>0</v>
      </c>
      <c r="F1837" s="168">
        <v>0</v>
      </c>
      <c r="G1837" s="168">
        <v>0</v>
      </c>
      <c r="H1837" s="168">
        <v>0</v>
      </c>
      <c r="I1837" s="168">
        <v>0.76047561534411534</v>
      </c>
      <c r="J1837" s="168">
        <v>0</v>
      </c>
      <c r="K1837" s="168">
        <v>0</v>
      </c>
      <c r="L1837" s="168">
        <v>0</v>
      </c>
      <c r="M1837" s="168">
        <v>0</v>
      </c>
      <c r="N1837" s="168">
        <v>0.76047561534411534</v>
      </c>
    </row>
  </sheetData>
  <mergeCells count="3">
    <mergeCell ref="T7:AC7"/>
    <mergeCell ref="AH7:AP7"/>
    <mergeCell ref="E7:N7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C57BC3-9807-40D6-A1CF-0AECDB1571F0}">
  <dimension ref="A1:CJ433"/>
  <sheetViews>
    <sheetView tabSelected="1" topLeftCell="AN106" zoomScaleNormal="100" workbookViewId="0">
      <selection activeCell="AP194" sqref="AP194"/>
    </sheetView>
  </sheetViews>
  <sheetFormatPr defaultRowHeight="15" x14ac:dyDescent="0.25"/>
  <cols>
    <col min="2" max="2" width="29.85546875" customWidth="1"/>
    <col min="3" max="3" width="16.85546875" bestFit="1" customWidth="1"/>
    <col min="4" max="4" width="19" bestFit="1" customWidth="1"/>
    <col min="5" max="5" width="15.28515625" bestFit="1" customWidth="1"/>
    <col min="6" max="6" width="19.28515625" customWidth="1"/>
    <col min="7" max="8" width="18.85546875" customWidth="1"/>
    <col min="9" max="9" width="18.42578125" customWidth="1"/>
    <col min="10" max="31" width="17.7109375" customWidth="1"/>
    <col min="34" max="34" width="11" bestFit="1" customWidth="1"/>
    <col min="35" max="35" width="15.5703125" customWidth="1"/>
    <col min="36" max="39" width="17.140625" customWidth="1"/>
    <col min="40" max="40" width="17" customWidth="1"/>
    <col min="42" max="42" width="5" bestFit="1" customWidth="1"/>
    <col min="43" max="43" width="9.5703125" bestFit="1" customWidth="1"/>
    <col min="44" max="44" width="19.42578125" customWidth="1"/>
    <col min="45" max="49" width="18.5703125" customWidth="1"/>
    <col min="50" max="50" width="19.28515625" bestFit="1" customWidth="1"/>
    <col min="51" max="52" width="18.5703125" customWidth="1"/>
    <col min="53" max="53" width="9.140625" customWidth="1"/>
    <col min="54" max="55" width="18.5703125" customWidth="1"/>
    <col min="56" max="56" width="10.85546875" bestFit="1" customWidth="1"/>
    <col min="57" max="58" width="18.5703125" customWidth="1"/>
    <col min="59" max="59" width="6.5703125" bestFit="1" customWidth="1"/>
    <col min="60" max="61" width="18.5703125" customWidth="1"/>
    <col min="62" max="62" width="8.5703125" bestFit="1" customWidth="1"/>
    <col min="63" max="64" width="18.5703125" customWidth="1"/>
    <col min="66" max="66" width="5" bestFit="1" customWidth="1"/>
    <col min="67" max="67" width="9.5703125" bestFit="1" customWidth="1"/>
    <col min="68" max="68" width="10.85546875" customWidth="1"/>
    <col min="69" max="72" width="15.7109375" customWidth="1"/>
    <col min="73" max="74" width="10.5703125" bestFit="1" customWidth="1"/>
    <col min="75" max="75" width="17.7109375" bestFit="1" customWidth="1"/>
    <col min="76" max="76" width="9.5703125" bestFit="1" customWidth="1"/>
    <col min="78" max="78" width="5" bestFit="1" customWidth="1"/>
    <col min="79" max="80" width="9.5703125" bestFit="1" customWidth="1"/>
    <col min="81" max="81" width="17.7109375" bestFit="1" customWidth="1"/>
    <col min="82" max="82" width="8.5703125" bestFit="1" customWidth="1"/>
    <col min="84" max="84" width="5" bestFit="1" customWidth="1"/>
    <col min="85" max="86" width="9.5703125" bestFit="1" customWidth="1"/>
    <col min="87" max="87" width="17.7109375" bestFit="1" customWidth="1"/>
    <col min="88" max="88" width="9.5703125" bestFit="1" customWidth="1"/>
  </cols>
  <sheetData>
    <row r="1" spans="1:88" x14ac:dyDescent="0.25">
      <c r="A1" s="36" t="s">
        <v>144</v>
      </c>
      <c r="AK1" s="37">
        <v>1</v>
      </c>
      <c r="AL1" s="37">
        <v>1</v>
      </c>
      <c r="AM1" s="37">
        <v>1</v>
      </c>
      <c r="AN1" s="37">
        <v>1</v>
      </c>
      <c r="AO1" s="37"/>
      <c r="AP1" s="37"/>
      <c r="AQ1" s="37">
        <v>2</v>
      </c>
      <c r="AR1" s="37">
        <v>2</v>
      </c>
      <c r="AS1" s="37">
        <v>2</v>
      </c>
      <c r="AT1" s="37">
        <v>2</v>
      </c>
      <c r="AU1" s="37"/>
      <c r="AV1" s="37"/>
      <c r="AW1" s="37">
        <v>3</v>
      </c>
      <c r="AX1" s="37">
        <v>3</v>
      </c>
      <c r="AY1" s="37">
        <v>3</v>
      </c>
      <c r="AZ1" s="37">
        <v>3</v>
      </c>
      <c r="BA1" s="37"/>
      <c r="BB1" s="37"/>
      <c r="BC1" s="37">
        <v>4</v>
      </c>
      <c r="BD1" s="37">
        <v>4</v>
      </c>
      <c r="BE1" s="37">
        <v>4</v>
      </c>
      <c r="BF1" s="37">
        <v>4</v>
      </c>
      <c r="BG1" s="37"/>
      <c r="BH1" s="37"/>
      <c r="BI1" s="37">
        <v>5</v>
      </c>
      <c r="BJ1" s="37">
        <v>5</v>
      </c>
      <c r="BK1" s="37">
        <v>5</v>
      </c>
      <c r="BL1" s="37">
        <v>5</v>
      </c>
      <c r="BM1" s="37"/>
      <c r="BN1" s="37"/>
      <c r="BO1" s="37">
        <v>6</v>
      </c>
      <c r="BP1" s="37">
        <v>6</v>
      </c>
      <c r="BQ1" s="37">
        <v>6</v>
      </c>
      <c r="BR1" s="37">
        <v>6</v>
      </c>
      <c r="BS1" s="37"/>
      <c r="BT1" s="37"/>
      <c r="BU1" s="37">
        <v>7</v>
      </c>
      <c r="BV1" s="37">
        <v>7</v>
      </c>
      <c r="BW1" s="37">
        <v>7</v>
      </c>
      <c r="BX1" s="37">
        <v>7</v>
      </c>
      <c r="BY1" s="37"/>
      <c r="BZ1" s="37"/>
      <c r="CA1" s="37">
        <v>8</v>
      </c>
      <c r="CB1" s="37">
        <v>8</v>
      </c>
      <c r="CC1" s="37">
        <v>8</v>
      </c>
      <c r="CD1" s="37">
        <v>8</v>
      </c>
      <c r="CE1" s="37"/>
      <c r="CF1" s="37"/>
      <c r="CG1" s="37">
        <v>9</v>
      </c>
      <c r="CH1" s="37">
        <v>9</v>
      </c>
      <c r="CI1" s="37">
        <v>9</v>
      </c>
      <c r="CJ1" s="37">
        <v>9</v>
      </c>
    </row>
    <row r="2" spans="1:88" ht="15.75" thickBot="1" x14ac:dyDescent="0.3">
      <c r="A2" s="35" t="s">
        <v>260</v>
      </c>
      <c r="AK2" s="37">
        <v>1</v>
      </c>
      <c r="AL2" s="37">
        <v>2</v>
      </c>
      <c r="AM2" s="37">
        <v>3</v>
      </c>
      <c r="AN2" s="37">
        <v>4</v>
      </c>
      <c r="AO2" s="37"/>
      <c r="AP2" s="37"/>
      <c r="AQ2" s="37">
        <v>1</v>
      </c>
      <c r="AR2" s="37">
        <v>2</v>
      </c>
      <c r="AS2" s="37">
        <v>3</v>
      </c>
      <c r="AT2" s="37">
        <v>4</v>
      </c>
      <c r="AU2" s="37"/>
      <c r="AV2" s="37"/>
      <c r="AW2" s="37">
        <v>1</v>
      </c>
      <c r="AX2" s="37">
        <v>2</v>
      </c>
      <c r="AY2" s="37">
        <v>3</v>
      </c>
      <c r="AZ2" s="37">
        <v>4</v>
      </c>
      <c r="BA2" s="37"/>
      <c r="BB2" s="37"/>
      <c r="BC2" s="37">
        <v>1</v>
      </c>
      <c r="BD2" s="37">
        <v>2</v>
      </c>
      <c r="BE2" s="37">
        <v>3</v>
      </c>
      <c r="BF2" s="37">
        <v>4</v>
      </c>
      <c r="BG2" s="37"/>
      <c r="BH2" s="37"/>
      <c r="BI2" s="37">
        <v>1</v>
      </c>
      <c r="BJ2" s="37">
        <v>2</v>
      </c>
      <c r="BK2" s="37">
        <v>3</v>
      </c>
      <c r="BL2" s="37">
        <v>4</v>
      </c>
      <c r="BM2" s="37"/>
      <c r="BN2" s="37"/>
      <c r="BO2" s="37">
        <v>1</v>
      </c>
      <c r="BP2" s="37">
        <v>2</v>
      </c>
      <c r="BQ2" s="37">
        <v>3</v>
      </c>
      <c r="BR2" s="37">
        <v>4</v>
      </c>
      <c r="BS2" s="37"/>
      <c r="BT2" s="37"/>
      <c r="BU2" s="37">
        <v>1</v>
      </c>
      <c r="BV2" s="37">
        <v>2</v>
      </c>
      <c r="BW2" s="37">
        <v>3</v>
      </c>
      <c r="BX2" s="37">
        <v>4</v>
      </c>
      <c r="BY2" s="37"/>
      <c r="BZ2" s="37"/>
      <c r="CA2" s="37">
        <v>1</v>
      </c>
      <c r="CB2" s="37">
        <v>2</v>
      </c>
      <c r="CC2" s="37">
        <v>3</v>
      </c>
      <c r="CD2" s="37">
        <v>4</v>
      </c>
      <c r="CE2" s="37"/>
      <c r="CF2" s="37"/>
      <c r="CG2" s="37">
        <v>1</v>
      </c>
      <c r="CH2" s="37">
        <v>2</v>
      </c>
      <c r="CI2" s="37">
        <v>3</v>
      </c>
      <c r="CJ2" s="37">
        <v>4</v>
      </c>
    </row>
    <row r="3" spans="1:88" x14ac:dyDescent="0.25">
      <c r="AK3" s="352" t="s">
        <v>79</v>
      </c>
      <c r="AL3" s="353"/>
      <c r="AM3" s="353"/>
      <c r="AN3" s="354"/>
      <c r="AQ3" s="341" t="s">
        <v>80</v>
      </c>
      <c r="AR3" s="342"/>
      <c r="AS3" s="342"/>
      <c r="AT3" s="343"/>
      <c r="AW3" s="341" t="s">
        <v>81</v>
      </c>
      <c r="AX3" s="342"/>
      <c r="AY3" s="342"/>
      <c r="AZ3" s="343"/>
      <c r="BC3" s="341" t="s">
        <v>82</v>
      </c>
      <c r="BD3" s="342"/>
      <c r="BE3" s="342"/>
      <c r="BF3" s="343"/>
      <c r="BI3" s="341" t="s">
        <v>83</v>
      </c>
      <c r="BJ3" s="342"/>
      <c r="BK3" s="342"/>
      <c r="BL3" s="343"/>
      <c r="BO3" s="341" t="s">
        <v>84</v>
      </c>
      <c r="BP3" s="342"/>
      <c r="BQ3" s="342"/>
      <c r="BR3" s="343"/>
      <c r="BU3" s="341" t="s">
        <v>85</v>
      </c>
      <c r="BV3" s="342"/>
      <c r="BW3" s="342"/>
      <c r="BX3" s="343"/>
      <c r="CA3" s="341" t="s">
        <v>86</v>
      </c>
      <c r="CB3" s="342"/>
      <c r="CC3" s="342"/>
      <c r="CD3" s="343"/>
      <c r="CG3" s="341" t="s">
        <v>87</v>
      </c>
      <c r="CH3" s="342"/>
      <c r="CI3" s="342"/>
      <c r="CJ3" s="343"/>
    </row>
    <row r="4" spans="1:88" ht="15" customHeight="1" x14ac:dyDescent="0.25">
      <c r="AJ4" s="2"/>
      <c r="AK4" s="344" t="s">
        <v>73</v>
      </c>
      <c r="AL4" s="345"/>
      <c r="AM4" s="345"/>
      <c r="AN4" s="346"/>
      <c r="AP4" s="2"/>
      <c r="AQ4" s="344" t="s">
        <v>73</v>
      </c>
      <c r="AR4" s="345"/>
      <c r="AS4" s="345"/>
      <c r="AT4" s="346"/>
      <c r="AV4" s="2"/>
      <c r="AW4" s="344" t="s">
        <v>73</v>
      </c>
      <c r="AX4" s="345"/>
      <c r="AY4" s="345"/>
      <c r="AZ4" s="346"/>
      <c r="BB4" s="2"/>
      <c r="BC4" s="344" t="s">
        <v>73</v>
      </c>
      <c r="BD4" s="345"/>
      <c r="BE4" s="345"/>
      <c r="BF4" s="346"/>
      <c r="BH4" s="2"/>
      <c r="BI4" s="344" t="s">
        <v>73</v>
      </c>
      <c r="BJ4" s="345"/>
      <c r="BK4" s="345"/>
      <c r="BL4" s="346"/>
      <c r="BN4" s="2"/>
      <c r="BO4" s="344" t="s">
        <v>73</v>
      </c>
      <c r="BP4" s="345"/>
      <c r="BQ4" s="345"/>
      <c r="BR4" s="346"/>
      <c r="BT4" s="2"/>
      <c r="BU4" s="344" t="s">
        <v>73</v>
      </c>
      <c r="BV4" s="345"/>
      <c r="BW4" s="345"/>
      <c r="BX4" s="346"/>
      <c r="BZ4" s="2"/>
      <c r="CA4" s="344" t="s">
        <v>73</v>
      </c>
      <c r="CB4" s="345"/>
      <c r="CC4" s="345"/>
      <c r="CD4" s="346"/>
      <c r="CF4" s="2"/>
      <c r="CG4" s="344" t="s">
        <v>73</v>
      </c>
      <c r="CH4" s="345"/>
      <c r="CI4" s="345"/>
      <c r="CJ4" s="346"/>
    </row>
    <row r="5" spans="1:88" ht="15" customHeight="1" x14ac:dyDescent="0.25">
      <c r="C5" s="45"/>
      <c r="D5" s="45"/>
      <c r="E5" s="45"/>
      <c r="F5" s="45"/>
      <c r="G5" s="45"/>
      <c r="H5" s="45"/>
      <c r="I5" s="45"/>
      <c r="J5" s="45"/>
      <c r="K5" s="45"/>
      <c r="L5" s="45"/>
      <c r="M5" s="45"/>
      <c r="N5" s="45"/>
      <c r="O5" s="45"/>
      <c r="P5" s="45"/>
      <c r="Q5" s="45"/>
      <c r="R5" s="45"/>
      <c r="S5" s="45"/>
      <c r="T5" s="45"/>
      <c r="U5" s="45"/>
      <c r="V5" s="45"/>
      <c r="W5" s="45"/>
      <c r="X5" s="45"/>
      <c r="Y5" s="45"/>
      <c r="Z5" s="45"/>
      <c r="AA5" s="45"/>
      <c r="AB5" s="45"/>
      <c r="AC5" s="45"/>
      <c r="AD5" s="45"/>
      <c r="AE5" s="45"/>
      <c r="AJ5" s="4" t="s">
        <v>0</v>
      </c>
      <c r="AK5" s="24">
        <v>2.5000000000000001E-2</v>
      </c>
      <c r="AL5" s="3">
        <v>0.03</v>
      </c>
      <c r="AM5" s="25" t="s">
        <v>74</v>
      </c>
      <c r="AN5" s="26">
        <v>0.05</v>
      </c>
      <c r="AP5" s="4" t="s">
        <v>0</v>
      </c>
      <c r="AQ5" s="24">
        <v>2.5000000000000001E-2</v>
      </c>
      <c r="AR5" s="3">
        <v>0.03</v>
      </c>
      <c r="AS5" s="25" t="s">
        <v>74</v>
      </c>
      <c r="AT5" s="26">
        <v>0.05</v>
      </c>
      <c r="AV5" s="4" t="s">
        <v>0</v>
      </c>
      <c r="AW5" s="24">
        <v>2.5000000000000001E-2</v>
      </c>
      <c r="AX5" s="3">
        <v>0.03</v>
      </c>
      <c r="AY5" s="25" t="s">
        <v>74</v>
      </c>
      <c r="AZ5" s="26">
        <v>0.05</v>
      </c>
      <c r="BB5" s="4" t="s">
        <v>0</v>
      </c>
      <c r="BC5" s="24">
        <v>2.5000000000000001E-2</v>
      </c>
      <c r="BD5" s="3">
        <v>0.03</v>
      </c>
      <c r="BE5" s="25" t="s">
        <v>74</v>
      </c>
      <c r="BF5" s="26">
        <v>0.05</v>
      </c>
      <c r="BH5" s="4" t="s">
        <v>0</v>
      </c>
      <c r="BI5" s="24">
        <v>2.5000000000000001E-2</v>
      </c>
      <c r="BJ5" s="3">
        <v>0.03</v>
      </c>
      <c r="BK5" s="25" t="s">
        <v>74</v>
      </c>
      <c r="BL5" s="26">
        <v>0.05</v>
      </c>
      <c r="BN5" s="4" t="s">
        <v>0</v>
      </c>
      <c r="BO5" s="24">
        <v>2.5000000000000001E-2</v>
      </c>
      <c r="BP5" s="3">
        <v>0.03</v>
      </c>
      <c r="BQ5" s="25" t="s">
        <v>74</v>
      </c>
      <c r="BR5" s="26">
        <v>0.05</v>
      </c>
      <c r="BT5" s="4" t="s">
        <v>0</v>
      </c>
      <c r="BU5" s="24">
        <v>2.5000000000000001E-2</v>
      </c>
      <c r="BV5" s="3">
        <v>0.03</v>
      </c>
      <c r="BW5" s="25" t="s">
        <v>74</v>
      </c>
      <c r="BX5" s="26">
        <v>0.05</v>
      </c>
      <c r="BZ5" s="4" t="s">
        <v>0</v>
      </c>
      <c r="CA5" s="24">
        <v>2.5000000000000001E-2</v>
      </c>
      <c r="CB5" s="3">
        <v>0.03</v>
      </c>
      <c r="CC5" s="25" t="s">
        <v>74</v>
      </c>
      <c r="CD5" s="26">
        <v>0.05</v>
      </c>
      <c r="CF5" s="4" t="s">
        <v>0</v>
      </c>
      <c r="CG5" s="24">
        <v>2.5000000000000001E-2</v>
      </c>
      <c r="CH5" s="3">
        <v>0.03</v>
      </c>
      <c r="CI5" s="25" t="s">
        <v>74</v>
      </c>
      <c r="CJ5" s="26">
        <v>0.05</v>
      </c>
    </row>
    <row r="6" spans="1:88" x14ac:dyDescent="0.25">
      <c r="AI6">
        <v>2</v>
      </c>
      <c r="AJ6" s="27">
        <v>2020</v>
      </c>
      <c r="AK6" s="5">
        <v>49786.593742126897</v>
      </c>
      <c r="AL6" s="6">
        <v>38382.847080015599</v>
      </c>
      <c r="AM6" s="6">
        <v>101492.438341765</v>
      </c>
      <c r="AN6" s="7">
        <v>18352.273987409098</v>
      </c>
      <c r="AP6" s="27">
        <v>2020</v>
      </c>
      <c r="AQ6" s="5">
        <v>287355.71505959699</v>
      </c>
      <c r="AR6" s="6">
        <v>210911.81375465501</v>
      </c>
      <c r="AS6" s="6">
        <v>551978.95370239799</v>
      </c>
      <c r="AT6" s="7">
        <v>82898.259695399305</v>
      </c>
      <c r="AV6" s="27">
        <v>2020</v>
      </c>
      <c r="AW6" s="5">
        <v>115195.66170470499</v>
      </c>
      <c r="AX6" s="6">
        <v>87119.971615406801</v>
      </c>
      <c r="AY6" s="6">
        <v>228428.243203872</v>
      </c>
      <c r="AZ6" s="7">
        <v>38251.056143544702</v>
      </c>
      <c r="BB6" s="27">
        <v>2020</v>
      </c>
      <c r="BC6" s="5">
        <v>376193.34900387598</v>
      </c>
      <c r="BD6" s="6">
        <v>267248.69873908901</v>
      </c>
      <c r="BE6" s="6">
        <v>699659.97106454696</v>
      </c>
      <c r="BF6" s="7">
        <v>94760.555803014795</v>
      </c>
      <c r="BH6" s="27">
        <v>2020</v>
      </c>
      <c r="BI6" s="5">
        <v>6928.8736925700396</v>
      </c>
      <c r="BJ6" s="6">
        <v>5359.8904358190402</v>
      </c>
      <c r="BK6" s="6">
        <v>14161.648264528199</v>
      </c>
      <c r="BL6" s="7">
        <v>2624.61031824572</v>
      </c>
      <c r="BN6" s="27">
        <v>2020</v>
      </c>
      <c r="BO6" s="5">
        <v>265356.49080910097</v>
      </c>
      <c r="BP6" s="6">
        <v>193089.636365332</v>
      </c>
      <c r="BQ6" s="6">
        <v>506009.35044259002</v>
      </c>
      <c r="BR6" s="7">
        <v>73736.768173680495</v>
      </c>
      <c r="BT6" s="27">
        <v>2020</v>
      </c>
      <c r="BU6" s="5">
        <v>971911.31760592002</v>
      </c>
      <c r="BV6" s="6">
        <v>635691.68455264205</v>
      </c>
      <c r="BW6" s="6">
        <v>1671593.40801247</v>
      </c>
      <c r="BX6" s="7">
        <v>182719.61900094699</v>
      </c>
      <c r="BZ6" s="27">
        <v>2020</v>
      </c>
      <c r="CA6" s="5">
        <v>79920.922347038693</v>
      </c>
      <c r="CB6" s="6">
        <v>61300.902485505598</v>
      </c>
      <c r="CC6" s="6">
        <v>161390.692823441</v>
      </c>
      <c r="CD6" s="7">
        <v>28587.5507811106</v>
      </c>
      <c r="CF6" s="27">
        <v>2020</v>
      </c>
      <c r="CG6" s="5">
        <v>132976.19409673099</v>
      </c>
      <c r="CH6" s="6">
        <v>100136.124752573</v>
      </c>
      <c r="CI6" s="6">
        <v>262542.57684483199</v>
      </c>
      <c r="CJ6" s="7">
        <v>43232.487041858898</v>
      </c>
    </row>
    <row r="7" spans="1:88" x14ac:dyDescent="0.25">
      <c r="B7" t="s">
        <v>0</v>
      </c>
      <c r="C7" s="1">
        <v>2022</v>
      </c>
      <c r="D7" s="1">
        <v>2023</v>
      </c>
      <c r="E7" s="1">
        <v>2024</v>
      </c>
      <c r="F7" s="1">
        <v>2025</v>
      </c>
      <c r="G7" s="1">
        <v>2026</v>
      </c>
      <c r="H7" s="1">
        <v>2027</v>
      </c>
      <c r="I7" s="1">
        <v>2028</v>
      </c>
      <c r="J7" s="1">
        <v>2029</v>
      </c>
      <c r="K7" s="1">
        <v>2030</v>
      </c>
      <c r="L7" s="1">
        <v>2031</v>
      </c>
      <c r="M7" s="1">
        <v>2032</v>
      </c>
      <c r="N7" s="1">
        <v>2033</v>
      </c>
      <c r="O7" s="1">
        <v>2034</v>
      </c>
      <c r="P7" s="1">
        <v>2035</v>
      </c>
      <c r="Q7" s="1">
        <v>2036</v>
      </c>
      <c r="R7" s="1">
        <v>2037</v>
      </c>
      <c r="S7" s="1">
        <v>2038</v>
      </c>
      <c r="T7" s="1">
        <v>2039</v>
      </c>
      <c r="U7" s="1">
        <v>2040</v>
      </c>
      <c r="V7" s="1">
        <v>2041</v>
      </c>
      <c r="W7" s="1">
        <v>2042</v>
      </c>
      <c r="X7" s="1">
        <v>2043</v>
      </c>
      <c r="Y7" s="1">
        <v>2044</v>
      </c>
      <c r="Z7" s="1">
        <v>2045</v>
      </c>
      <c r="AA7" s="1">
        <v>2046</v>
      </c>
      <c r="AB7" s="1">
        <v>2047</v>
      </c>
      <c r="AC7" s="1">
        <v>2048</v>
      </c>
      <c r="AD7" s="1">
        <v>2049</v>
      </c>
      <c r="AE7" s="1">
        <v>2050</v>
      </c>
      <c r="AI7">
        <v>3</v>
      </c>
      <c r="AJ7" s="28">
        <v>2021</v>
      </c>
      <c r="AK7" s="8">
        <v>51413.109498552003</v>
      </c>
      <c r="AL7" s="9">
        <v>39762.256730339301</v>
      </c>
      <c r="AM7" s="9">
        <v>105300.205097568</v>
      </c>
      <c r="AN7" s="10">
        <v>19177.9645614119</v>
      </c>
      <c r="AP7" s="28">
        <v>2021</v>
      </c>
      <c r="AQ7" s="8">
        <v>294887.55613131699</v>
      </c>
      <c r="AR7" s="9">
        <v>217085.50324350101</v>
      </c>
      <c r="AS7" s="9">
        <v>569594.50077031995</v>
      </c>
      <c r="AT7" s="10">
        <v>86120.505137407104</v>
      </c>
      <c r="AV7" s="28">
        <v>2021</v>
      </c>
      <c r="AW7" s="8">
        <v>118631.240638765</v>
      </c>
      <c r="AX7" s="9">
        <v>89985.780332292605</v>
      </c>
      <c r="AY7" s="9">
        <v>236470.18191658301</v>
      </c>
      <c r="AZ7" s="10">
        <v>39855.749270070599</v>
      </c>
      <c r="BB7" s="28">
        <v>2021</v>
      </c>
      <c r="BC7" s="8">
        <v>385135.83453302301</v>
      </c>
      <c r="BD7" s="9">
        <v>274417.93217023398</v>
      </c>
      <c r="BE7" s="9">
        <v>720658.39197997795</v>
      </c>
      <c r="BF7" s="10">
        <v>98266.435460931199</v>
      </c>
      <c r="BH7" s="28">
        <v>2021</v>
      </c>
      <c r="BI7" s="8">
        <v>7156.1814138134896</v>
      </c>
      <c r="BJ7" s="9">
        <v>5553.9294143874404</v>
      </c>
      <c r="BK7" s="9">
        <v>14701.063766941599</v>
      </c>
      <c r="BL7" s="10">
        <v>2743.7875756828698</v>
      </c>
      <c r="BN7" s="28">
        <v>2021</v>
      </c>
      <c r="BO7" s="8">
        <v>272110.24757808499</v>
      </c>
      <c r="BP7" s="9">
        <v>198595.466347451</v>
      </c>
      <c r="BQ7" s="9">
        <v>521308.51559173502</v>
      </c>
      <c r="BR7" s="10">
        <v>76559.579062192104</v>
      </c>
      <c r="BT7" s="28">
        <v>2021</v>
      </c>
      <c r="BU7" s="8">
        <v>990966.33430331002</v>
      </c>
      <c r="BV7" s="9">
        <v>650225.94069677906</v>
      </c>
      <c r="BW7" s="9">
        <v>1712939.1537349899</v>
      </c>
      <c r="BX7" s="10">
        <v>189003.61524847901</v>
      </c>
      <c r="BZ7" s="28">
        <v>2021</v>
      </c>
      <c r="CA7" s="8">
        <v>82459.556844844104</v>
      </c>
      <c r="CB7" s="9">
        <v>63446.648473516703</v>
      </c>
      <c r="CC7" s="9">
        <v>167363.13087343299</v>
      </c>
      <c r="CD7" s="10">
        <v>29847.969677831101</v>
      </c>
      <c r="CF7" s="28">
        <v>2021</v>
      </c>
      <c r="CG7" s="8">
        <v>136842.82659044201</v>
      </c>
      <c r="CH7" s="9">
        <v>103357.628383631</v>
      </c>
      <c r="CI7" s="9">
        <v>271504.09790797002</v>
      </c>
      <c r="CJ7" s="10">
        <v>45019.694736388803</v>
      </c>
    </row>
    <row r="8" spans="1:88" ht="15.75" thickBot="1" x14ac:dyDescent="0.3">
      <c r="B8" s="148" t="s">
        <v>128</v>
      </c>
      <c r="C8" s="149">
        <v>5.3422375476819717</v>
      </c>
      <c r="D8" s="149">
        <v>5.3422375476819717</v>
      </c>
      <c r="E8" s="149">
        <v>32.25</v>
      </c>
      <c r="F8" s="149">
        <v>32.25</v>
      </c>
      <c r="G8" s="149">
        <v>32.25</v>
      </c>
      <c r="H8" s="149">
        <v>32.25</v>
      </c>
      <c r="I8" s="149">
        <v>32.25</v>
      </c>
      <c r="J8" s="149">
        <v>14.36626690141312</v>
      </c>
      <c r="K8" s="149">
        <v>14.36626690141312</v>
      </c>
      <c r="L8" s="149">
        <v>14.36626690141312</v>
      </c>
      <c r="M8" s="149">
        <v>14.36626690141312</v>
      </c>
      <c r="N8" s="149">
        <v>14.36626690141312</v>
      </c>
      <c r="O8" s="149">
        <v>22.2</v>
      </c>
      <c r="P8" s="149">
        <v>22.2</v>
      </c>
      <c r="Q8" s="149">
        <v>90.810299999999998</v>
      </c>
      <c r="R8" s="149">
        <v>90.810299999999998</v>
      </c>
      <c r="S8" s="149">
        <v>90.810299999999998</v>
      </c>
      <c r="T8" s="149">
        <v>90.810299999999998</v>
      </c>
      <c r="U8" s="149">
        <v>90.810299999999998</v>
      </c>
      <c r="V8" s="149">
        <v>90.810299999999998</v>
      </c>
      <c r="W8" s="149">
        <v>90.810299999999998</v>
      </c>
      <c r="X8" s="149">
        <v>90.810299999999998</v>
      </c>
      <c r="Y8" s="149">
        <v>90.810299999999998</v>
      </c>
      <c r="Z8" s="149">
        <v>90.810299999999998</v>
      </c>
      <c r="AA8" s="149">
        <v>90.810299999999998</v>
      </c>
      <c r="AB8" s="149">
        <v>90.810299999999998</v>
      </c>
      <c r="AC8" s="149">
        <v>90.810299999999998</v>
      </c>
      <c r="AD8" s="149">
        <v>90.810299999999998</v>
      </c>
      <c r="AE8" s="149">
        <v>90.810299999999998</v>
      </c>
      <c r="AI8">
        <v>4</v>
      </c>
      <c r="AJ8" s="28">
        <v>2022</v>
      </c>
      <c r="AK8" s="8">
        <v>53039.625254977102</v>
      </c>
      <c r="AL8" s="9">
        <v>41141.666380663002</v>
      </c>
      <c r="AM8" s="9">
        <v>109107.97185337001</v>
      </c>
      <c r="AN8" s="10">
        <v>20003.655135414701</v>
      </c>
      <c r="AP8" s="28">
        <v>2022</v>
      </c>
      <c r="AQ8" s="8">
        <v>302419.39720303798</v>
      </c>
      <c r="AR8" s="9">
        <v>223259.192732347</v>
      </c>
      <c r="AS8" s="9">
        <v>587210.04783824203</v>
      </c>
      <c r="AT8" s="10">
        <v>89342.750579414904</v>
      </c>
      <c r="AV8" s="28">
        <v>2022</v>
      </c>
      <c r="AW8" s="8">
        <v>122066.819572824</v>
      </c>
      <c r="AX8" s="9">
        <v>92851.589049178394</v>
      </c>
      <c r="AY8" s="9">
        <v>244512.12062929399</v>
      </c>
      <c r="AZ8" s="10">
        <v>41460.442396596598</v>
      </c>
      <c r="BB8" s="28">
        <v>2022</v>
      </c>
      <c r="BC8" s="8">
        <v>394078.32006216899</v>
      </c>
      <c r="BD8" s="9">
        <v>281587.16560137999</v>
      </c>
      <c r="BE8" s="9">
        <v>741656.81289541</v>
      </c>
      <c r="BF8" s="10">
        <v>101772.31511884699</v>
      </c>
      <c r="BH8" s="28">
        <v>2022</v>
      </c>
      <c r="BI8" s="8">
        <v>7383.4891350569396</v>
      </c>
      <c r="BJ8" s="9">
        <v>5747.9683929558396</v>
      </c>
      <c r="BK8" s="9">
        <v>15240.479269355001</v>
      </c>
      <c r="BL8" s="10">
        <v>2862.9648331200201</v>
      </c>
      <c r="BN8" s="28">
        <v>2022</v>
      </c>
      <c r="BO8" s="8">
        <v>278864.00434706901</v>
      </c>
      <c r="BP8" s="9">
        <v>204101.29632957</v>
      </c>
      <c r="BQ8" s="9">
        <v>536607.68074087903</v>
      </c>
      <c r="BR8" s="10">
        <v>79382.389950703699</v>
      </c>
      <c r="BT8" s="28">
        <v>2022</v>
      </c>
      <c r="BU8" s="8">
        <v>1010021.3510007</v>
      </c>
      <c r="BV8" s="9">
        <v>664760.19684091595</v>
      </c>
      <c r="BW8" s="9">
        <v>1754284.8994575201</v>
      </c>
      <c r="BX8" s="10">
        <v>195287.61149601199</v>
      </c>
      <c r="BZ8" s="28">
        <v>2022</v>
      </c>
      <c r="CA8" s="8">
        <v>84998.191342649501</v>
      </c>
      <c r="CB8" s="9">
        <v>65592.394461527801</v>
      </c>
      <c r="CC8" s="9">
        <v>173335.56892342499</v>
      </c>
      <c r="CD8" s="10">
        <v>31108.388574551602</v>
      </c>
      <c r="CF8" s="28">
        <v>2022</v>
      </c>
      <c r="CG8" s="8">
        <v>140709.45908415201</v>
      </c>
      <c r="CH8" s="9">
        <v>106579.13201468901</v>
      </c>
      <c r="CI8" s="9">
        <v>280465.61897110799</v>
      </c>
      <c r="CJ8" s="10">
        <v>46806.902430918803</v>
      </c>
    </row>
    <row r="9" spans="1:88" x14ac:dyDescent="0.25">
      <c r="A9" s="406" t="s">
        <v>261</v>
      </c>
      <c r="B9" s="28" t="s">
        <v>130</v>
      </c>
      <c r="C9" s="17">
        <v>221.1944104838731</v>
      </c>
      <c r="D9" s="17">
        <v>368.00490449024198</v>
      </c>
      <c r="E9" s="17">
        <v>8113.2773304460006</v>
      </c>
      <c r="F9" s="17">
        <v>10516.877110139103</v>
      </c>
      <c r="G9" s="17">
        <v>10020.493545933694</v>
      </c>
      <c r="H9" s="17">
        <v>11013.288453990606</v>
      </c>
      <c r="I9" s="17">
        <v>10796.895835870018</v>
      </c>
      <c r="J9" s="17">
        <v>7087.8529753768271</v>
      </c>
      <c r="K9" s="17">
        <v>7426.420810714033</v>
      </c>
      <c r="L9" s="17">
        <v>7714.5770342169508</v>
      </c>
      <c r="M9" s="17">
        <v>7872.452977399651</v>
      </c>
      <c r="N9" s="17">
        <v>7977.7121352458626</v>
      </c>
      <c r="O9" s="17">
        <v>7975.3447325239622</v>
      </c>
      <c r="P9" s="17">
        <v>8044.8896007213561</v>
      </c>
      <c r="Q9" s="17">
        <v>40592.993656084371</v>
      </c>
      <c r="R9" s="17">
        <v>18496.701970821345</v>
      </c>
      <c r="S9" s="17">
        <v>16563.520114757179</v>
      </c>
      <c r="T9" s="17">
        <v>17203.901766881405</v>
      </c>
      <c r="U9" s="17">
        <v>20591.959101363103</v>
      </c>
      <c r="V9" s="17">
        <v>32639.345207266779</v>
      </c>
      <c r="W9" s="17">
        <v>27717.597255533059</v>
      </c>
      <c r="X9" s="17">
        <v>23076.234801935942</v>
      </c>
      <c r="Y9" s="17">
        <v>18680.987317670541</v>
      </c>
      <c r="Z9" s="17">
        <v>14544.348557950125</v>
      </c>
      <c r="AA9" s="17">
        <v>14686.697145423388</v>
      </c>
      <c r="AB9" s="17">
        <v>14825.333331934735</v>
      </c>
      <c r="AC9" s="17">
        <v>14960.176811255096</v>
      </c>
      <c r="AD9" s="17">
        <v>15091.093411790544</v>
      </c>
      <c r="AE9" s="144">
        <v>15218.250375426518</v>
      </c>
      <c r="AI9">
        <v>5</v>
      </c>
      <c r="AJ9" s="28">
        <v>2023</v>
      </c>
      <c r="AK9" s="8">
        <v>54666.1410114022</v>
      </c>
      <c r="AL9" s="9">
        <v>42521.076030986602</v>
      </c>
      <c r="AM9" s="9">
        <v>112915.738609173</v>
      </c>
      <c r="AN9" s="10">
        <v>20829.345709417499</v>
      </c>
      <c r="AP9" s="28">
        <v>2023</v>
      </c>
      <c r="AQ9" s="8">
        <v>309951.23827475798</v>
      </c>
      <c r="AR9" s="9">
        <v>229432.88222119299</v>
      </c>
      <c r="AS9" s="9">
        <v>604825.59490616398</v>
      </c>
      <c r="AT9" s="10">
        <v>92564.996021422703</v>
      </c>
      <c r="AV9" s="28">
        <v>2023</v>
      </c>
      <c r="AW9" s="8">
        <v>125502.39850688299</v>
      </c>
      <c r="AX9" s="9">
        <v>95717.397766064198</v>
      </c>
      <c r="AY9" s="9">
        <v>252554.059342005</v>
      </c>
      <c r="AZ9" s="10">
        <v>43065.135523122597</v>
      </c>
      <c r="BB9" s="28">
        <v>2023</v>
      </c>
      <c r="BC9" s="8">
        <v>403020.80559131497</v>
      </c>
      <c r="BD9" s="9">
        <v>288756.39903252502</v>
      </c>
      <c r="BE9" s="9">
        <v>762655.23381084099</v>
      </c>
      <c r="BF9" s="10">
        <v>105278.19477676399</v>
      </c>
      <c r="BH9" s="28">
        <v>2023</v>
      </c>
      <c r="BI9" s="8">
        <v>7610.7968563003997</v>
      </c>
      <c r="BJ9" s="9">
        <v>5942.0073715242497</v>
      </c>
      <c r="BK9" s="9">
        <v>15779.8947717684</v>
      </c>
      <c r="BL9" s="10">
        <v>2982.1420905571699</v>
      </c>
      <c r="BN9" s="28">
        <v>2023</v>
      </c>
      <c r="BO9" s="8">
        <v>285617.76111605199</v>
      </c>
      <c r="BP9" s="9">
        <v>209607.126311689</v>
      </c>
      <c r="BQ9" s="9">
        <v>551906.84589002398</v>
      </c>
      <c r="BR9" s="10">
        <v>82205.200839215293</v>
      </c>
      <c r="BT9" s="28">
        <v>2023</v>
      </c>
      <c r="BU9" s="8">
        <v>1029076.36769809</v>
      </c>
      <c r="BV9" s="9">
        <v>679294.45298505202</v>
      </c>
      <c r="BW9" s="9">
        <v>1795630.64518004</v>
      </c>
      <c r="BX9" s="10">
        <v>201571.60774354401</v>
      </c>
      <c r="BZ9" s="28">
        <v>2023</v>
      </c>
      <c r="CA9" s="8">
        <v>87536.825840455</v>
      </c>
      <c r="CB9" s="9">
        <v>67738.140449539002</v>
      </c>
      <c r="CC9" s="9">
        <v>179308.00697341701</v>
      </c>
      <c r="CD9" s="10">
        <v>32368.807471272099</v>
      </c>
      <c r="CF9" s="28">
        <v>2023</v>
      </c>
      <c r="CG9" s="8">
        <v>144576.09157786201</v>
      </c>
      <c r="CH9" s="9">
        <v>109800.635645747</v>
      </c>
      <c r="CI9" s="9">
        <v>289427.14003424498</v>
      </c>
      <c r="CJ9" s="10">
        <v>48594.1101254487</v>
      </c>
    </row>
    <row r="10" spans="1:88" x14ac:dyDescent="0.25">
      <c r="A10" s="406"/>
      <c r="B10" s="28" t="s">
        <v>131</v>
      </c>
      <c r="C10" s="17">
        <v>1631.8864436806039</v>
      </c>
      <c r="D10" s="17">
        <v>2222.9042947544922</v>
      </c>
      <c r="E10" s="17">
        <v>10732.355519340279</v>
      </c>
      <c r="F10" s="17">
        <v>13772.501832909569</v>
      </c>
      <c r="G10" s="17">
        <v>14366.50550456442</v>
      </c>
      <c r="H10" s="17">
        <v>16315.287820118787</v>
      </c>
      <c r="I10" s="17">
        <v>17074.702340202733</v>
      </c>
      <c r="J10" s="17">
        <v>13542.557092680103</v>
      </c>
      <c r="K10" s="17">
        <v>15357.937552816278</v>
      </c>
      <c r="L10" s="17">
        <v>17149.747751980063</v>
      </c>
      <c r="M10" s="17">
        <v>18945.534276306127</v>
      </c>
      <c r="N10" s="17">
        <v>20709.48090433556</v>
      </c>
      <c r="O10" s="17">
        <v>22397.674609534683</v>
      </c>
      <c r="P10" s="17">
        <v>24149.751057518522</v>
      </c>
      <c r="Q10" s="17">
        <v>22748.232770226081</v>
      </c>
      <c r="R10" s="17">
        <v>28467.857399845634</v>
      </c>
      <c r="S10" s="17">
        <v>30240.581150151098</v>
      </c>
      <c r="T10" s="17">
        <v>31541.555147670799</v>
      </c>
      <c r="U10" s="17">
        <v>32355.813817361621</v>
      </c>
      <c r="V10" s="17">
        <v>31438.728133638044</v>
      </c>
      <c r="W10" s="17">
        <v>33597.985578997708</v>
      </c>
      <c r="X10" s="17">
        <v>35466.82509253102</v>
      </c>
      <c r="Y10" s="17">
        <v>37100.158457140329</v>
      </c>
      <c r="Z10" s="17">
        <v>38528.182689577894</v>
      </c>
      <c r="AA10" s="17">
        <v>38958.447998380238</v>
      </c>
      <c r="AB10" s="17">
        <v>39370.518345499753</v>
      </c>
      <c r="AC10" s="17">
        <v>39763.754378265512</v>
      </c>
      <c r="AD10" s="17">
        <v>40137.310431545768</v>
      </c>
      <c r="AE10" s="144">
        <v>40490.94257448821</v>
      </c>
      <c r="AI10">
        <v>6</v>
      </c>
      <c r="AJ10" s="28">
        <v>2024</v>
      </c>
      <c r="AK10" s="8">
        <v>56292.6567678274</v>
      </c>
      <c r="AL10" s="9">
        <v>43900.485681310303</v>
      </c>
      <c r="AM10" s="9">
        <v>116723.505364975</v>
      </c>
      <c r="AN10" s="10">
        <v>21655.036283420301</v>
      </c>
      <c r="AP10" s="28">
        <v>2024</v>
      </c>
      <c r="AQ10" s="8">
        <v>317483.07934647897</v>
      </c>
      <c r="AR10" s="9">
        <v>235606.571710038</v>
      </c>
      <c r="AS10" s="9">
        <v>622441.14197408594</v>
      </c>
      <c r="AT10" s="10">
        <v>95787.241463430502</v>
      </c>
      <c r="AV10" s="28">
        <v>2024</v>
      </c>
      <c r="AW10" s="8">
        <v>128937.977440943</v>
      </c>
      <c r="AX10" s="9">
        <v>98583.2064829499</v>
      </c>
      <c r="AY10" s="9">
        <v>260595.99805471601</v>
      </c>
      <c r="AZ10" s="10">
        <v>44669.828649648502</v>
      </c>
      <c r="BB10" s="28">
        <v>2024</v>
      </c>
      <c r="BC10" s="8">
        <v>411963.291120462</v>
      </c>
      <c r="BD10" s="9">
        <v>295925.63246366999</v>
      </c>
      <c r="BE10" s="9">
        <v>783653.65472627303</v>
      </c>
      <c r="BF10" s="10">
        <v>108784.07443468001</v>
      </c>
      <c r="BH10" s="28">
        <v>2024</v>
      </c>
      <c r="BI10" s="8">
        <v>7838.1045775438497</v>
      </c>
      <c r="BJ10" s="9">
        <v>6136.0463500926498</v>
      </c>
      <c r="BK10" s="9">
        <v>16319.3102741818</v>
      </c>
      <c r="BL10" s="10">
        <v>3101.3193479943202</v>
      </c>
      <c r="BN10" s="28">
        <v>2024</v>
      </c>
      <c r="BO10" s="8">
        <v>292371.51788503601</v>
      </c>
      <c r="BP10" s="9">
        <v>215112.95629380801</v>
      </c>
      <c r="BQ10" s="9">
        <v>567206.01103916904</v>
      </c>
      <c r="BR10" s="10">
        <v>85028.011727726902</v>
      </c>
      <c r="BT10" s="28">
        <v>2024</v>
      </c>
      <c r="BU10" s="8">
        <v>1048131.38439548</v>
      </c>
      <c r="BV10" s="9">
        <v>693828.70912918902</v>
      </c>
      <c r="BW10" s="9">
        <v>1836976.39090257</v>
      </c>
      <c r="BX10" s="10">
        <v>207855.60399107699</v>
      </c>
      <c r="BZ10" s="28">
        <v>2024</v>
      </c>
      <c r="CA10" s="8">
        <v>90075.460338260396</v>
      </c>
      <c r="CB10" s="9">
        <v>69883.8864375501</v>
      </c>
      <c r="CC10" s="9">
        <v>185280.445023409</v>
      </c>
      <c r="CD10" s="10">
        <v>33629.226367992698</v>
      </c>
      <c r="CF10" s="28">
        <v>2024</v>
      </c>
      <c r="CG10" s="8">
        <v>148442.72407157201</v>
      </c>
      <c r="CH10" s="9">
        <v>113022.139276804</v>
      </c>
      <c r="CI10" s="9">
        <v>298388.66109738301</v>
      </c>
      <c r="CJ10" s="10">
        <v>50381.317819978598</v>
      </c>
    </row>
    <row r="11" spans="1:88" x14ac:dyDescent="0.25">
      <c r="A11" s="406"/>
      <c r="B11" s="28" t="s">
        <v>132</v>
      </c>
      <c r="C11" s="17">
        <v>1531.7245239429433</v>
      </c>
      <c r="D11" s="17">
        <v>1933.817140451667</v>
      </c>
      <c r="E11" s="17">
        <v>9877.9214380717622</v>
      </c>
      <c r="F11" s="17">
        <v>9588.4645046807491</v>
      </c>
      <c r="G11" s="17">
        <v>9314.6876248694771</v>
      </c>
      <c r="H11" s="17">
        <v>10919.311480457141</v>
      </c>
      <c r="I11" s="17">
        <v>12121.027227810566</v>
      </c>
      <c r="J11" s="17">
        <v>11067.804816880209</v>
      </c>
      <c r="K11" s="17">
        <v>12134.324415115479</v>
      </c>
      <c r="L11" s="17">
        <v>12454.591333386608</v>
      </c>
      <c r="M11" s="17">
        <v>11990.569629846665</v>
      </c>
      <c r="N11" s="17">
        <v>11550.066435909221</v>
      </c>
      <c r="O11" s="17">
        <v>11215.153965358397</v>
      </c>
      <c r="P11" s="17">
        <v>10768.012912126334</v>
      </c>
      <c r="Q11" s="17">
        <v>11504.029769093839</v>
      </c>
      <c r="R11" s="17">
        <v>10315.392897040809</v>
      </c>
      <c r="S11" s="17">
        <v>10616.590431275876</v>
      </c>
      <c r="T11" s="17">
        <v>10918.468618375624</v>
      </c>
      <c r="U11" s="17">
        <v>11218.117484753655</v>
      </c>
      <c r="V11" s="17">
        <v>11518.240109814247</v>
      </c>
      <c r="W11" s="17">
        <v>11835.671043641078</v>
      </c>
      <c r="X11" s="17">
        <v>12147.961531488723</v>
      </c>
      <c r="Y11" s="17">
        <v>12456.256021408051</v>
      </c>
      <c r="Z11" s="17">
        <v>12762.534725036092</v>
      </c>
      <c r="AA11" s="17">
        <v>13045.03884451958</v>
      </c>
      <c r="AB11" s="17">
        <v>13320.837213316887</v>
      </c>
      <c r="AC11" s="17">
        <v>13579.704889885463</v>
      </c>
      <c r="AD11" s="17">
        <v>13822.711473746916</v>
      </c>
      <c r="AE11" s="144">
        <v>14046.955782858315</v>
      </c>
      <c r="AI11">
        <v>7</v>
      </c>
      <c r="AJ11" s="29">
        <v>2025</v>
      </c>
      <c r="AK11" s="11">
        <v>57919.172524252499</v>
      </c>
      <c r="AL11" s="12">
        <v>45279.895331633998</v>
      </c>
      <c r="AM11" s="12">
        <v>120531.272120778</v>
      </c>
      <c r="AN11" s="13">
        <v>22480.726857423098</v>
      </c>
      <c r="AP11" s="29">
        <v>2025</v>
      </c>
      <c r="AQ11" s="11">
        <v>325014.92041819898</v>
      </c>
      <c r="AR11" s="12">
        <v>241780.26119888399</v>
      </c>
      <c r="AS11" s="12">
        <v>640056.68904200697</v>
      </c>
      <c r="AT11" s="13">
        <v>99009.4869054382</v>
      </c>
      <c r="AV11" s="29">
        <v>2025</v>
      </c>
      <c r="AW11" s="11">
        <v>132373.55637500199</v>
      </c>
      <c r="AX11" s="12">
        <v>101449.015199835</v>
      </c>
      <c r="AY11" s="12">
        <v>268637.93676742603</v>
      </c>
      <c r="AZ11" s="13">
        <v>46274.521776174501</v>
      </c>
      <c r="BB11" s="29">
        <v>2025</v>
      </c>
      <c r="BC11" s="11">
        <v>420905.77664960799</v>
      </c>
      <c r="BD11" s="12">
        <v>303094.865894816</v>
      </c>
      <c r="BE11" s="12">
        <v>804652.07564170402</v>
      </c>
      <c r="BF11" s="13">
        <v>112289.95409259701</v>
      </c>
      <c r="BH11" s="29">
        <v>2025</v>
      </c>
      <c r="BI11" s="11">
        <v>8065.4122987872997</v>
      </c>
      <c r="BJ11" s="12">
        <v>6330.08532866105</v>
      </c>
      <c r="BK11" s="12">
        <v>16858.7257765953</v>
      </c>
      <c r="BL11" s="13">
        <v>3220.49660543147</v>
      </c>
      <c r="BN11" s="29">
        <v>2025</v>
      </c>
      <c r="BO11" s="11">
        <v>299125.27465401997</v>
      </c>
      <c r="BP11" s="12">
        <v>220618.78627592701</v>
      </c>
      <c r="BQ11" s="12">
        <v>582505.17618831305</v>
      </c>
      <c r="BR11" s="13">
        <v>87850.822616238496</v>
      </c>
      <c r="BT11" s="29">
        <v>2025</v>
      </c>
      <c r="BU11" s="11">
        <v>1067186.4010928699</v>
      </c>
      <c r="BV11" s="12">
        <v>708362.96527332603</v>
      </c>
      <c r="BW11" s="12">
        <v>1878322.1366250899</v>
      </c>
      <c r="BX11" s="13">
        <v>214139.60023860901</v>
      </c>
      <c r="BZ11" s="29">
        <v>2025</v>
      </c>
      <c r="CA11" s="11">
        <v>92614.094836065895</v>
      </c>
      <c r="CB11" s="12">
        <v>72029.632425561198</v>
      </c>
      <c r="CC11" s="12">
        <v>191252.88307340001</v>
      </c>
      <c r="CD11" s="13">
        <v>34889.645264713203</v>
      </c>
      <c r="CF11" s="29">
        <v>2025</v>
      </c>
      <c r="CG11" s="11">
        <v>152309.35656528201</v>
      </c>
      <c r="CH11" s="12">
        <v>116243.642907862</v>
      </c>
      <c r="CI11" s="12">
        <v>307350.18216052098</v>
      </c>
      <c r="CJ11" s="13">
        <v>52168.525514508598</v>
      </c>
    </row>
    <row r="12" spans="1:88" x14ac:dyDescent="0.25">
      <c r="A12" s="406"/>
      <c r="B12" s="28" t="s">
        <v>133</v>
      </c>
      <c r="C12" s="17">
        <v>1459.4091122735269</v>
      </c>
      <c r="D12" s="17">
        <v>1876.8649826784228</v>
      </c>
      <c r="E12" s="17">
        <v>2504.0381832611233</v>
      </c>
      <c r="F12" s="17">
        <v>2944.181655077261</v>
      </c>
      <c r="G12" s="17">
        <v>3125.7696194528721</v>
      </c>
      <c r="H12" s="17">
        <v>3115.5115401489893</v>
      </c>
      <c r="I12" s="17">
        <v>3645.7308227360918</v>
      </c>
      <c r="J12" s="17">
        <v>3788.7413053045161</v>
      </c>
      <c r="K12" s="17">
        <v>4024.7126460737913</v>
      </c>
      <c r="L12" s="17">
        <v>4270.4400379207545</v>
      </c>
      <c r="M12" s="17">
        <v>4529.91401007481</v>
      </c>
      <c r="N12" s="17">
        <v>4803.0366741946755</v>
      </c>
      <c r="O12" s="17">
        <v>5373.165317760604</v>
      </c>
      <c r="P12" s="17">
        <v>5684.7627170500782</v>
      </c>
      <c r="Q12" s="17">
        <v>5955.5384623686869</v>
      </c>
      <c r="R12" s="17">
        <v>6202.5559644163186</v>
      </c>
      <c r="S12" s="17">
        <v>6428.2955206752313</v>
      </c>
      <c r="T12" s="17">
        <v>6644.7322700475925</v>
      </c>
      <c r="U12" s="17">
        <v>6853.5770718642962</v>
      </c>
      <c r="V12" s="17">
        <v>7053.933802101028</v>
      </c>
      <c r="W12" s="17">
        <v>7245.4875788130485</v>
      </c>
      <c r="X12" s="17">
        <v>7432.2253431557701</v>
      </c>
      <c r="Y12" s="17">
        <v>7617.4572536453779</v>
      </c>
      <c r="Z12" s="17">
        <v>7796.1408517942882</v>
      </c>
      <c r="AA12" s="17">
        <v>7959.1703700698481</v>
      </c>
      <c r="AB12" s="17">
        <v>8106.0145005531649</v>
      </c>
      <c r="AC12" s="17">
        <v>8235.8959251877459</v>
      </c>
      <c r="AD12" s="17">
        <v>8348.0873270348911</v>
      </c>
      <c r="AE12" s="144">
        <v>8441.8962691039469</v>
      </c>
      <c r="AI12">
        <v>8</v>
      </c>
      <c r="AJ12" s="28">
        <v>2026</v>
      </c>
      <c r="AK12" s="8">
        <v>59668.379354353499</v>
      </c>
      <c r="AL12" s="9">
        <v>46770.9528291471</v>
      </c>
      <c r="AM12" s="9">
        <v>124530.70241311099</v>
      </c>
      <c r="AN12" s="10">
        <v>23384.7362393029</v>
      </c>
      <c r="AP12" s="28">
        <v>2026</v>
      </c>
      <c r="AQ12" s="8">
        <v>333092.36480660399</v>
      </c>
      <c r="AR12" s="9">
        <v>248424.768219702</v>
      </c>
      <c r="AS12" s="9">
        <v>657741.55370061996</v>
      </c>
      <c r="AT12" s="10">
        <v>102515.118480074</v>
      </c>
      <c r="AV12" s="28">
        <v>2026</v>
      </c>
      <c r="AW12" s="8">
        <v>136095.42685933699</v>
      </c>
      <c r="AX12" s="9">
        <v>104560.43664300301</v>
      </c>
      <c r="AY12" s="9">
        <v>277134.07943134301</v>
      </c>
      <c r="AZ12" s="10">
        <v>48030.441288226299</v>
      </c>
      <c r="BB12" s="28">
        <v>2026</v>
      </c>
      <c r="BC12" s="8">
        <v>430387.11403085297</v>
      </c>
      <c r="BD12" s="9">
        <v>310744.20173165202</v>
      </c>
      <c r="BE12" s="9">
        <v>824860.32515637996</v>
      </c>
      <c r="BF12" s="10">
        <v>116084.242928301</v>
      </c>
      <c r="BH12" s="28">
        <v>2026</v>
      </c>
      <c r="BI12" s="8">
        <v>8311.4457451157705</v>
      </c>
      <c r="BJ12" s="9">
        <v>6540.7838706704297</v>
      </c>
      <c r="BK12" s="9">
        <v>17413.200329473799</v>
      </c>
      <c r="BL12" s="10">
        <v>3351.1783231039299</v>
      </c>
      <c r="BN12" s="28">
        <v>2026</v>
      </c>
      <c r="BO12" s="8">
        <v>306344.04370018397</v>
      </c>
      <c r="BP12" s="9">
        <v>226530.214702358</v>
      </c>
      <c r="BQ12" s="9">
        <v>598382.51963044703</v>
      </c>
      <c r="BR12" s="10">
        <v>90917.832283551004</v>
      </c>
      <c r="BT12" s="28">
        <v>2026</v>
      </c>
      <c r="BU12" s="8">
        <v>1087374.00412102</v>
      </c>
      <c r="BV12" s="9">
        <v>723836.12698426703</v>
      </c>
      <c r="BW12" s="9">
        <v>1920231.24430766</v>
      </c>
      <c r="BX12" s="10">
        <v>220906.135252682</v>
      </c>
      <c r="BZ12" s="28">
        <v>2026</v>
      </c>
      <c r="CA12" s="8">
        <v>95356.028889784197</v>
      </c>
      <c r="CB12" s="9">
        <v>74354.956034757895</v>
      </c>
      <c r="CC12" s="9">
        <v>197500.283661914</v>
      </c>
      <c r="CD12" s="10">
        <v>36269.117243798202</v>
      </c>
      <c r="CF12" s="28">
        <v>2026</v>
      </c>
      <c r="CG12" s="8">
        <v>156513.01112676301</v>
      </c>
      <c r="CH12" s="9">
        <v>119747.93799380701</v>
      </c>
      <c r="CI12" s="9">
        <v>317037.76073760702</v>
      </c>
      <c r="CJ12" s="10">
        <v>54124.2308620002</v>
      </c>
    </row>
    <row r="13" spans="1:88" x14ac:dyDescent="0.25">
      <c r="A13" s="406"/>
      <c r="B13" s="28" t="s">
        <v>134</v>
      </c>
      <c r="C13" s="17">
        <v>5644.8693540364493</v>
      </c>
      <c r="D13" s="17">
        <v>5978.9015730824585</v>
      </c>
      <c r="E13" s="17">
        <v>6324.4152737110489</v>
      </c>
      <c r="F13" s="17">
        <v>6680.9186302358867</v>
      </c>
      <c r="G13" s="17">
        <v>7048.9132765232125</v>
      </c>
      <c r="H13" s="17">
        <v>7189.8898647752794</v>
      </c>
      <c r="I13" s="17">
        <v>7333.6975869996977</v>
      </c>
      <c r="J13" s="17">
        <v>7480.3666571763315</v>
      </c>
      <c r="K13" s="17">
        <v>7629.9717954246371</v>
      </c>
      <c r="L13" s="17">
        <v>7691.0188219676802</v>
      </c>
      <c r="M13" s="17">
        <v>7752.5398111630611</v>
      </c>
      <c r="N13" s="17">
        <v>7814.5629893361638</v>
      </c>
      <c r="O13" s="17">
        <v>7877.0850766585791</v>
      </c>
      <c r="P13" s="17">
        <v>7940.0941266227592</v>
      </c>
      <c r="Q13" s="17">
        <v>8003.6156602603987</v>
      </c>
      <c r="R13" s="17">
        <v>8067.6456262621241</v>
      </c>
      <c r="S13" s="17">
        <v>8132.1863272751752</v>
      </c>
      <c r="T13" s="17">
        <v>8197.2434173641504</v>
      </c>
      <c r="U13" s="17">
        <v>8262.8197235613516</v>
      </c>
      <c r="V13" s="17">
        <v>8328.9237269636415</v>
      </c>
      <c r="W13" s="17">
        <v>8395.5554275710292</v>
      </c>
      <c r="X13" s="17">
        <v>8462.7204794481077</v>
      </c>
      <c r="Y13" s="17">
        <v>8530.4211852421158</v>
      </c>
      <c r="Z13" s="17">
        <v>8598.6631990176575</v>
      </c>
      <c r="AA13" s="17">
        <v>8667.45269922435</v>
      </c>
      <c r="AB13" s="17">
        <v>8736.7948155417434</v>
      </c>
      <c r="AC13" s="17">
        <v>8806.689023584795</v>
      </c>
      <c r="AD13" s="17">
        <v>8877.1420261881849</v>
      </c>
      <c r="AE13" s="144">
        <v>8948.1584286464004</v>
      </c>
      <c r="AI13">
        <v>9</v>
      </c>
      <c r="AJ13" s="28">
        <v>2027</v>
      </c>
      <c r="AK13" s="8">
        <v>61417.586184454602</v>
      </c>
      <c r="AL13" s="9">
        <v>48262.010326660296</v>
      </c>
      <c r="AM13" s="9">
        <v>128530.132705444</v>
      </c>
      <c r="AN13" s="10">
        <v>24288.745621182701</v>
      </c>
      <c r="AP13" s="28">
        <v>2027</v>
      </c>
      <c r="AQ13" s="8">
        <v>341169.80919500999</v>
      </c>
      <c r="AR13" s="9">
        <v>255069.275240519</v>
      </c>
      <c r="AS13" s="9">
        <v>675426.41835923202</v>
      </c>
      <c r="AT13" s="10">
        <v>106020.75005471001</v>
      </c>
      <c r="AV13" s="28">
        <v>2027</v>
      </c>
      <c r="AW13" s="8">
        <v>139817.297343671</v>
      </c>
      <c r="AX13" s="9">
        <v>107671.85808617101</v>
      </c>
      <c r="AY13" s="9">
        <v>285630.22209525999</v>
      </c>
      <c r="AZ13" s="10">
        <v>49786.360800278097</v>
      </c>
      <c r="BB13" s="28">
        <v>2027</v>
      </c>
      <c r="BC13" s="8">
        <v>439868.45141209703</v>
      </c>
      <c r="BD13" s="9">
        <v>318393.53756848897</v>
      </c>
      <c r="BE13" s="9">
        <v>845068.57467105496</v>
      </c>
      <c r="BF13" s="10">
        <v>119878.53176400501</v>
      </c>
      <c r="BH13" s="28">
        <v>2027</v>
      </c>
      <c r="BI13" s="8">
        <v>8557.4791914442394</v>
      </c>
      <c r="BJ13" s="9">
        <v>6751.4824126798103</v>
      </c>
      <c r="BK13" s="9">
        <v>17967.674882352399</v>
      </c>
      <c r="BL13" s="10">
        <v>3481.8600407763802</v>
      </c>
      <c r="BN13" s="28">
        <v>2027</v>
      </c>
      <c r="BO13" s="8">
        <v>313562.81274634798</v>
      </c>
      <c r="BP13" s="9">
        <v>232441.64312878999</v>
      </c>
      <c r="BQ13" s="9">
        <v>614259.86307257996</v>
      </c>
      <c r="BR13" s="10">
        <v>93984.841950863396</v>
      </c>
      <c r="BT13" s="28">
        <v>2027</v>
      </c>
      <c r="BU13" s="8">
        <v>1107561.60714918</v>
      </c>
      <c r="BV13" s="9">
        <v>739309.28869520896</v>
      </c>
      <c r="BW13" s="9">
        <v>1962140.3519902299</v>
      </c>
      <c r="BX13" s="10">
        <v>227672.67026675501</v>
      </c>
      <c r="BZ13" s="28">
        <v>2027</v>
      </c>
      <c r="CA13" s="8">
        <v>98097.9629435026</v>
      </c>
      <c r="CB13" s="9">
        <v>76680.279643954505</v>
      </c>
      <c r="CC13" s="9">
        <v>203747.68425042799</v>
      </c>
      <c r="CD13" s="10">
        <v>37648.589222883202</v>
      </c>
      <c r="CF13" s="28">
        <v>2027</v>
      </c>
      <c r="CG13" s="8">
        <v>160716.665688245</v>
      </c>
      <c r="CH13" s="9">
        <v>123252.233079752</v>
      </c>
      <c r="CI13" s="9">
        <v>326725.339314693</v>
      </c>
      <c r="CJ13" s="10">
        <v>56079.936209491898</v>
      </c>
    </row>
    <row r="14" spans="1:88" x14ac:dyDescent="0.25">
      <c r="A14" s="406"/>
      <c r="B14" s="28" t="s">
        <v>135</v>
      </c>
      <c r="C14" s="17">
        <v>12.180000000000074</v>
      </c>
      <c r="D14" s="17">
        <v>15.219999999999931</v>
      </c>
      <c r="E14" s="17">
        <v>18.540000000000038</v>
      </c>
      <c r="F14" s="17">
        <v>22.259999999999895</v>
      </c>
      <c r="G14" s="17">
        <v>26.289999999999949</v>
      </c>
      <c r="H14" s="17">
        <v>30.710000000000008</v>
      </c>
      <c r="I14" s="17">
        <v>35.509999999999884</v>
      </c>
      <c r="J14" s="17">
        <v>40.689999999999898</v>
      </c>
      <c r="K14" s="17">
        <v>46.300000000000125</v>
      </c>
      <c r="L14" s="17">
        <v>52.249999999999851</v>
      </c>
      <c r="M14" s="17">
        <v>58.570000000000022</v>
      </c>
      <c r="N14" s="17">
        <v>65.239999999999981</v>
      </c>
      <c r="O14" s="17">
        <v>72.269999999999982</v>
      </c>
      <c r="P14" s="17">
        <v>79.350000000000051</v>
      </c>
      <c r="Q14" s="17">
        <v>86.160000000000096</v>
      </c>
      <c r="R14" s="17">
        <v>92.679999999999808</v>
      </c>
      <c r="S14" s="17">
        <v>98.909999999999897</v>
      </c>
      <c r="T14" s="17">
        <v>104.85999999999993</v>
      </c>
      <c r="U14" s="17">
        <v>110.45</v>
      </c>
      <c r="V14" s="17">
        <v>115.78999999999989</v>
      </c>
      <c r="W14" s="17">
        <v>120.93000000000008</v>
      </c>
      <c r="X14" s="17">
        <v>125.78999999999989</v>
      </c>
      <c r="Y14" s="17">
        <v>130.38999999999993</v>
      </c>
      <c r="Z14" s="17">
        <v>134.72999999999996</v>
      </c>
      <c r="AA14" s="17">
        <v>138.76999999999998</v>
      </c>
      <c r="AB14" s="17">
        <v>142.47999999999999</v>
      </c>
      <c r="AC14" s="17">
        <v>145.89000000000007</v>
      </c>
      <c r="AD14" s="17">
        <v>148.97000000000006</v>
      </c>
      <c r="AE14" s="144">
        <v>151.69999999999999</v>
      </c>
      <c r="AI14">
        <v>10</v>
      </c>
      <c r="AJ14" s="28">
        <v>2028</v>
      </c>
      <c r="AK14" s="8">
        <v>63166.793014555697</v>
      </c>
      <c r="AL14" s="9">
        <v>49753.067824173399</v>
      </c>
      <c r="AM14" s="9">
        <v>132529.56299777699</v>
      </c>
      <c r="AN14" s="10">
        <v>25192.755003062499</v>
      </c>
      <c r="AP14" s="28">
        <v>2028</v>
      </c>
      <c r="AQ14" s="8">
        <v>349247.253583415</v>
      </c>
      <c r="AR14" s="9">
        <v>261713.78226133701</v>
      </c>
      <c r="AS14" s="9">
        <v>693111.28301784396</v>
      </c>
      <c r="AT14" s="10">
        <v>109526.381629346</v>
      </c>
      <c r="AV14" s="28">
        <v>2028</v>
      </c>
      <c r="AW14" s="8">
        <v>143539.167828006</v>
      </c>
      <c r="AX14" s="9">
        <v>110783.279529338</v>
      </c>
      <c r="AY14" s="9">
        <v>294126.36475917598</v>
      </c>
      <c r="AZ14" s="10">
        <v>51542.280312329902</v>
      </c>
      <c r="BB14" s="28">
        <v>2028</v>
      </c>
      <c r="BC14" s="8">
        <v>449349.78879334201</v>
      </c>
      <c r="BD14" s="9">
        <v>326042.87340532598</v>
      </c>
      <c r="BE14" s="9">
        <v>865276.82418572996</v>
      </c>
      <c r="BF14" s="10">
        <v>123672.820599709</v>
      </c>
      <c r="BH14" s="28">
        <v>2028</v>
      </c>
      <c r="BI14" s="8">
        <v>8803.5126377727192</v>
      </c>
      <c r="BJ14" s="9">
        <v>6962.18095468918</v>
      </c>
      <c r="BK14" s="9">
        <v>18522.149435231</v>
      </c>
      <c r="BL14" s="10">
        <v>3612.54175844884</v>
      </c>
      <c r="BN14" s="28">
        <v>2028</v>
      </c>
      <c r="BO14" s="8">
        <v>320781.58179251198</v>
      </c>
      <c r="BP14" s="9">
        <v>238353.07155522099</v>
      </c>
      <c r="BQ14" s="9">
        <v>630137.20651471405</v>
      </c>
      <c r="BR14" s="10">
        <v>97051.851618175904</v>
      </c>
      <c r="BT14" s="28">
        <v>2028</v>
      </c>
      <c r="BU14" s="8">
        <v>1127749.2101773401</v>
      </c>
      <c r="BV14" s="9">
        <v>754782.45040614996</v>
      </c>
      <c r="BW14" s="9">
        <v>2004049.45967279</v>
      </c>
      <c r="BX14" s="10">
        <v>234439.20528082701</v>
      </c>
      <c r="BZ14" s="28">
        <v>2028</v>
      </c>
      <c r="CA14" s="8">
        <v>100839.89699722</v>
      </c>
      <c r="CB14" s="9">
        <v>79005.603253151203</v>
      </c>
      <c r="CC14" s="9">
        <v>209995.08483894201</v>
      </c>
      <c r="CD14" s="10">
        <v>39028.061201968201</v>
      </c>
      <c r="CF14" s="28">
        <v>2028</v>
      </c>
      <c r="CG14" s="8">
        <v>164920.32024972601</v>
      </c>
      <c r="CH14" s="9">
        <v>126756.528165697</v>
      </c>
      <c r="CI14" s="9">
        <v>336412.91789177997</v>
      </c>
      <c r="CJ14" s="10">
        <v>58035.641556983501</v>
      </c>
    </row>
    <row r="15" spans="1:88" x14ac:dyDescent="0.25">
      <c r="A15" s="406"/>
      <c r="B15" s="28" t="s">
        <v>136</v>
      </c>
      <c r="C15" s="17">
        <v>2.2400237785977763</v>
      </c>
      <c r="D15" s="17">
        <v>2.1300822403045911</v>
      </c>
      <c r="E15" s="17">
        <v>6.3501662362170963</v>
      </c>
      <c r="F15" s="17">
        <v>4.940243986240259</v>
      </c>
      <c r="G15" s="17">
        <v>3.400206536605451</v>
      </c>
      <c r="H15" s="17">
        <v>2.0501068093538688</v>
      </c>
      <c r="I15" s="17">
        <v>0.91999999999999993</v>
      </c>
      <c r="J15" s="17">
        <v>0</v>
      </c>
      <c r="K15" s="17">
        <v>0</v>
      </c>
      <c r="L15" s="17">
        <v>0</v>
      </c>
      <c r="M15" s="17">
        <v>0</v>
      </c>
      <c r="N15" s="17">
        <v>0</v>
      </c>
      <c r="O15" s="17">
        <v>0</v>
      </c>
      <c r="P15" s="17">
        <v>0</v>
      </c>
      <c r="Q15" s="17">
        <v>0</v>
      </c>
      <c r="R15" s="17">
        <v>0</v>
      </c>
      <c r="S15" s="17">
        <v>0</v>
      </c>
      <c r="T15" s="17">
        <v>0</v>
      </c>
      <c r="U15" s="17">
        <v>0</v>
      </c>
      <c r="V15" s="17">
        <v>0</v>
      </c>
      <c r="W15" s="17">
        <v>0</v>
      </c>
      <c r="X15" s="17">
        <v>0</v>
      </c>
      <c r="Y15" s="17">
        <v>0</v>
      </c>
      <c r="Z15" s="17">
        <v>0</v>
      </c>
      <c r="AA15" s="17">
        <v>0</v>
      </c>
      <c r="AB15" s="17">
        <v>0</v>
      </c>
      <c r="AC15" s="17">
        <v>0</v>
      </c>
      <c r="AD15" s="17">
        <v>0</v>
      </c>
      <c r="AE15" s="144">
        <v>0</v>
      </c>
      <c r="AI15">
        <v>11</v>
      </c>
      <c r="AJ15" s="28">
        <v>2029</v>
      </c>
      <c r="AK15" s="8">
        <v>64915.999844656799</v>
      </c>
      <c r="AL15" s="9">
        <v>51244.125321686603</v>
      </c>
      <c r="AM15" s="9">
        <v>136528.99329011</v>
      </c>
      <c r="AN15" s="10">
        <v>26096.7643849423</v>
      </c>
      <c r="AP15" s="28">
        <v>2029</v>
      </c>
      <c r="AQ15" s="8">
        <v>357324.69797182101</v>
      </c>
      <c r="AR15" s="9">
        <v>268358.289282154</v>
      </c>
      <c r="AS15" s="9">
        <v>710796.14767645602</v>
      </c>
      <c r="AT15" s="10">
        <v>113032.01320398301</v>
      </c>
      <c r="AV15" s="28">
        <v>2029</v>
      </c>
      <c r="AW15" s="8">
        <v>147261.03831234001</v>
      </c>
      <c r="AX15" s="9">
        <v>113894.70097250601</v>
      </c>
      <c r="AY15" s="9">
        <v>302622.50742309302</v>
      </c>
      <c r="AZ15" s="10">
        <v>53298.1998243817</v>
      </c>
      <c r="BB15" s="28">
        <v>2029</v>
      </c>
      <c r="BC15" s="8">
        <v>458831.126174587</v>
      </c>
      <c r="BD15" s="9">
        <v>333692.209242162</v>
      </c>
      <c r="BE15" s="9">
        <v>885485.07370040496</v>
      </c>
      <c r="BF15" s="10">
        <v>127467.10943541399</v>
      </c>
      <c r="BH15" s="28">
        <v>2029</v>
      </c>
      <c r="BI15" s="8">
        <v>9049.54608410119</v>
      </c>
      <c r="BJ15" s="9">
        <v>7172.8794966985597</v>
      </c>
      <c r="BK15" s="9">
        <v>19076.623988109601</v>
      </c>
      <c r="BL15" s="10">
        <v>3743.2234761212899</v>
      </c>
      <c r="BN15" s="28">
        <v>2029</v>
      </c>
      <c r="BO15" s="8">
        <v>328000.35083867598</v>
      </c>
      <c r="BP15" s="9">
        <v>244264.49998165201</v>
      </c>
      <c r="BQ15" s="9">
        <v>646014.54995684803</v>
      </c>
      <c r="BR15" s="10">
        <v>100118.861285488</v>
      </c>
      <c r="BT15" s="28">
        <v>2029</v>
      </c>
      <c r="BU15" s="8">
        <v>1147936.8132054999</v>
      </c>
      <c r="BV15" s="9">
        <v>770255.61211709201</v>
      </c>
      <c r="BW15" s="9">
        <v>2045958.5673553599</v>
      </c>
      <c r="BX15" s="10">
        <v>241205.7402949</v>
      </c>
      <c r="BZ15" s="28">
        <v>2029</v>
      </c>
      <c r="CA15" s="8">
        <v>103581.831050939</v>
      </c>
      <c r="CB15" s="9">
        <v>81330.9268623479</v>
      </c>
      <c r="CC15" s="9">
        <v>216242.48542745601</v>
      </c>
      <c r="CD15" s="10">
        <v>40407.533181053201</v>
      </c>
      <c r="CF15" s="28">
        <v>2029</v>
      </c>
      <c r="CG15" s="8">
        <v>169123.974811208</v>
      </c>
      <c r="CH15" s="9">
        <v>130260.823251642</v>
      </c>
      <c r="CI15" s="9">
        <v>346100.49646886601</v>
      </c>
      <c r="CJ15" s="10">
        <v>59991.346904475096</v>
      </c>
    </row>
    <row r="16" spans="1:88" x14ac:dyDescent="0.25">
      <c r="A16" s="406"/>
      <c r="B16" s="28" t="s">
        <v>137</v>
      </c>
      <c r="C16" s="17">
        <v>1936.0377070570107</v>
      </c>
      <c r="D16" s="17">
        <v>2674.7056933967947</v>
      </c>
      <c r="E16" s="17">
        <v>3531.9631268616649</v>
      </c>
      <c r="F16" s="17">
        <v>4519.6920078983076</v>
      </c>
      <c r="G16" s="17">
        <v>5056.2003987212684</v>
      </c>
      <c r="H16" s="17">
        <v>5624.3405402097696</v>
      </c>
      <c r="I16" s="17">
        <v>6226.2069048231297</v>
      </c>
      <c r="J16" s="17">
        <v>6811.1037386632188</v>
      </c>
      <c r="K16" s="17">
        <v>7505.9367253224282</v>
      </c>
      <c r="L16" s="17">
        <v>7989.258783104764</v>
      </c>
      <c r="M16" s="17">
        <v>8673.4846970359686</v>
      </c>
      <c r="N16" s="17">
        <v>9934.74719651333</v>
      </c>
      <c r="O16" s="17">
        <v>11238.053254142371</v>
      </c>
      <c r="P16" s="17">
        <v>11999.123153928571</v>
      </c>
      <c r="Q16" s="17">
        <v>12948.866807258719</v>
      </c>
      <c r="R16" s="17">
        <v>13802.345911737679</v>
      </c>
      <c r="S16" s="17">
        <v>14253.953838520343</v>
      </c>
      <c r="T16" s="17">
        <v>14704.564535160938</v>
      </c>
      <c r="U16" s="17">
        <v>15154.474133272244</v>
      </c>
      <c r="V16" s="17">
        <v>15603.784081035139</v>
      </c>
      <c r="W16" s="17">
        <v>16052.877222194058</v>
      </c>
      <c r="X16" s="17">
        <v>16518.484953935735</v>
      </c>
      <c r="Y16" s="17">
        <v>17185.208176228276</v>
      </c>
      <c r="Z16" s="17">
        <v>17869.726941529585</v>
      </c>
      <c r="AA16" s="17">
        <v>18441.31551960509</v>
      </c>
      <c r="AB16" s="17">
        <v>19016.747142610875</v>
      </c>
      <c r="AC16" s="17">
        <v>19592.949419919027</v>
      </c>
      <c r="AD16" s="17">
        <v>20172.13429137709</v>
      </c>
      <c r="AE16" s="144">
        <v>20748.934164600789</v>
      </c>
      <c r="AI16">
        <v>12</v>
      </c>
      <c r="AJ16" s="29">
        <v>2030</v>
      </c>
      <c r="AK16" s="11">
        <v>66665.206674757894</v>
      </c>
      <c r="AL16" s="12">
        <v>52735.182819199697</v>
      </c>
      <c r="AM16" s="12">
        <v>140528.42358244301</v>
      </c>
      <c r="AN16" s="13">
        <v>27000.773766822102</v>
      </c>
      <c r="AP16" s="29">
        <v>2030</v>
      </c>
      <c r="AQ16" s="11">
        <v>365402.14236022602</v>
      </c>
      <c r="AR16" s="12">
        <v>275002.79630297201</v>
      </c>
      <c r="AS16" s="12">
        <v>728481.01233506901</v>
      </c>
      <c r="AT16" s="13">
        <v>116537.644778619</v>
      </c>
      <c r="AV16" s="29">
        <v>2030</v>
      </c>
      <c r="AW16" s="11">
        <v>150982.90879667501</v>
      </c>
      <c r="AX16" s="12">
        <v>117006.12241567401</v>
      </c>
      <c r="AY16" s="12">
        <v>311118.65008700901</v>
      </c>
      <c r="AZ16" s="13">
        <v>55054.119336433498</v>
      </c>
      <c r="BB16" s="29">
        <v>2030</v>
      </c>
      <c r="BC16" s="11">
        <v>468312.463555831</v>
      </c>
      <c r="BD16" s="12">
        <v>341341.54507899901</v>
      </c>
      <c r="BE16" s="12">
        <v>905693.32321507996</v>
      </c>
      <c r="BF16" s="13">
        <v>131261.398271118</v>
      </c>
      <c r="BH16" s="29">
        <v>2030</v>
      </c>
      <c r="BI16" s="11">
        <v>9295.5795304296607</v>
      </c>
      <c r="BJ16" s="12">
        <v>7383.5780387079403</v>
      </c>
      <c r="BK16" s="12">
        <v>19631.098540988201</v>
      </c>
      <c r="BL16" s="13">
        <v>3873.9051937937502</v>
      </c>
      <c r="BN16" s="29">
        <v>2030</v>
      </c>
      <c r="BO16" s="11">
        <v>335219.11988483998</v>
      </c>
      <c r="BP16" s="12">
        <v>250175.92840808301</v>
      </c>
      <c r="BQ16" s="12">
        <v>661891.89339898096</v>
      </c>
      <c r="BR16" s="13">
        <v>103185.8709528</v>
      </c>
      <c r="BT16" s="29">
        <v>2030</v>
      </c>
      <c r="BU16" s="11">
        <v>1168124.41623366</v>
      </c>
      <c r="BV16" s="12">
        <v>785728.77382803301</v>
      </c>
      <c r="BW16" s="12">
        <v>2087867.67503793</v>
      </c>
      <c r="BX16" s="13">
        <v>247972.27530897301</v>
      </c>
      <c r="BZ16" s="29">
        <v>2030</v>
      </c>
      <c r="CA16" s="11">
        <v>106323.765104657</v>
      </c>
      <c r="CB16" s="12">
        <v>83656.250471544496</v>
      </c>
      <c r="CC16" s="12">
        <v>222489.88601597</v>
      </c>
      <c r="CD16" s="13">
        <v>41787.005160138302</v>
      </c>
      <c r="CF16" s="29">
        <v>2030</v>
      </c>
      <c r="CG16" s="11">
        <v>173327.62937268999</v>
      </c>
      <c r="CH16" s="12">
        <v>133765.11833758699</v>
      </c>
      <c r="CI16" s="12">
        <v>355788.07504595199</v>
      </c>
      <c r="CJ16" s="13">
        <v>61947.052251966801</v>
      </c>
    </row>
    <row r="17" spans="1:88" ht="15.75" thickBot="1" x14ac:dyDescent="0.3">
      <c r="A17" s="407"/>
      <c r="B17" s="145" t="s">
        <v>138</v>
      </c>
      <c r="C17" s="146">
        <v>461.89234890243898</v>
      </c>
      <c r="D17" s="146">
        <v>494.29012170731693</v>
      </c>
      <c r="E17" s="146">
        <v>527.80027085365839</v>
      </c>
      <c r="F17" s="146">
        <v>562.45016219512183</v>
      </c>
      <c r="G17" s="146">
        <v>598.271950609756</v>
      </c>
      <c r="H17" s="146">
        <v>635.30677609756071</v>
      </c>
      <c r="I17" s="146">
        <v>673.58419378048757</v>
      </c>
      <c r="J17" s="146">
        <v>713.1380689024387</v>
      </c>
      <c r="K17" s="146">
        <v>754.00406829268252</v>
      </c>
      <c r="L17" s="146">
        <v>786.85376536585318</v>
      </c>
      <c r="M17" s="146">
        <v>820.17269560975581</v>
      </c>
      <c r="N17" s="146">
        <v>853.98619524390188</v>
      </c>
      <c r="O17" s="146">
        <v>888.28395646341392</v>
      </c>
      <c r="P17" s="146">
        <v>923.07076829268294</v>
      </c>
      <c r="Q17" s="146">
        <v>1410.9954207317076</v>
      </c>
      <c r="R17" s="146">
        <v>1422.284204268293</v>
      </c>
      <c r="S17" s="146">
        <v>1433.662530487805</v>
      </c>
      <c r="T17" s="146">
        <v>1445.1303993902438</v>
      </c>
      <c r="U17" s="146">
        <v>1456.6946524390246</v>
      </c>
      <c r="V17" s="146">
        <v>1468.3433170731703</v>
      </c>
      <c r="W17" s="146">
        <v>1480.0934969512195</v>
      </c>
      <c r="X17" s="146">
        <v>1491.9332195121956</v>
      </c>
      <c r="Y17" s="146">
        <v>1503.8710701219513</v>
      </c>
      <c r="Z17" s="146">
        <v>1515.9002073170732</v>
      </c>
      <c r="AA17" s="146">
        <v>1528.0257286585365</v>
      </c>
      <c r="AB17" s="146">
        <v>1540.2545091463414</v>
      </c>
      <c r="AC17" s="146">
        <v>1552.5711890243904</v>
      </c>
      <c r="AD17" s="146">
        <v>1564.9945152439025</v>
      </c>
      <c r="AE17" s="147">
        <v>1577.5125823170736</v>
      </c>
      <c r="AI17">
        <v>13</v>
      </c>
      <c r="AJ17" s="28">
        <v>2031</v>
      </c>
      <c r="AK17" s="8">
        <v>68704.220622813096</v>
      </c>
      <c r="AL17" s="9">
        <v>54500.880197894498</v>
      </c>
      <c r="AM17" s="9">
        <v>145708.29417669101</v>
      </c>
      <c r="AN17" s="10">
        <v>28120.592200374602</v>
      </c>
      <c r="AP17" s="28">
        <v>2031</v>
      </c>
      <c r="AQ17" s="8">
        <v>373919.994324231</v>
      </c>
      <c r="AR17" s="9">
        <v>282163.78087794001</v>
      </c>
      <c r="AS17" s="9">
        <v>748470.54634523299</v>
      </c>
      <c r="AT17" s="10">
        <v>120583.98519060601</v>
      </c>
      <c r="AV17" s="28">
        <v>2031</v>
      </c>
      <c r="AW17" s="8">
        <v>155005.63263992101</v>
      </c>
      <c r="AX17" s="9">
        <v>120437.385103566</v>
      </c>
      <c r="AY17" s="9">
        <v>320909.23203386797</v>
      </c>
      <c r="AZ17" s="10">
        <v>57112.5438027829</v>
      </c>
      <c r="BB17" s="28">
        <v>2031</v>
      </c>
      <c r="BC17" s="8">
        <v>478233.22187017603</v>
      </c>
      <c r="BD17" s="9">
        <v>349525.184683153</v>
      </c>
      <c r="BE17" s="9">
        <v>927712.02300668298</v>
      </c>
      <c r="BF17" s="10">
        <v>135636.428595818</v>
      </c>
      <c r="BH17" s="28">
        <v>2031</v>
      </c>
      <c r="BI17" s="8">
        <v>9585.9023984971209</v>
      </c>
      <c r="BJ17" s="9">
        <v>7636.2081299362799</v>
      </c>
      <c r="BK17" s="9">
        <v>20372.275420312599</v>
      </c>
      <c r="BL17" s="10">
        <v>4037.2338488529499</v>
      </c>
      <c r="BN17" s="28">
        <v>2031</v>
      </c>
      <c r="BO17" s="8">
        <v>342806.81390488002</v>
      </c>
      <c r="BP17" s="9">
        <v>256528.70200514499</v>
      </c>
      <c r="BQ17" s="9">
        <v>679511.65443381795</v>
      </c>
      <c r="BR17" s="10">
        <v>106723.21396116501</v>
      </c>
      <c r="BT17" s="28">
        <v>2031</v>
      </c>
      <c r="BU17" s="8">
        <v>1189329.8950906401</v>
      </c>
      <c r="BV17" s="9">
        <v>802305.36676835804</v>
      </c>
      <c r="BW17" s="9">
        <v>2136403.70286413</v>
      </c>
      <c r="BX17" s="10">
        <v>255826.24436111501</v>
      </c>
      <c r="BZ17" s="28">
        <v>2031</v>
      </c>
      <c r="CA17" s="8">
        <v>109426.575139836</v>
      </c>
      <c r="CB17" s="9">
        <v>86333.921933291102</v>
      </c>
      <c r="CC17" s="9">
        <v>230330.054066207</v>
      </c>
      <c r="CD17" s="10">
        <v>43460.059784412799</v>
      </c>
      <c r="CF17" s="28">
        <v>2031</v>
      </c>
      <c r="CG17" s="8">
        <v>177841.94322617</v>
      </c>
      <c r="CH17" s="9">
        <v>137606.69992914001</v>
      </c>
      <c r="CI17" s="9">
        <v>366655.11882533203</v>
      </c>
      <c r="CJ17" s="10">
        <v>64229.6577064702</v>
      </c>
    </row>
    <row r="18" spans="1:88" ht="15.75" thickTop="1" x14ac:dyDescent="0.25">
      <c r="B18" t="s">
        <v>142</v>
      </c>
      <c r="C18" s="150">
        <v>18087613.904697087</v>
      </c>
      <c r="D18" s="150">
        <v>23560384.291228384</v>
      </c>
      <c r="E18" s="150">
        <v>73767920.740946829</v>
      </c>
      <c r="F18" s="150">
        <v>88700920.642205715</v>
      </c>
      <c r="G18" s="150">
        <v>91519923.394094288</v>
      </c>
      <c r="H18" s="150">
        <v>101923947.03862709</v>
      </c>
      <c r="I18" s="150">
        <v>109229265.68387705</v>
      </c>
      <c r="J18" s="150">
        <v>94189455.65492259</v>
      </c>
      <c r="K18" s="150">
        <v>104171048.92536868</v>
      </c>
      <c r="L18" s="150">
        <v>112771697.26199721</v>
      </c>
      <c r="M18" s="150">
        <v>120447188.71786261</v>
      </c>
      <c r="N18" s="150">
        <v>128666713.3767522</v>
      </c>
      <c r="O18" s="150">
        <v>138072386.45854977</v>
      </c>
      <c r="P18" s="150">
        <v>145876588.57160389</v>
      </c>
      <c r="Q18" s="150">
        <v>167012353.75358921</v>
      </c>
      <c r="R18" s="150">
        <v>172446991.77521971</v>
      </c>
      <c r="S18" s="150">
        <v>179298275.70539081</v>
      </c>
      <c r="T18" s="150">
        <v>186193262.79085153</v>
      </c>
      <c r="U18" s="150">
        <v>193200644.50160894</v>
      </c>
      <c r="V18" s="150">
        <v>199954884.92067391</v>
      </c>
      <c r="W18" s="150">
        <v>206006927.09055656</v>
      </c>
      <c r="X18" s="150">
        <v>211219209.71110585</v>
      </c>
      <c r="Y18" s="150">
        <v>215967442.07731229</v>
      </c>
      <c r="Z18" s="150">
        <v>220157208.88091469</v>
      </c>
      <c r="AA18" s="150">
        <v>223522106.3842639</v>
      </c>
      <c r="AB18" s="150">
        <v>226742011.34983727</v>
      </c>
      <c r="AC18" s="150">
        <v>229793442.34109303</v>
      </c>
      <c r="AD18" s="150">
        <v>232673840.65903857</v>
      </c>
      <c r="AE18" s="150">
        <v>235369609.57619461</v>
      </c>
      <c r="AI18">
        <v>14</v>
      </c>
      <c r="AJ18" s="28">
        <v>2032</v>
      </c>
      <c r="AK18" s="8">
        <v>70743.234570868401</v>
      </c>
      <c r="AL18" s="9">
        <v>56266.577576589203</v>
      </c>
      <c r="AM18" s="9">
        <v>150888.16477094</v>
      </c>
      <c r="AN18" s="10">
        <v>29240.410633927</v>
      </c>
      <c r="AP18" s="28">
        <v>2032</v>
      </c>
      <c r="AQ18" s="8">
        <v>382437.84628823597</v>
      </c>
      <c r="AR18" s="9">
        <v>289324.76545290899</v>
      </c>
      <c r="AS18" s="9">
        <v>768460.08035539696</v>
      </c>
      <c r="AT18" s="10">
        <v>124630.325602593</v>
      </c>
      <c r="AV18" s="28">
        <v>2032</v>
      </c>
      <c r="AW18" s="8">
        <v>159028.356483168</v>
      </c>
      <c r="AX18" s="9">
        <v>123868.647791458</v>
      </c>
      <c r="AY18" s="9">
        <v>330699.813980726</v>
      </c>
      <c r="AZ18" s="10">
        <v>59170.968269132201</v>
      </c>
      <c r="BB18" s="28">
        <v>2032</v>
      </c>
      <c r="BC18" s="8">
        <v>488153.980184521</v>
      </c>
      <c r="BD18" s="9">
        <v>357708.82428730599</v>
      </c>
      <c r="BE18" s="9">
        <v>949730.72279828705</v>
      </c>
      <c r="BF18" s="10">
        <v>140011.45892051901</v>
      </c>
      <c r="BH18" s="28">
        <v>2032</v>
      </c>
      <c r="BI18" s="8">
        <v>9876.2252665645792</v>
      </c>
      <c r="BJ18" s="9">
        <v>7888.8382211646203</v>
      </c>
      <c r="BK18" s="9">
        <v>21113.452299636901</v>
      </c>
      <c r="BL18" s="10">
        <v>4200.5625039121596</v>
      </c>
      <c r="BN18" s="28">
        <v>2032</v>
      </c>
      <c r="BO18" s="8">
        <v>350394.507924921</v>
      </c>
      <c r="BP18" s="9">
        <v>262881.47560220701</v>
      </c>
      <c r="BQ18" s="9">
        <v>697131.41546865599</v>
      </c>
      <c r="BR18" s="10">
        <v>110260.556969529</v>
      </c>
      <c r="BT18" s="28">
        <v>2032</v>
      </c>
      <c r="BU18" s="8">
        <v>1210535.3739476299</v>
      </c>
      <c r="BV18" s="9">
        <v>818881.95970868203</v>
      </c>
      <c r="BW18" s="9">
        <v>2184939.7306903298</v>
      </c>
      <c r="BX18" s="10">
        <v>263680.21341325802</v>
      </c>
      <c r="BZ18" s="28">
        <v>2032</v>
      </c>
      <c r="CA18" s="8">
        <v>112529.38517501501</v>
      </c>
      <c r="CB18" s="9">
        <v>89011.593395037795</v>
      </c>
      <c r="CC18" s="9">
        <v>238170.222116444</v>
      </c>
      <c r="CD18" s="10">
        <v>45133.114408687303</v>
      </c>
      <c r="CF18" s="28">
        <v>2032</v>
      </c>
      <c r="CG18" s="8">
        <v>182356.25707965001</v>
      </c>
      <c r="CH18" s="9">
        <v>141448.28152069199</v>
      </c>
      <c r="CI18" s="9">
        <v>377522.16260471102</v>
      </c>
      <c r="CJ18" s="10">
        <v>66512.263160973598</v>
      </c>
    </row>
    <row r="19" spans="1:88" x14ac:dyDescent="0.25">
      <c r="AI19">
        <v>15</v>
      </c>
      <c r="AJ19" s="28">
        <v>2033</v>
      </c>
      <c r="AK19" s="8">
        <v>72782.248518923705</v>
      </c>
      <c r="AL19" s="9">
        <v>58032.274955283901</v>
      </c>
      <c r="AM19" s="9">
        <v>156068.03536518899</v>
      </c>
      <c r="AN19" s="10">
        <v>30360.2290674795</v>
      </c>
      <c r="AP19" s="28">
        <v>2033</v>
      </c>
      <c r="AQ19" s="8">
        <v>390955.69825224101</v>
      </c>
      <c r="AR19" s="9">
        <v>296485.75002787798</v>
      </c>
      <c r="AS19" s="9">
        <v>788449.61436556105</v>
      </c>
      <c r="AT19" s="10">
        <v>128676.66601458</v>
      </c>
      <c r="AV19" s="28">
        <v>2033</v>
      </c>
      <c r="AW19" s="8">
        <v>163051.080326414</v>
      </c>
      <c r="AX19" s="9">
        <v>127299.91047935</v>
      </c>
      <c r="AY19" s="9">
        <v>340490.39592758502</v>
      </c>
      <c r="AZ19" s="10">
        <v>61229.392735481597</v>
      </c>
      <c r="BB19" s="28">
        <v>2033</v>
      </c>
      <c r="BC19" s="8">
        <v>498074.73849886598</v>
      </c>
      <c r="BD19" s="9">
        <v>365892.46389145998</v>
      </c>
      <c r="BE19" s="9">
        <v>971749.42258988996</v>
      </c>
      <c r="BF19" s="10">
        <v>144386.48924522</v>
      </c>
      <c r="BH19" s="28">
        <v>2033</v>
      </c>
      <c r="BI19" s="8">
        <v>10166.548134631999</v>
      </c>
      <c r="BJ19" s="9">
        <v>8141.4683123929599</v>
      </c>
      <c r="BK19" s="9">
        <v>21854.629178961299</v>
      </c>
      <c r="BL19" s="10">
        <v>4363.8911589713698</v>
      </c>
      <c r="BN19" s="28">
        <v>2033</v>
      </c>
      <c r="BO19" s="8">
        <v>357982.20194496098</v>
      </c>
      <c r="BP19" s="9">
        <v>269234.24919926899</v>
      </c>
      <c r="BQ19" s="9">
        <v>714751.17650349298</v>
      </c>
      <c r="BR19" s="10">
        <v>113797.899977893</v>
      </c>
      <c r="BT19" s="28">
        <v>2033</v>
      </c>
      <c r="BU19" s="8">
        <v>1231740.85280461</v>
      </c>
      <c r="BV19" s="9">
        <v>835458.55264900601</v>
      </c>
      <c r="BW19" s="9">
        <v>2233475.75851653</v>
      </c>
      <c r="BX19" s="10">
        <v>271534.18246540002</v>
      </c>
      <c r="BZ19" s="28">
        <v>2033</v>
      </c>
      <c r="CA19" s="8">
        <v>115632.195210195</v>
      </c>
      <c r="CB19" s="9">
        <v>91689.264856784401</v>
      </c>
      <c r="CC19" s="9">
        <v>246010.390166681</v>
      </c>
      <c r="CD19" s="10">
        <v>46806.1690329618</v>
      </c>
      <c r="CF19" s="28">
        <v>2033</v>
      </c>
      <c r="CG19" s="8">
        <v>186870.57093312999</v>
      </c>
      <c r="CH19" s="9">
        <v>145289.863112244</v>
      </c>
      <c r="CI19" s="9">
        <v>388389.20638409001</v>
      </c>
      <c r="CJ19" s="10">
        <v>68794.868615476997</v>
      </c>
    </row>
    <row r="20" spans="1:88" x14ac:dyDescent="0.25">
      <c r="AI20">
        <v>16</v>
      </c>
      <c r="AJ20" s="28">
        <v>2034</v>
      </c>
      <c r="AK20" s="8">
        <v>74821.262466978893</v>
      </c>
      <c r="AL20" s="9">
        <v>59797.9723339786</v>
      </c>
      <c r="AM20" s="9">
        <v>161247.90595943801</v>
      </c>
      <c r="AN20" s="10">
        <v>31480.047501031899</v>
      </c>
      <c r="AP20" s="28">
        <v>2034</v>
      </c>
      <c r="AQ20" s="8">
        <v>399473.55021624599</v>
      </c>
      <c r="AR20" s="9">
        <v>303646.73460284702</v>
      </c>
      <c r="AS20" s="9">
        <v>808439.14837572502</v>
      </c>
      <c r="AT20" s="10">
        <v>132723.00642656701</v>
      </c>
      <c r="AV20" s="28">
        <v>2034</v>
      </c>
      <c r="AW20" s="8">
        <v>167073.80416966099</v>
      </c>
      <c r="AX20" s="9">
        <v>130731.173167242</v>
      </c>
      <c r="AY20" s="9">
        <v>350280.97787444398</v>
      </c>
      <c r="AZ20" s="10">
        <v>63287.817201831</v>
      </c>
      <c r="BB20" s="28">
        <v>2034</v>
      </c>
      <c r="BC20" s="8">
        <v>507995.49681321002</v>
      </c>
      <c r="BD20" s="9">
        <v>374076.10349561402</v>
      </c>
      <c r="BE20" s="9">
        <v>993768.12238149298</v>
      </c>
      <c r="BF20" s="10">
        <v>148761.51956992099</v>
      </c>
      <c r="BH20" s="28">
        <v>2034</v>
      </c>
      <c r="BI20" s="8">
        <v>10456.8710026995</v>
      </c>
      <c r="BJ20" s="9">
        <v>8394.0984036212994</v>
      </c>
      <c r="BK20" s="9">
        <v>22595.8060582857</v>
      </c>
      <c r="BL20" s="10">
        <v>4527.21981403058</v>
      </c>
      <c r="BN20" s="28">
        <v>2034</v>
      </c>
      <c r="BO20" s="8">
        <v>365569.89596500201</v>
      </c>
      <c r="BP20" s="9">
        <v>275587.02279633097</v>
      </c>
      <c r="BQ20" s="9">
        <v>732370.93753833103</v>
      </c>
      <c r="BR20" s="10">
        <v>117335.242986257</v>
      </c>
      <c r="BT20" s="28">
        <v>2034</v>
      </c>
      <c r="BU20" s="8">
        <v>1252946.3316615899</v>
      </c>
      <c r="BV20" s="9">
        <v>852035.14558933</v>
      </c>
      <c r="BW20" s="9">
        <v>2282011.7863427298</v>
      </c>
      <c r="BX20" s="10">
        <v>279388.15151754202</v>
      </c>
      <c r="BZ20" s="28">
        <v>2034</v>
      </c>
      <c r="CA20" s="8">
        <v>118735.00524537401</v>
      </c>
      <c r="CB20" s="9">
        <v>94366.936318531007</v>
      </c>
      <c r="CC20" s="9">
        <v>253850.558216918</v>
      </c>
      <c r="CD20" s="10">
        <v>48479.223657236304</v>
      </c>
      <c r="CF20" s="28">
        <v>2034</v>
      </c>
      <c r="CG20" s="8">
        <v>191384.88478661</v>
      </c>
      <c r="CH20" s="9">
        <v>149131.44470379601</v>
      </c>
      <c r="CI20" s="9">
        <v>399256.250163469</v>
      </c>
      <c r="CJ20" s="10">
        <v>71077.474069980395</v>
      </c>
    </row>
    <row r="21" spans="1:88" x14ac:dyDescent="0.25">
      <c r="AI21">
        <v>17</v>
      </c>
      <c r="AJ21" s="29">
        <v>2035</v>
      </c>
      <c r="AK21" s="11">
        <v>76860.276415034197</v>
      </c>
      <c r="AL21" s="12">
        <v>61563.669712673298</v>
      </c>
      <c r="AM21" s="12">
        <v>166427.776553687</v>
      </c>
      <c r="AN21" s="13">
        <v>32599.865934584399</v>
      </c>
      <c r="AP21" s="29">
        <v>2035</v>
      </c>
      <c r="AQ21" s="11">
        <v>407991.40218025103</v>
      </c>
      <c r="AR21" s="12">
        <v>310807.719177816</v>
      </c>
      <c r="AS21" s="12">
        <v>828428.682385889</v>
      </c>
      <c r="AT21" s="13">
        <v>136769.34683855399</v>
      </c>
      <c r="AV21" s="29">
        <v>2035</v>
      </c>
      <c r="AW21" s="11">
        <v>171096.52801290801</v>
      </c>
      <c r="AX21" s="12">
        <v>134162.43585513401</v>
      </c>
      <c r="AY21" s="12">
        <v>360071.55982130201</v>
      </c>
      <c r="AZ21" s="13">
        <v>65346.241668180301</v>
      </c>
      <c r="BB21" s="29">
        <v>2035</v>
      </c>
      <c r="BC21" s="11">
        <v>517916.25512755499</v>
      </c>
      <c r="BD21" s="12">
        <v>382259.74309976801</v>
      </c>
      <c r="BE21" s="12">
        <v>1015786.82217309</v>
      </c>
      <c r="BF21" s="13">
        <v>153136.54989462101</v>
      </c>
      <c r="BH21" s="29">
        <v>2035</v>
      </c>
      <c r="BI21" s="11">
        <v>10747.1938707669</v>
      </c>
      <c r="BJ21" s="12">
        <v>8646.7284948496308</v>
      </c>
      <c r="BK21" s="12">
        <v>23336.982937610101</v>
      </c>
      <c r="BL21" s="13">
        <v>4690.5484690897802</v>
      </c>
      <c r="BN21" s="29">
        <v>2035</v>
      </c>
      <c r="BO21" s="11">
        <v>373157.589985042</v>
      </c>
      <c r="BP21" s="12">
        <v>281939.796393394</v>
      </c>
      <c r="BQ21" s="12">
        <v>749990.69857316802</v>
      </c>
      <c r="BR21" s="13">
        <v>120872.585994622</v>
      </c>
      <c r="BT21" s="29">
        <v>2035</v>
      </c>
      <c r="BU21" s="11">
        <v>1274151.81051858</v>
      </c>
      <c r="BV21" s="12">
        <v>868611.73852965399</v>
      </c>
      <c r="BW21" s="12">
        <v>2330547.8141689301</v>
      </c>
      <c r="BX21" s="13">
        <v>287242.12056968501</v>
      </c>
      <c r="BZ21" s="29">
        <v>2035</v>
      </c>
      <c r="CA21" s="11">
        <v>121837.815280553</v>
      </c>
      <c r="CB21" s="12">
        <v>97044.607780277598</v>
      </c>
      <c r="CC21" s="12">
        <v>261690.726267155</v>
      </c>
      <c r="CD21" s="13">
        <v>50152.2782815108</v>
      </c>
      <c r="CF21" s="29">
        <v>2035</v>
      </c>
      <c r="CG21" s="11">
        <v>195899.19864009001</v>
      </c>
      <c r="CH21" s="12">
        <v>152973.02629534801</v>
      </c>
      <c r="CI21" s="12">
        <v>410123.29394284898</v>
      </c>
      <c r="CJ21" s="13">
        <v>73360.079524483794</v>
      </c>
    </row>
    <row r="22" spans="1:88" x14ac:dyDescent="0.25">
      <c r="AI22">
        <v>18</v>
      </c>
      <c r="AJ22" s="28">
        <v>2036</v>
      </c>
      <c r="AK22" s="8">
        <v>79039.580159534598</v>
      </c>
      <c r="AL22" s="9">
        <v>63453.666097102599</v>
      </c>
      <c r="AM22" s="9">
        <v>171852.46356718399</v>
      </c>
      <c r="AN22" s="10">
        <v>33805.174466381002</v>
      </c>
      <c r="AP22" s="28">
        <v>2036</v>
      </c>
      <c r="AQ22" s="8">
        <v>417251.78061566898</v>
      </c>
      <c r="AR22" s="9">
        <v>318564.55230630899</v>
      </c>
      <c r="AS22" s="9">
        <v>849636.68387042498</v>
      </c>
      <c r="AT22" s="10">
        <v>141137.117259558</v>
      </c>
      <c r="AV22" s="28">
        <v>2036</v>
      </c>
      <c r="AW22" s="8">
        <v>175389.925260602</v>
      </c>
      <c r="AX22" s="9">
        <v>137836.695107668</v>
      </c>
      <c r="AY22" s="9">
        <v>370127.21710536402</v>
      </c>
      <c r="AZ22" s="10">
        <v>67566.620092145793</v>
      </c>
      <c r="BB22" s="28">
        <v>2036</v>
      </c>
      <c r="BC22" s="8">
        <v>528472.55702956102</v>
      </c>
      <c r="BD22" s="9">
        <v>390986.28038983699</v>
      </c>
      <c r="BE22" s="9">
        <v>1038786.09474973</v>
      </c>
      <c r="BF22" s="10">
        <v>157824.770077953</v>
      </c>
      <c r="BH22" s="28">
        <v>2036</v>
      </c>
      <c r="BI22" s="8">
        <v>11057.865466008099</v>
      </c>
      <c r="BJ22" s="9">
        <v>8917.2514318802205</v>
      </c>
      <c r="BK22" s="9">
        <v>24105.851802082601</v>
      </c>
      <c r="BL22" s="10">
        <v>4866.2550665611197</v>
      </c>
      <c r="BN22" s="28">
        <v>2036</v>
      </c>
      <c r="BO22" s="8">
        <v>381305.44670934603</v>
      </c>
      <c r="BP22" s="9">
        <v>288757.90000113501</v>
      </c>
      <c r="BQ22" s="9">
        <v>768267.65014244698</v>
      </c>
      <c r="BR22" s="10">
        <v>124675.878158892</v>
      </c>
      <c r="BT22" s="28">
        <v>2036</v>
      </c>
      <c r="BU22" s="8">
        <v>1296438.78236215</v>
      </c>
      <c r="BV22" s="9">
        <v>886109.18848175404</v>
      </c>
      <c r="BW22" s="9">
        <v>2381068.4570218599</v>
      </c>
      <c r="BX22" s="10">
        <v>295594.54991249699</v>
      </c>
      <c r="BZ22" s="28">
        <v>2036</v>
      </c>
      <c r="CA22" s="8">
        <v>125196.978379669</v>
      </c>
      <c r="CB22" s="9">
        <v>99939.251052840104</v>
      </c>
      <c r="CC22" s="9">
        <v>269867.22187124199</v>
      </c>
      <c r="CD22" s="10">
        <v>51961.199858570297</v>
      </c>
      <c r="CF22" s="28">
        <v>2036</v>
      </c>
      <c r="CG22" s="8">
        <v>200701.56673704801</v>
      </c>
      <c r="CH22" s="9">
        <v>157076.69043940399</v>
      </c>
      <c r="CI22" s="9">
        <v>421305.30991586501</v>
      </c>
      <c r="CJ22" s="10">
        <v>75819.958686393395</v>
      </c>
    </row>
    <row r="23" spans="1:88" x14ac:dyDescent="0.25">
      <c r="AI23">
        <v>19</v>
      </c>
      <c r="AJ23" s="28">
        <v>2037</v>
      </c>
      <c r="AK23" s="8">
        <v>81218.883904034898</v>
      </c>
      <c r="AL23" s="9">
        <v>65343.662481531901</v>
      </c>
      <c r="AM23" s="9">
        <v>177277.15058068099</v>
      </c>
      <c r="AN23" s="10">
        <v>35010.482998177598</v>
      </c>
      <c r="AP23" s="28">
        <v>2037</v>
      </c>
      <c r="AQ23" s="8">
        <v>426512.15905108798</v>
      </c>
      <c r="AR23" s="9">
        <v>326321.38543480303</v>
      </c>
      <c r="AS23" s="9">
        <v>870844.68535496097</v>
      </c>
      <c r="AT23" s="10">
        <v>145504.88768056201</v>
      </c>
      <c r="AV23" s="28">
        <v>2037</v>
      </c>
      <c r="AW23" s="8">
        <v>179683.32250829699</v>
      </c>
      <c r="AX23" s="9">
        <v>141510.95436020099</v>
      </c>
      <c r="AY23" s="9">
        <v>380182.87438942603</v>
      </c>
      <c r="AZ23" s="10">
        <v>69786.9985161113</v>
      </c>
      <c r="BB23" s="28">
        <v>2037</v>
      </c>
      <c r="BC23" s="8">
        <v>539028.85893156601</v>
      </c>
      <c r="BD23" s="9">
        <v>399712.81767990597</v>
      </c>
      <c r="BE23" s="9">
        <v>1061785.36732638</v>
      </c>
      <c r="BF23" s="10">
        <v>162512.99026128399</v>
      </c>
      <c r="BH23" s="28">
        <v>2037</v>
      </c>
      <c r="BI23" s="8">
        <v>11368.537061249301</v>
      </c>
      <c r="BJ23" s="9">
        <v>9187.7743689107992</v>
      </c>
      <c r="BK23" s="9">
        <v>24874.720666555</v>
      </c>
      <c r="BL23" s="10">
        <v>5041.9616640324602</v>
      </c>
      <c r="BN23" s="28">
        <v>2037</v>
      </c>
      <c r="BO23" s="8">
        <v>389453.30343365099</v>
      </c>
      <c r="BP23" s="9">
        <v>295576.00360887701</v>
      </c>
      <c r="BQ23" s="9">
        <v>786544.60171172605</v>
      </c>
      <c r="BR23" s="10">
        <v>128479.170323161</v>
      </c>
      <c r="BT23" s="28">
        <v>2037</v>
      </c>
      <c r="BU23" s="8">
        <v>1318725.75420571</v>
      </c>
      <c r="BV23" s="9">
        <v>903606.63843385398</v>
      </c>
      <c r="BW23" s="9">
        <v>2431589.0998747898</v>
      </c>
      <c r="BX23" s="10">
        <v>303946.97925530898</v>
      </c>
      <c r="BZ23" s="28">
        <v>2037</v>
      </c>
      <c r="CA23" s="8">
        <v>128556.14147878499</v>
      </c>
      <c r="CB23" s="9">
        <v>102833.894325402</v>
      </c>
      <c r="CC23" s="9">
        <v>278043.71747532999</v>
      </c>
      <c r="CD23" s="10">
        <v>53770.121435629801</v>
      </c>
      <c r="CF23" s="28">
        <v>2037</v>
      </c>
      <c r="CG23" s="8">
        <v>205503.93483400601</v>
      </c>
      <c r="CH23" s="9">
        <v>161180.354583459</v>
      </c>
      <c r="CI23" s="9">
        <v>432487.32588888099</v>
      </c>
      <c r="CJ23" s="10">
        <v>78279.837848302996</v>
      </c>
    </row>
    <row r="24" spans="1:88" x14ac:dyDescent="0.25">
      <c r="AI24">
        <v>20</v>
      </c>
      <c r="AJ24" s="28">
        <v>2038</v>
      </c>
      <c r="AK24" s="8">
        <v>83398.187648535299</v>
      </c>
      <c r="AL24" s="9">
        <v>67233.658865961203</v>
      </c>
      <c r="AM24" s="9">
        <v>182701.837594179</v>
      </c>
      <c r="AN24" s="10">
        <v>36215.791529974304</v>
      </c>
      <c r="AP24" s="28">
        <v>2038</v>
      </c>
      <c r="AQ24" s="8">
        <v>435772.53748650599</v>
      </c>
      <c r="AR24" s="9">
        <v>334078.21856329701</v>
      </c>
      <c r="AS24" s="9">
        <v>892052.68683949695</v>
      </c>
      <c r="AT24" s="10">
        <v>149872.65810156599</v>
      </c>
      <c r="AV24" s="28">
        <v>2038</v>
      </c>
      <c r="AW24" s="8">
        <v>183976.71975599101</v>
      </c>
      <c r="AX24" s="9">
        <v>145185.21361273399</v>
      </c>
      <c r="AY24" s="9">
        <v>390238.53167348698</v>
      </c>
      <c r="AZ24" s="10">
        <v>72007.376940076807</v>
      </c>
      <c r="BB24" s="28">
        <v>2038</v>
      </c>
      <c r="BC24" s="8">
        <v>549585.16083357099</v>
      </c>
      <c r="BD24" s="9">
        <v>408439.35496997501</v>
      </c>
      <c r="BE24" s="9">
        <v>1084784.6399030201</v>
      </c>
      <c r="BF24" s="10">
        <v>167201.21044461499</v>
      </c>
      <c r="BH24" s="28">
        <v>2038</v>
      </c>
      <c r="BI24" s="8">
        <v>11679.2086564904</v>
      </c>
      <c r="BJ24" s="9">
        <v>9458.2973059413798</v>
      </c>
      <c r="BK24" s="9">
        <v>25643.589531027501</v>
      </c>
      <c r="BL24" s="10">
        <v>5217.6682615037998</v>
      </c>
      <c r="BN24" s="28">
        <v>2038</v>
      </c>
      <c r="BO24" s="8">
        <v>397601.16015795502</v>
      </c>
      <c r="BP24" s="9">
        <v>302394.10721661901</v>
      </c>
      <c r="BQ24" s="9">
        <v>804821.55328100501</v>
      </c>
      <c r="BR24" s="10">
        <v>132282.46248743101</v>
      </c>
      <c r="BT24" s="28">
        <v>2038</v>
      </c>
      <c r="BU24" s="8">
        <v>1341012.72604928</v>
      </c>
      <c r="BV24" s="9">
        <v>921104.08838595403</v>
      </c>
      <c r="BW24" s="9">
        <v>2482109.7427277202</v>
      </c>
      <c r="BX24" s="10">
        <v>312299.40859812201</v>
      </c>
      <c r="BZ24" s="28">
        <v>2038</v>
      </c>
      <c r="CA24" s="8">
        <v>131915.30457790001</v>
      </c>
      <c r="CB24" s="9">
        <v>105728.537597965</v>
      </c>
      <c r="CC24" s="9">
        <v>286220.21307941701</v>
      </c>
      <c r="CD24" s="10">
        <v>55579.043012689297</v>
      </c>
      <c r="CF24" s="28">
        <v>2038</v>
      </c>
      <c r="CG24" s="8">
        <v>210306.30293096401</v>
      </c>
      <c r="CH24" s="9">
        <v>165284.01872751501</v>
      </c>
      <c r="CI24" s="9">
        <v>443669.34186189697</v>
      </c>
      <c r="CJ24" s="10">
        <v>80739.717010212597</v>
      </c>
    </row>
    <row r="25" spans="1:88" x14ac:dyDescent="0.25">
      <c r="AI25">
        <v>21</v>
      </c>
      <c r="AJ25" s="28">
        <v>2039</v>
      </c>
      <c r="AK25" s="8">
        <v>85577.491393035598</v>
      </c>
      <c r="AL25" s="9">
        <v>69123.655250390497</v>
      </c>
      <c r="AM25" s="9">
        <v>188126.52460767599</v>
      </c>
      <c r="AN25" s="10">
        <v>37421.1000617709</v>
      </c>
      <c r="AP25" s="28">
        <v>2039</v>
      </c>
      <c r="AQ25" s="8">
        <v>445032.91592192499</v>
      </c>
      <c r="AR25" s="9">
        <v>341835.05169178999</v>
      </c>
      <c r="AS25" s="9">
        <v>913260.68832403305</v>
      </c>
      <c r="AT25" s="10">
        <v>154240.42852257</v>
      </c>
      <c r="AV25" s="28">
        <v>2039</v>
      </c>
      <c r="AW25" s="8">
        <v>188270.117003686</v>
      </c>
      <c r="AX25" s="9">
        <v>148859.47286526699</v>
      </c>
      <c r="AY25" s="9">
        <v>400294.18895754899</v>
      </c>
      <c r="AZ25" s="10">
        <v>74227.755364042299</v>
      </c>
      <c r="BB25" s="28">
        <v>2039</v>
      </c>
      <c r="BC25" s="8">
        <v>560141.46273557702</v>
      </c>
      <c r="BD25" s="9">
        <v>417165.892260044</v>
      </c>
      <c r="BE25" s="9">
        <v>1107783.91247967</v>
      </c>
      <c r="BF25" s="10">
        <v>171889.430627947</v>
      </c>
      <c r="BH25" s="28">
        <v>2039</v>
      </c>
      <c r="BI25" s="8">
        <v>11989.8802517316</v>
      </c>
      <c r="BJ25" s="9">
        <v>9728.8202429719604</v>
      </c>
      <c r="BK25" s="9">
        <v>26412.4583954999</v>
      </c>
      <c r="BL25" s="10">
        <v>5393.3748589751303</v>
      </c>
      <c r="BN25" s="28">
        <v>2039</v>
      </c>
      <c r="BO25" s="8">
        <v>405749.01688225899</v>
      </c>
      <c r="BP25" s="9">
        <v>309212.21082436101</v>
      </c>
      <c r="BQ25" s="9">
        <v>823098.50485028396</v>
      </c>
      <c r="BR25" s="10">
        <v>136085.75465170099</v>
      </c>
      <c r="BT25" s="28">
        <v>2039</v>
      </c>
      <c r="BU25" s="8">
        <v>1363299.69789285</v>
      </c>
      <c r="BV25" s="9">
        <v>938601.53833805304</v>
      </c>
      <c r="BW25" s="9">
        <v>2532630.3855806398</v>
      </c>
      <c r="BX25" s="10">
        <v>320651.837940934</v>
      </c>
      <c r="BZ25" s="28">
        <v>2039</v>
      </c>
      <c r="CA25" s="8">
        <v>135274.46767701599</v>
      </c>
      <c r="CB25" s="9">
        <v>108623.18087052699</v>
      </c>
      <c r="CC25" s="9">
        <v>294396.70868350501</v>
      </c>
      <c r="CD25" s="10">
        <v>57387.964589748801</v>
      </c>
      <c r="CF25" s="28">
        <v>2039</v>
      </c>
      <c r="CG25" s="8">
        <v>215108.67102792201</v>
      </c>
      <c r="CH25" s="9">
        <v>169387.68287157101</v>
      </c>
      <c r="CI25" s="9">
        <v>454851.35783491301</v>
      </c>
      <c r="CJ25" s="10">
        <v>83199.596172122197</v>
      </c>
    </row>
    <row r="26" spans="1:88" x14ac:dyDescent="0.25">
      <c r="AI26">
        <v>22</v>
      </c>
      <c r="AJ26" s="29">
        <v>2040</v>
      </c>
      <c r="AK26" s="11">
        <v>87756.795137535999</v>
      </c>
      <c r="AL26" s="12">
        <v>71013.651634819806</v>
      </c>
      <c r="AM26" s="12">
        <v>193551.21162117299</v>
      </c>
      <c r="AN26" s="13">
        <v>38626.408593567503</v>
      </c>
      <c r="AP26" s="29">
        <v>2040</v>
      </c>
      <c r="AQ26" s="11">
        <v>454293.29435734398</v>
      </c>
      <c r="AR26" s="12">
        <v>349591.88482028397</v>
      </c>
      <c r="AS26" s="12">
        <v>934468.68980856903</v>
      </c>
      <c r="AT26" s="13">
        <v>158608.19894357401</v>
      </c>
      <c r="AV26" s="29">
        <v>2040</v>
      </c>
      <c r="AW26" s="11">
        <v>192563.51425137999</v>
      </c>
      <c r="AX26" s="12">
        <v>152533.73211780001</v>
      </c>
      <c r="AY26" s="12">
        <v>410349.846241611</v>
      </c>
      <c r="AZ26" s="13">
        <v>76448.133788007704</v>
      </c>
      <c r="BB26" s="29">
        <v>2040</v>
      </c>
      <c r="BC26" s="11">
        <v>570697.764637582</v>
      </c>
      <c r="BD26" s="12">
        <v>425892.42955011298</v>
      </c>
      <c r="BE26" s="12">
        <v>1130783.1850563099</v>
      </c>
      <c r="BF26" s="13">
        <v>176577.650811278</v>
      </c>
      <c r="BH26" s="29">
        <v>2040</v>
      </c>
      <c r="BI26" s="11">
        <v>12300.551846972799</v>
      </c>
      <c r="BJ26" s="12">
        <v>9999.3431800025501</v>
      </c>
      <c r="BK26" s="12">
        <v>27181.3272599724</v>
      </c>
      <c r="BL26" s="13">
        <v>5569.0814564464699</v>
      </c>
      <c r="BN26" s="29">
        <v>2040</v>
      </c>
      <c r="BO26" s="11">
        <v>413896.87360656302</v>
      </c>
      <c r="BP26" s="12">
        <v>316030.31443210301</v>
      </c>
      <c r="BQ26" s="12">
        <v>841375.45641956199</v>
      </c>
      <c r="BR26" s="13">
        <v>139889.046815971</v>
      </c>
      <c r="BT26" s="29">
        <v>2040</v>
      </c>
      <c r="BU26" s="11">
        <v>1385586.66973641</v>
      </c>
      <c r="BV26" s="12">
        <v>956098.98829015298</v>
      </c>
      <c r="BW26" s="12">
        <v>2583151.0284335702</v>
      </c>
      <c r="BX26" s="13">
        <v>329004.26728374697</v>
      </c>
      <c r="BZ26" s="29">
        <v>2040</v>
      </c>
      <c r="CA26" s="11">
        <v>138633.63077613199</v>
      </c>
      <c r="CB26" s="12">
        <v>111517.82414308999</v>
      </c>
      <c r="CC26" s="12">
        <v>302573.20428759302</v>
      </c>
      <c r="CD26" s="13">
        <v>59196.886166808297</v>
      </c>
      <c r="CF26" s="29">
        <v>2040</v>
      </c>
      <c r="CG26" s="11">
        <v>219911.03912487999</v>
      </c>
      <c r="CH26" s="12">
        <v>173491.347015626</v>
      </c>
      <c r="CI26" s="12">
        <v>466033.37380792998</v>
      </c>
      <c r="CJ26" s="13">
        <v>85659.475334031798</v>
      </c>
    </row>
    <row r="27" spans="1:88" x14ac:dyDescent="0.25">
      <c r="A27" t="s">
        <v>90</v>
      </c>
      <c r="AI27">
        <v>23</v>
      </c>
      <c r="AJ27" s="28">
        <v>2041</v>
      </c>
      <c r="AK27" s="8">
        <v>90054.034083283099</v>
      </c>
      <c r="AL27" s="9">
        <v>73050.353656344902</v>
      </c>
      <c r="AM27" s="9">
        <v>199639.69156890799</v>
      </c>
      <c r="AN27" s="10">
        <v>40012.789244351297</v>
      </c>
      <c r="AP27" s="28">
        <v>2041</v>
      </c>
      <c r="AQ27" s="8">
        <v>463371.228655593</v>
      </c>
      <c r="AR27" s="9">
        <v>357367.86588070402</v>
      </c>
      <c r="AS27" s="9">
        <v>955473.40056810097</v>
      </c>
      <c r="AT27" s="10">
        <v>163321.34843822001</v>
      </c>
      <c r="AV27" s="28">
        <v>2041</v>
      </c>
      <c r="AW27" s="8">
        <v>196659.57315591301</v>
      </c>
      <c r="AX27" s="9">
        <v>156123.295425744</v>
      </c>
      <c r="AY27" s="9">
        <v>419827.20586076501</v>
      </c>
      <c r="AZ27" s="10">
        <v>78783.486176419407</v>
      </c>
      <c r="BB27" s="28">
        <v>2041</v>
      </c>
      <c r="BC27" s="8">
        <v>581211.34503833298</v>
      </c>
      <c r="BD27" s="9">
        <v>434775.65353349299</v>
      </c>
      <c r="BE27" s="9">
        <v>1155302.9206979501</v>
      </c>
      <c r="BF27" s="10">
        <v>181741.798555716</v>
      </c>
      <c r="BH27" s="28">
        <v>2041</v>
      </c>
      <c r="BI27" s="8">
        <v>12670.903879579801</v>
      </c>
      <c r="BJ27" s="9">
        <v>10326.176283372501</v>
      </c>
      <c r="BK27" s="9">
        <v>28217.415061420099</v>
      </c>
      <c r="BL27" s="10">
        <v>5790.3831396627002</v>
      </c>
      <c r="BN27" s="28">
        <v>2041</v>
      </c>
      <c r="BO27" s="8">
        <v>421916.69261771598</v>
      </c>
      <c r="BP27" s="9">
        <v>322894.341170208</v>
      </c>
      <c r="BQ27" s="9">
        <v>858948.74542275199</v>
      </c>
      <c r="BR27" s="10">
        <v>144016.67309629099</v>
      </c>
      <c r="BT27" s="28">
        <v>2041</v>
      </c>
      <c r="BU27" s="8">
        <v>1408441.6986022301</v>
      </c>
      <c r="BV27" s="9">
        <v>974359.58282116998</v>
      </c>
      <c r="BW27" s="9">
        <v>2635485.7258530399</v>
      </c>
      <c r="BX27" s="10">
        <v>338463.00517977</v>
      </c>
      <c r="BZ27" s="28">
        <v>2041</v>
      </c>
      <c r="CA27" s="8">
        <v>141916.844838902</v>
      </c>
      <c r="CB27" s="9">
        <v>114417.253492936</v>
      </c>
      <c r="CC27" s="9">
        <v>310725.59293814201</v>
      </c>
      <c r="CD27" s="10">
        <v>61151.159664628503</v>
      </c>
      <c r="CF27" s="28">
        <v>2041</v>
      </c>
      <c r="CG27" s="8">
        <v>224514.09201662001</v>
      </c>
      <c r="CH27" s="9">
        <v>177516.88322366099</v>
      </c>
      <c r="CI27" s="9">
        <v>476545.96177671099</v>
      </c>
      <c r="CJ27" s="10">
        <v>88252.826057207494</v>
      </c>
    </row>
    <row r="28" spans="1:88" x14ac:dyDescent="0.25">
      <c r="AI28">
        <v>24</v>
      </c>
      <c r="AJ28" s="28">
        <v>2042</v>
      </c>
      <c r="AK28" s="8">
        <v>92351.273029030199</v>
      </c>
      <c r="AL28" s="9">
        <v>75087.055677869997</v>
      </c>
      <c r="AM28" s="9">
        <v>205728.17151664299</v>
      </c>
      <c r="AN28" s="10">
        <v>41399.169895134997</v>
      </c>
      <c r="AP28" s="28">
        <v>2042</v>
      </c>
      <c r="AQ28" s="8">
        <v>472449.16295384202</v>
      </c>
      <c r="AR28" s="9">
        <v>365143.84694112302</v>
      </c>
      <c r="AS28" s="9">
        <v>976478.11132763303</v>
      </c>
      <c r="AT28" s="10">
        <v>168034.49793286499</v>
      </c>
      <c r="AV28" s="28">
        <v>2042</v>
      </c>
      <c r="AW28" s="8">
        <v>200755.63206044599</v>
      </c>
      <c r="AX28" s="9">
        <v>159712.85873368799</v>
      </c>
      <c r="AY28" s="9">
        <v>429304.56547991798</v>
      </c>
      <c r="AZ28" s="10">
        <v>81118.838564831094</v>
      </c>
      <c r="BB28" s="28">
        <v>2042</v>
      </c>
      <c r="BC28" s="8">
        <v>591724.925439085</v>
      </c>
      <c r="BD28" s="9">
        <v>443658.87751687301</v>
      </c>
      <c r="BE28" s="9">
        <v>1179822.6563396</v>
      </c>
      <c r="BF28" s="10">
        <v>186905.94630015499</v>
      </c>
      <c r="BH28" s="28">
        <v>2042</v>
      </c>
      <c r="BI28" s="8">
        <v>13041.2559121868</v>
      </c>
      <c r="BJ28" s="9">
        <v>10653.0093867424</v>
      </c>
      <c r="BK28" s="9">
        <v>29253.502862867699</v>
      </c>
      <c r="BL28" s="10">
        <v>6011.6848228789204</v>
      </c>
      <c r="BN28" s="28">
        <v>2042</v>
      </c>
      <c r="BO28" s="8">
        <v>429936.51162886998</v>
      </c>
      <c r="BP28" s="9">
        <v>329758.367908313</v>
      </c>
      <c r="BQ28" s="9">
        <v>876522.03442594095</v>
      </c>
      <c r="BR28" s="10">
        <v>148144.29937661099</v>
      </c>
      <c r="BT28" s="28">
        <v>2042</v>
      </c>
      <c r="BU28" s="8">
        <v>1431296.7274680501</v>
      </c>
      <c r="BV28" s="9">
        <v>992620.17735218594</v>
      </c>
      <c r="BW28" s="9">
        <v>2687820.4232724998</v>
      </c>
      <c r="BX28" s="10">
        <v>347921.74307579303</v>
      </c>
      <c r="BZ28" s="28">
        <v>2042</v>
      </c>
      <c r="CA28" s="8">
        <v>145200.05890167199</v>
      </c>
      <c r="CB28" s="9">
        <v>117316.682842783</v>
      </c>
      <c r="CC28" s="9">
        <v>318877.981588692</v>
      </c>
      <c r="CD28" s="10">
        <v>63105.4331624486</v>
      </c>
      <c r="CF28" s="28">
        <v>2042</v>
      </c>
      <c r="CG28" s="8">
        <v>229117.14490835901</v>
      </c>
      <c r="CH28" s="9">
        <v>181542.41943169601</v>
      </c>
      <c r="CI28" s="9">
        <v>487058.54974549299</v>
      </c>
      <c r="CJ28" s="10">
        <v>90846.176780383204</v>
      </c>
    </row>
    <row r="29" spans="1:88" x14ac:dyDescent="0.25">
      <c r="E29" s="151" t="s">
        <v>89</v>
      </c>
      <c r="F29" s="324" t="s">
        <v>146</v>
      </c>
      <c r="G29" s="324"/>
      <c r="H29" s="324"/>
      <c r="I29" s="324"/>
      <c r="N29" s="151" t="s">
        <v>89</v>
      </c>
      <c r="O29" s="324" t="s">
        <v>146</v>
      </c>
      <c r="P29" s="324"/>
      <c r="Q29" s="324"/>
      <c r="R29" s="324"/>
      <c r="AI29">
        <v>25</v>
      </c>
      <c r="AJ29" s="28">
        <v>2043</v>
      </c>
      <c r="AK29" s="8">
        <v>94648.511974777197</v>
      </c>
      <c r="AL29" s="9">
        <v>77123.757699395093</v>
      </c>
      <c r="AM29" s="9">
        <v>211816.651464378</v>
      </c>
      <c r="AN29" s="10">
        <v>42785.550545918697</v>
      </c>
      <c r="AP29" s="28">
        <v>2043</v>
      </c>
      <c r="AQ29" s="8">
        <v>481527.09725209099</v>
      </c>
      <c r="AR29" s="9">
        <v>372919.82800154301</v>
      </c>
      <c r="AS29" s="9">
        <v>997482.82208716497</v>
      </c>
      <c r="AT29" s="10">
        <v>172747.64742751</v>
      </c>
      <c r="AV29" s="28">
        <v>2043</v>
      </c>
      <c r="AW29" s="8">
        <v>204851.690964979</v>
      </c>
      <c r="AX29" s="9">
        <v>163302.422041632</v>
      </c>
      <c r="AY29" s="9">
        <v>438781.92509907199</v>
      </c>
      <c r="AZ29" s="10">
        <v>83454.190953242694</v>
      </c>
      <c r="BB29" s="28">
        <v>2043</v>
      </c>
      <c r="BC29" s="8">
        <v>602238.50583983597</v>
      </c>
      <c r="BD29" s="9">
        <v>452542.10150025302</v>
      </c>
      <c r="BE29" s="9">
        <v>1204342.3919812499</v>
      </c>
      <c r="BF29" s="10">
        <v>192070.09404459299</v>
      </c>
      <c r="BH29" s="28">
        <v>2043</v>
      </c>
      <c r="BI29" s="8">
        <v>13411.607944793799</v>
      </c>
      <c r="BJ29" s="9">
        <v>10979.8424901124</v>
      </c>
      <c r="BK29" s="9">
        <v>30289.590664315401</v>
      </c>
      <c r="BL29" s="10">
        <v>6232.9865060951497</v>
      </c>
      <c r="BN29" s="28">
        <v>2043</v>
      </c>
      <c r="BO29" s="8">
        <v>437956.33064002299</v>
      </c>
      <c r="BP29" s="9">
        <v>336622.39464641799</v>
      </c>
      <c r="BQ29" s="9">
        <v>894095.32342913002</v>
      </c>
      <c r="BR29" s="10">
        <v>152271.92565693101</v>
      </c>
      <c r="BT29" s="28">
        <v>2043</v>
      </c>
      <c r="BU29" s="8">
        <v>1454151.7563338601</v>
      </c>
      <c r="BV29" s="9">
        <v>1010880.7718832</v>
      </c>
      <c r="BW29" s="9">
        <v>2740155.12069197</v>
      </c>
      <c r="BX29" s="10">
        <v>357380.48097181699</v>
      </c>
      <c r="BZ29" s="28">
        <v>2043</v>
      </c>
      <c r="CA29" s="8">
        <v>148483.272964442</v>
      </c>
      <c r="CB29" s="9">
        <v>120216.11219262901</v>
      </c>
      <c r="CC29" s="9">
        <v>327030.37023924099</v>
      </c>
      <c r="CD29" s="10">
        <v>65059.706660268697</v>
      </c>
      <c r="CF29" s="28">
        <v>2043</v>
      </c>
      <c r="CG29" s="8">
        <v>233720.19780009799</v>
      </c>
      <c r="CH29" s="9">
        <v>185567.95563973099</v>
      </c>
      <c r="CI29" s="9">
        <v>497571.13771427498</v>
      </c>
      <c r="CJ29" s="10">
        <v>93439.5275035589</v>
      </c>
    </row>
    <row r="30" spans="1:88" x14ac:dyDescent="0.25">
      <c r="D30" s="1">
        <v>2022</v>
      </c>
      <c r="E30" s="151">
        <f>LOOKUP(D30,AJ6:AJ36,AI6:AI36)</f>
        <v>4</v>
      </c>
      <c r="F30" s="151">
        <v>1</v>
      </c>
      <c r="G30" s="151">
        <v>2</v>
      </c>
      <c r="H30" s="151">
        <v>3</v>
      </c>
      <c r="I30" s="151">
        <v>4</v>
      </c>
      <c r="M30" s="1">
        <v>2022</v>
      </c>
      <c r="N30" s="151">
        <f>LOOKUP(M30,$AJ$6:$AJ$36,$AI$6:$AI$36)</f>
        <v>4</v>
      </c>
      <c r="O30" s="151">
        <v>1</v>
      </c>
      <c r="P30" s="151">
        <v>2</v>
      </c>
      <c r="Q30" s="151">
        <v>3</v>
      </c>
      <c r="R30" s="151">
        <v>4</v>
      </c>
      <c r="AI30">
        <v>26</v>
      </c>
      <c r="AJ30" s="28">
        <v>2044</v>
      </c>
      <c r="AK30" s="8">
        <v>96945.750920524297</v>
      </c>
      <c r="AL30" s="9">
        <v>79160.459720920102</v>
      </c>
      <c r="AM30" s="9">
        <v>217905.131412113</v>
      </c>
      <c r="AN30" s="10">
        <v>44171.931196702397</v>
      </c>
      <c r="AP30" s="28">
        <v>2044</v>
      </c>
      <c r="AQ30" s="8">
        <v>490605.03155034001</v>
      </c>
      <c r="AR30" s="9">
        <v>380695.80906196299</v>
      </c>
      <c r="AS30" s="9">
        <v>1018487.53284669</v>
      </c>
      <c r="AT30" s="10">
        <v>177460.79692215499</v>
      </c>
      <c r="AV30" s="28">
        <v>2044</v>
      </c>
      <c r="AW30" s="8">
        <v>208947.74986951199</v>
      </c>
      <c r="AX30" s="9">
        <v>166891.98534957599</v>
      </c>
      <c r="AY30" s="9">
        <v>448259.28471822501</v>
      </c>
      <c r="AZ30" s="10">
        <v>85789.543341654396</v>
      </c>
      <c r="BB30" s="28">
        <v>2044</v>
      </c>
      <c r="BC30" s="8">
        <v>612752.08624058706</v>
      </c>
      <c r="BD30" s="9">
        <v>461425.32548363297</v>
      </c>
      <c r="BE30" s="9">
        <v>1228862.1276228901</v>
      </c>
      <c r="BF30" s="10">
        <v>197234.24178903099</v>
      </c>
      <c r="BH30" s="28">
        <v>2044</v>
      </c>
      <c r="BI30" s="8">
        <v>13781.9599774008</v>
      </c>
      <c r="BJ30" s="9">
        <v>11306.6755934824</v>
      </c>
      <c r="BK30" s="9">
        <v>31325.6784657631</v>
      </c>
      <c r="BL30" s="10">
        <v>6454.2881893113699</v>
      </c>
      <c r="BN30" s="28">
        <v>2044</v>
      </c>
      <c r="BO30" s="8">
        <v>445976.14965117699</v>
      </c>
      <c r="BP30" s="9">
        <v>343486.42138452298</v>
      </c>
      <c r="BQ30" s="9">
        <v>911668.61243231897</v>
      </c>
      <c r="BR30" s="10">
        <v>156399.551937251</v>
      </c>
      <c r="BT30" s="28">
        <v>2044</v>
      </c>
      <c r="BU30" s="8">
        <v>1477006.7851996799</v>
      </c>
      <c r="BV30" s="9">
        <v>1029141.3664142099</v>
      </c>
      <c r="BW30" s="9">
        <v>2792489.8181114299</v>
      </c>
      <c r="BX30" s="10">
        <v>366839.21886784001</v>
      </c>
      <c r="BZ30" s="28">
        <v>2044</v>
      </c>
      <c r="CA30" s="8">
        <v>151766.48702721199</v>
      </c>
      <c r="CB30" s="9">
        <v>123115.541542476</v>
      </c>
      <c r="CC30" s="9">
        <v>335182.75888979097</v>
      </c>
      <c r="CD30" s="10">
        <v>67013.980158088903</v>
      </c>
      <c r="CF30" s="28">
        <v>2044</v>
      </c>
      <c r="CG30" s="8">
        <v>238323.25069183699</v>
      </c>
      <c r="CH30" s="9">
        <v>189593.49184776601</v>
      </c>
      <c r="CI30" s="9">
        <v>508083.72568305698</v>
      </c>
      <c r="CJ30" s="10">
        <v>96032.878226734698</v>
      </c>
    </row>
    <row r="31" spans="1:88" x14ac:dyDescent="0.25">
      <c r="A31" s="151"/>
      <c r="B31" s="151" t="s">
        <v>145</v>
      </c>
      <c r="C31" s="19" t="s">
        <v>71</v>
      </c>
      <c r="D31" s="19" t="s">
        <v>72</v>
      </c>
      <c r="E31" s="19" t="s">
        <v>75</v>
      </c>
      <c r="F31" s="32" t="s">
        <v>78</v>
      </c>
      <c r="G31" s="31" t="s">
        <v>77</v>
      </c>
      <c r="H31" s="31" t="s">
        <v>74</v>
      </c>
      <c r="I31" s="19" t="s">
        <v>76</v>
      </c>
      <c r="J31" s="19"/>
      <c r="K31" s="151" t="s">
        <v>145</v>
      </c>
      <c r="L31" s="19" t="s">
        <v>71</v>
      </c>
      <c r="M31" s="19" t="s">
        <v>72</v>
      </c>
      <c r="N31" s="19" t="s">
        <v>75</v>
      </c>
      <c r="O31" s="32" t="s">
        <v>78</v>
      </c>
      <c r="P31" s="31" t="s">
        <v>77</v>
      </c>
      <c r="Q31" s="31" t="s">
        <v>74</v>
      </c>
      <c r="R31" s="19" t="s">
        <v>76</v>
      </c>
      <c r="S31" s="151" t="s">
        <v>148</v>
      </c>
      <c r="T31" s="19"/>
      <c r="U31" s="19"/>
      <c r="V31" s="19"/>
      <c r="W31" s="19"/>
      <c r="X31" s="19"/>
      <c r="Y31" s="19"/>
      <c r="Z31" s="19"/>
      <c r="AA31" s="19"/>
      <c r="AB31" s="19"/>
      <c r="AC31" s="19"/>
      <c r="AD31" s="19"/>
      <c r="AE31" s="19"/>
      <c r="AI31">
        <v>27</v>
      </c>
      <c r="AJ31" s="29">
        <v>2045</v>
      </c>
      <c r="AK31" s="11">
        <v>99242.989866271397</v>
      </c>
      <c r="AL31" s="12">
        <v>81197.161742445198</v>
      </c>
      <c r="AM31" s="12">
        <v>223993.611359848</v>
      </c>
      <c r="AN31" s="13">
        <v>45558.311847486097</v>
      </c>
      <c r="AP31" s="29">
        <v>2045</v>
      </c>
      <c r="AQ31" s="11">
        <v>499682.96584858902</v>
      </c>
      <c r="AR31" s="12">
        <v>388471.79012238199</v>
      </c>
      <c r="AS31" s="12">
        <v>1039492.24360622</v>
      </c>
      <c r="AT31" s="13">
        <v>182173.9464168</v>
      </c>
      <c r="AV31" s="29">
        <v>2045</v>
      </c>
      <c r="AW31" s="11">
        <v>213043.808774045</v>
      </c>
      <c r="AX31" s="12">
        <v>170481.54865752</v>
      </c>
      <c r="AY31" s="12">
        <v>457736.64433737902</v>
      </c>
      <c r="AZ31" s="13">
        <v>88124.895730065997</v>
      </c>
      <c r="BB31" s="29">
        <v>2045</v>
      </c>
      <c r="BC31" s="11">
        <v>623265.66664133896</v>
      </c>
      <c r="BD31" s="12">
        <v>470308.54946701298</v>
      </c>
      <c r="BE31" s="12">
        <v>1253381.86326454</v>
      </c>
      <c r="BF31" s="13">
        <v>202398.38953346899</v>
      </c>
      <c r="BH31" s="29">
        <v>2045</v>
      </c>
      <c r="BI31" s="11">
        <v>14152.312010007799</v>
      </c>
      <c r="BJ31" s="12">
        <v>11633.508696852399</v>
      </c>
      <c r="BK31" s="12">
        <v>32361.766267210802</v>
      </c>
      <c r="BL31" s="13">
        <v>6675.5898725276002</v>
      </c>
      <c r="BN31" s="29">
        <v>2045</v>
      </c>
      <c r="BO31" s="11">
        <v>453995.96866233001</v>
      </c>
      <c r="BP31" s="12">
        <v>350350.44812262797</v>
      </c>
      <c r="BQ31" s="12">
        <v>929241.90143550804</v>
      </c>
      <c r="BR31" s="13">
        <v>160527.178217571</v>
      </c>
      <c r="BT31" s="29">
        <v>2045</v>
      </c>
      <c r="BU31" s="11">
        <v>1499861.8140654999</v>
      </c>
      <c r="BV31" s="12">
        <v>1047401.96094523</v>
      </c>
      <c r="BW31" s="12">
        <v>2844824.5155309001</v>
      </c>
      <c r="BX31" s="13">
        <v>376297.95676386298</v>
      </c>
      <c r="BZ31" s="29">
        <v>2045</v>
      </c>
      <c r="CA31" s="11">
        <v>155049.70108998101</v>
      </c>
      <c r="CB31" s="12">
        <v>126014.97089232301</v>
      </c>
      <c r="CC31" s="12">
        <v>343335.14754034003</v>
      </c>
      <c r="CD31" s="13">
        <v>68968.253655908993</v>
      </c>
      <c r="CF31" s="29">
        <v>2045</v>
      </c>
      <c r="CG31" s="11">
        <v>242926.30358357599</v>
      </c>
      <c r="CH31" s="12">
        <v>193619.028055801</v>
      </c>
      <c r="CI31" s="12">
        <v>518596.31365183898</v>
      </c>
      <c r="CJ31" s="13">
        <v>98626.228949910394</v>
      </c>
    </row>
    <row r="32" spans="1:88" x14ac:dyDescent="0.25">
      <c r="A32" s="151">
        <v>32</v>
      </c>
      <c r="B32" s="151">
        <v>1</v>
      </c>
      <c r="C32" s="17">
        <v>32</v>
      </c>
      <c r="D32" s="17" t="s">
        <v>62</v>
      </c>
      <c r="E32" s="21">
        <f>LOOKUP($D$30,$C$7:$AE$7,$C9:$AE9)</f>
        <v>221.1944104838731</v>
      </c>
      <c r="F32" s="18" cm="1">
        <f t="array" ref="F32">$E32*INDEX($AJ$5:$CJ$36,$E$30,MATCH(F$30&amp;$B32,$AJ$2:$CJ$2&amp;$AJ$1:$CJ$1,0))</f>
        <v>11732068.640560208</v>
      </c>
      <c r="G32" s="18" cm="1">
        <f t="array" ref="G32">$E32*INDEX($AJ$5:$CJ$36,$E$30,MATCH(G$30&amp;$B32,$AJ$2:$CJ$2&amp;$AJ$1:$CJ$1,0))</f>
        <v>9100306.6413949337</v>
      </c>
      <c r="H32" s="18" cm="1">
        <f t="array" ref="H32">$E32*INDEX($AJ$5:$CJ$36,$E$30,MATCH(H$30&amp;$B32,$AJ$2:$CJ$2&amp;$AJ$1:$CJ$1,0))</f>
        <v>24134073.513197199</v>
      </c>
      <c r="I32" s="18" cm="1">
        <f t="array" ref="I32">$E32*INDEX($AJ$5:$CJ$36,$E$30,MATCH(I$30&amp;$B32,$AJ$2:$CJ$2&amp;$AJ$1:$CJ$1,0))</f>
        <v>4424696.705200756</v>
      </c>
      <c r="J32" s="18"/>
      <c r="K32" s="151">
        <v>1</v>
      </c>
      <c r="L32" s="17">
        <v>32</v>
      </c>
      <c r="M32" s="17" t="s">
        <v>62</v>
      </c>
      <c r="N32" s="21">
        <f>LOOKUP($M30,$C$7:$AE$7,$C$9:$AE$9)</f>
        <v>221.1944104838731</v>
      </c>
      <c r="O32" s="18" cm="1">
        <f t="array" ref="O32">$N32*INDEX($AJ$5:$CJ$36,$N30,MATCH(O30&amp;$K32,$AJ$2:$CJ$2&amp;$AJ$1:$CJ$1,0))</f>
        <v>11732068.640560208</v>
      </c>
      <c r="P32" s="18" cm="1">
        <f t="array" ref="P32">$N32*INDEX($AJ$5:$CJ$36,$N30,MATCH(P30&amp;$K32,$AJ$2:$CJ$2&amp;$AJ$1:$CJ$1,0))</f>
        <v>9100306.6413949337</v>
      </c>
      <c r="Q32" s="18" cm="1">
        <f t="array" ref="Q32">$N32*INDEX($AJ$5:$CJ$36,$N30,MATCH(Q30&amp;$K32,$AJ$2:$CJ$2&amp;$AJ$1:$CJ$1,0))</f>
        <v>24134073.513197199</v>
      </c>
      <c r="R32" s="18" cm="1">
        <f t="array" ref="R32">$N32*INDEX($AJ$5:$CJ$36,$N30,MATCH(R30&amp;$K32,$AJ$2:$CJ$2&amp;$AJ$1:$CJ$1,0))</f>
        <v>4424696.705200756</v>
      </c>
      <c r="S32" s="151"/>
      <c r="T32" s="18"/>
      <c r="U32" s="18"/>
      <c r="V32" s="18"/>
      <c r="W32" s="18"/>
      <c r="X32" s="18"/>
      <c r="Y32" s="18"/>
      <c r="Z32" s="18"/>
      <c r="AA32" s="18"/>
      <c r="AB32" s="18"/>
      <c r="AC32" s="18"/>
      <c r="AD32" s="18"/>
      <c r="AE32" s="18"/>
      <c r="AI32">
        <v>28</v>
      </c>
      <c r="AJ32" s="28">
        <v>2046</v>
      </c>
      <c r="AK32" s="8">
        <v>101685.33329758501</v>
      </c>
      <c r="AL32" s="9">
        <v>83363.0027349273</v>
      </c>
      <c r="AM32" s="9">
        <v>229987.39944898</v>
      </c>
      <c r="AN32" s="10">
        <v>47034.247088095603</v>
      </c>
      <c r="AP32" s="28">
        <v>2046</v>
      </c>
      <c r="AQ32" s="8">
        <v>509191.466677633</v>
      </c>
      <c r="AR32" s="9">
        <v>396671.32681479899</v>
      </c>
      <c r="AS32" s="9">
        <v>1060081.20570609</v>
      </c>
      <c r="AT32" s="10">
        <v>187192.27174255799</v>
      </c>
      <c r="AV32" s="28">
        <v>2046</v>
      </c>
      <c r="AW32" s="8">
        <v>217389.75399509899</v>
      </c>
      <c r="AX32" s="9">
        <v>174299.88502589701</v>
      </c>
      <c r="AY32" s="9">
        <v>467468.87761771301</v>
      </c>
      <c r="AZ32" s="10">
        <v>90619.705027811404</v>
      </c>
      <c r="BB32" s="28">
        <v>2046</v>
      </c>
      <c r="BC32" s="8">
        <v>634393.41966723395</v>
      </c>
      <c r="BD32" s="9">
        <v>479730.70472733601</v>
      </c>
      <c r="BE32" s="9">
        <v>1279066.8635573401</v>
      </c>
      <c r="BF32" s="10">
        <v>207892.14685846001</v>
      </c>
      <c r="BH32" s="28">
        <v>2046</v>
      </c>
      <c r="BI32" s="8">
        <v>14542.564568674699</v>
      </c>
      <c r="BJ32" s="9">
        <v>11978.5353852151</v>
      </c>
      <c r="BK32" s="9">
        <v>33387.545373539098</v>
      </c>
      <c r="BL32" s="10">
        <v>6909.9802533679403</v>
      </c>
      <c r="BN32" s="28">
        <v>2046</v>
      </c>
      <c r="BO32" s="8">
        <v>462537.97889885999</v>
      </c>
      <c r="BP32" s="9">
        <v>357669.45440104301</v>
      </c>
      <c r="BQ32" s="9">
        <v>948617.27943658305</v>
      </c>
      <c r="BR32" s="10">
        <v>164934.04704728801</v>
      </c>
      <c r="BT32" s="28">
        <v>2046</v>
      </c>
      <c r="BU32" s="8">
        <v>1523747.3269716401</v>
      </c>
      <c r="BV32" s="9">
        <v>1066577.2570430699</v>
      </c>
      <c r="BW32" s="9">
        <v>2898382.3523875698</v>
      </c>
      <c r="BX32" s="10">
        <v>386286.77812890301</v>
      </c>
      <c r="BZ32" s="28">
        <v>2046</v>
      </c>
      <c r="CA32" s="8">
        <v>158589.119804032</v>
      </c>
      <c r="CB32" s="9">
        <v>129137.144807958</v>
      </c>
      <c r="CC32" s="9">
        <v>351770.86498908099</v>
      </c>
      <c r="CD32" s="10">
        <v>71067.544780957396</v>
      </c>
      <c r="CF32" s="28">
        <v>2046</v>
      </c>
      <c r="CG32" s="8">
        <v>247831.64197060201</v>
      </c>
      <c r="CH32" s="9">
        <v>197913.42354529101</v>
      </c>
      <c r="CI32" s="9">
        <v>529594.39544184296</v>
      </c>
      <c r="CJ32" s="10">
        <v>101398.496128022</v>
      </c>
    </row>
    <row r="33" spans="1:88" x14ac:dyDescent="0.25">
      <c r="A33" s="151">
        <v>33</v>
      </c>
      <c r="B33" s="151">
        <v>2</v>
      </c>
      <c r="C33" s="17">
        <v>125</v>
      </c>
      <c r="D33" s="17" t="s">
        <v>63</v>
      </c>
      <c r="E33" s="21">
        <f t="shared" ref="E33:E39" si="0">LOOKUP($D$30,$C$7:$AE$7,$C10:$AE10)</f>
        <v>1631.8864436806039</v>
      </c>
      <c r="F33" s="18" cm="1">
        <f t="array" ref="F33">$E33*INDEX($AJ$5:$CJ$36,$E$30,MATCH(F$30&amp;$B33,$AJ$2:$CJ$2&amp;$AJ$1:$CJ$1,0))</f>
        <v>493514114.60169762</v>
      </c>
      <c r="G33" s="18" cm="1">
        <f t="array" ref="G33">$E33*INDEX($AJ$5:$CJ$36,$E$30,MATCH(G$30&amp;$B33,$AJ$2:$CJ$2&amp;$AJ$1:$CJ$1,0))</f>
        <v>364333650.04699224</v>
      </c>
      <c r="H33" s="18" cm="1">
        <f t="array" ref="H33">$E33*INDEX($AJ$5:$CJ$36,$E$30,MATCH(H$30&amp;$B33,$AJ$2:$CJ$2&amp;$AJ$1:$CJ$1,0))</f>
        <v>958260116.66026604</v>
      </c>
      <c r="I33" s="18" cm="1">
        <f t="array" ref="I33">$E33*INDEX($AJ$5:$CJ$36,$E$30,MATCH(I$30&amp;$B33,$AJ$2:$CJ$2&amp;$AJ$1:$CJ$1,0))</f>
        <v>145797223.5116846</v>
      </c>
      <c r="J33" s="18"/>
      <c r="K33" s="151">
        <v>2</v>
      </c>
      <c r="L33" s="17">
        <v>125</v>
      </c>
      <c r="M33" s="17" t="s">
        <v>63</v>
      </c>
      <c r="N33" s="21">
        <f>LOOKUP($M30,$C$7:$AE$7,$C$10:$AE$10)</f>
        <v>1631.8864436806039</v>
      </c>
      <c r="O33" s="18" cm="1">
        <f t="array" ref="O33">$N33*INDEX($AJ$5:$CJ$36,$N30,MATCH(O30&amp;$K33,$AJ$2:$CJ$2&amp;$AJ$1:$CJ$1,0))</f>
        <v>493514114.60169762</v>
      </c>
      <c r="P33" s="18" cm="1">
        <f t="array" ref="P33">$N33*INDEX($AJ$5:$CJ$36,$N30,MATCH(P30&amp;$K33,$AJ$2:$CJ$2&amp;$AJ$1:$CJ$1,0))</f>
        <v>364333650.04699224</v>
      </c>
      <c r="Q33" s="18" cm="1">
        <f t="array" ref="Q33">$N33*INDEX($AJ$5:$CJ$36,$N30,MATCH(Q30&amp;$K33,$AJ$2:$CJ$2&amp;$AJ$1:$CJ$1,0))</f>
        <v>958260116.66026604</v>
      </c>
      <c r="R33" s="18" cm="1">
        <f t="array" ref="R33">$N33*INDEX($AJ$5:$CJ$36,$N30,MATCH(R30&amp;$K33,$AJ$2:$CJ$2&amp;$AJ$1:$CJ$1,0))</f>
        <v>145797223.5116846</v>
      </c>
      <c r="S33" s="151"/>
      <c r="T33" s="18"/>
      <c r="U33" s="18"/>
      <c r="V33" s="18"/>
      <c r="W33" s="18"/>
      <c r="X33" s="18"/>
      <c r="Y33" s="18"/>
      <c r="Z33" s="18"/>
      <c r="AA33" s="18"/>
      <c r="AB33" s="18"/>
      <c r="AC33" s="18"/>
      <c r="AD33" s="18"/>
      <c r="AE33" s="18"/>
      <c r="AI33">
        <v>29</v>
      </c>
      <c r="AJ33" s="28">
        <v>2047</v>
      </c>
      <c r="AK33" s="8">
        <v>104127.6767289</v>
      </c>
      <c r="AL33" s="9">
        <v>85528.843727409301</v>
      </c>
      <c r="AM33" s="9">
        <v>235981.187538111</v>
      </c>
      <c r="AN33" s="10">
        <v>48510.182328704999</v>
      </c>
      <c r="AP33" s="28">
        <v>2047</v>
      </c>
      <c r="AQ33" s="8">
        <v>518699.96750667703</v>
      </c>
      <c r="AR33" s="9">
        <v>404870.86350721598</v>
      </c>
      <c r="AS33" s="9">
        <v>1080670.1678059499</v>
      </c>
      <c r="AT33" s="10">
        <v>192210.59706831601</v>
      </c>
      <c r="AV33" s="28">
        <v>2047</v>
      </c>
      <c r="AW33" s="8">
        <v>221735.69921615301</v>
      </c>
      <c r="AX33" s="9">
        <v>178118.22139427499</v>
      </c>
      <c r="AY33" s="9">
        <v>477201.110898046</v>
      </c>
      <c r="AZ33" s="10">
        <v>93114.514325556695</v>
      </c>
      <c r="BB33" s="28">
        <v>2047</v>
      </c>
      <c r="BC33" s="8">
        <v>645521.17269312905</v>
      </c>
      <c r="BD33" s="9">
        <v>489152.85998765897</v>
      </c>
      <c r="BE33" s="9">
        <v>1304751.86385014</v>
      </c>
      <c r="BF33" s="10">
        <v>213385.904183451</v>
      </c>
      <c r="BH33" s="28">
        <v>2047</v>
      </c>
      <c r="BI33" s="8">
        <v>14932.817127341499</v>
      </c>
      <c r="BJ33" s="9">
        <v>12323.562073577799</v>
      </c>
      <c r="BK33" s="9">
        <v>34413.324479867399</v>
      </c>
      <c r="BL33" s="10">
        <v>7144.3706342082896</v>
      </c>
      <c r="BN33" s="28">
        <v>2047</v>
      </c>
      <c r="BO33" s="8">
        <v>471079.98913538898</v>
      </c>
      <c r="BP33" s="9">
        <v>364988.46067945799</v>
      </c>
      <c r="BQ33" s="9">
        <v>967992.65743765701</v>
      </c>
      <c r="BR33" s="10">
        <v>169340.91587700599</v>
      </c>
      <c r="BT33" s="28">
        <v>2047</v>
      </c>
      <c r="BU33" s="8">
        <v>1547632.83987777</v>
      </c>
      <c r="BV33" s="9">
        <v>1085752.5531409101</v>
      </c>
      <c r="BW33" s="9">
        <v>2951940.1892442298</v>
      </c>
      <c r="BX33" s="10">
        <v>396275.59949394403</v>
      </c>
      <c r="BZ33" s="28">
        <v>2047</v>
      </c>
      <c r="CA33" s="8">
        <v>162128.538518082</v>
      </c>
      <c r="CB33" s="9">
        <v>132259.31872359299</v>
      </c>
      <c r="CC33" s="9">
        <v>360206.58243782201</v>
      </c>
      <c r="CD33" s="10">
        <v>73166.835906005799</v>
      </c>
      <c r="CF33" s="28">
        <v>2047</v>
      </c>
      <c r="CG33" s="8">
        <v>252736.98035762701</v>
      </c>
      <c r="CH33" s="9">
        <v>202207.81903478099</v>
      </c>
      <c r="CI33" s="9">
        <v>540592.47723184701</v>
      </c>
      <c r="CJ33" s="10">
        <v>104170.76330613501</v>
      </c>
    </row>
    <row r="34" spans="1:88" x14ac:dyDescent="0.25">
      <c r="A34" s="151">
        <v>34</v>
      </c>
      <c r="B34" s="151">
        <v>3</v>
      </c>
      <c r="C34" s="17">
        <v>134</v>
      </c>
      <c r="D34" s="17" t="s">
        <v>64</v>
      </c>
      <c r="E34" s="21">
        <f t="shared" si="0"/>
        <v>1531.7245239429433</v>
      </c>
      <c r="F34" s="18" cm="1">
        <f t="array" ref="F34">$E34*INDEX($AJ$5:$CJ$36,$E$30,MATCH(F$30&amp;$B34,$AJ$2:$CJ$2&amp;$AJ$1:$CJ$1,0))</f>
        <v>186972741.09941298</v>
      </c>
      <c r="G34" s="18" cm="1">
        <f t="array" ref="G34">$E34*INDEX($AJ$5:$CJ$36,$E$30,MATCH(G$30&amp;$B34,$AJ$2:$CJ$2&amp;$AJ$1:$CJ$1,0))</f>
        <v>142223056.03369859</v>
      </c>
      <c r="H34" s="18" cm="1">
        <f t="array" ref="H34">$E34*INDEX($AJ$5:$CJ$36,$E$30,MATCH(H$30&amp;$B34,$AJ$2:$CJ$2&amp;$AJ$1:$CJ$1,0))</f>
        <v>374525211.56918484</v>
      </c>
      <c r="I34" s="18" cm="1">
        <f t="array" ref="I34">$E34*INDEX($AJ$5:$CJ$36,$E$30,MATCH(I$30&amp;$B34,$AJ$2:$CJ$2&amp;$AJ$1:$CJ$1,0))</f>
        <v>63505976.392390743</v>
      </c>
      <c r="J34" s="18"/>
      <c r="K34" s="151">
        <v>3</v>
      </c>
      <c r="L34" s="17">
        <v>134</v>
      </c>
      <c r="M34" s="17" t="s">
        <v>64</v>
      </c>
      <c r="N34" s="21">
        <f>LOOKUP($M30,$C$7:$AE$7,$C$11:$AE$11)</f>
        <v>1531.7245239429433</v>
      </c>
      <c r="O34" s="18" cm="1">
        <f t="array" ref="O34">$N34*INDEX($AJ$5:$CJ$36,$N30,MATCH(O30&amp;$K34,$AJ$2:$CJ$2&amp;$AJ$1:$CJ$1,0))</f>
        <v>186972741.09941298</v>
      </c>
      <c r="P34" s="18" cm="1">
        <f t="array" ref="P34">$N34*INDEX($AJ$5:$CJ$36,$N30,MATCH(P30&amp;$K34,$AJ$2:$CJ$2&amp;$AJ$1:$CJ$1,0))</f>
        <v>142223056.03369859</v>
      </c>
      <c r="Q34" s="18" cm="1">
        <f t="array" ref="Q34">$N34*INDEX($AJ$5:$CJ$36,$N30,MATCH(Q30&amp;$K34,$AJ$2:$CJ$2&amp;$AJ$1:$CJ$1,0))</f>
        <v>374525211.56918484</v>
      </c>
      <c r="R34" s="18" cm="1">
        <f t="array" ref="R34">$N34*INDEX($AJ$5:$CJ$36,$N30,MATCH(R30&amp;$K34,$AJ$2:$CJ$2&amp;$AJ$1:$CJ$1,0))</f>
        <v>63505976.392390743</v>
      </c>
      <c r="S34" s="151"/>
      <c r="T34" s="18"/>
      <c r="U34" s="18"/>
      <c r="V34" s="18"/>
      <c r="W34" s="18"/>
      <c r="X34" s="18"/>
      <c r="Y34" s="18"/>
      <c r="Z34" s="18"/>
      <c r="AA34" s="18"/>
      <c r="AB34" s="18"/>
      <c r="AC34" s="18"/>
      <c r="AD34" s="18"/>
      <c r="AE34" s="18"/>
      <c r="AI34">
        <v>30</v>
      </c>
      <c r="AJ34" s="28">
        <v>2048</v>
      </c>
      <c r="AK34" s="8">
        <v>106570.020160214</v>
      </c>
      <c r="AL34" s="9">
        <v>87694.684719891302</v>
      </c>
      <c r="AM34" s="9">
        <v>241974.97562724299</v>
      </c>
      <c r="AN34" s="10">
        <v>49986.117569314498</v>
      </c>
      <c r="AP34" s="28">
        <v>2048</v>
      </c>
      <c r="AQ34" s="8">
        <v>528208.46833572094</v>
      </c>
      <c r="AR34" s="9">
        <v>413070.40019963199</v>
      </c>
      <c r="AS34" s="9">
        <v>1101259.1299058101</v>
      </c>
      <c r="AT34" s="10">
        <v>197228.922394074</v>
      </c>
      <c r="AV34" s="28">
        <v>2048</v>
      </c>
      <c r="AW34" s="8">
        <v>226081.64443720799</v>
      </c>
      <c r="AX34" s="9">
        <v>181936.55776265301</v>
      </c>
      <c r="AY34" s="9">
        <v>486933.34417837998</v>
      </c>
      <c r="AZ34" s="10">
        <v>95609.323623302</v>
      </c>
      <c r="BB34" s="28">
        <v>2048</v>
      </c>
      <c r="BC34" s="8">
        <v>656648.92571902403</v>
      </c>
      <c r="BD34" s="9">
        <v>498575.015247982</v>
      </c>
      <c r="BE34" s="9">
        <v>1330436.8641429399</v>
      </c>
      <c r="BF34" s="10">
        <v>218879.66150844199</v>
      </c>
      <c r="BH34" s="28">
        <v>2048</v>
      </c>
      <c r="BI34" s="8">
        <v>15323.069686008401</v>
      </c>
      <c r="BJ34" s="9">
        <v>12668.5887619406</v>
      </c>
      <c r="BK34" s="9">
        <v>35439.103586195597</v>
      </c>
      <c r="BL34" s="10">
        <v>7378.7610150486298</v>
      </c>
      <c r="BN34" s="28">
        <v>2048</v>
      </c>
      <c r="BO34" s="8">
        <v>479621.99937191902</v>
      </c>
      <c r="BP34" s="9">
        <v>372307.46695787302</v>
      </c>
      <c r="BQ34" s="9">
        <v>987368.03543873201</v>
      </c>
      <c r="BR34" s="10">
        <v>173747.784706723</v>
      </c>
      <c r="BT34" s="28">
        <v>2048</v>
      </c>
      <c r="BU34" s="8">
        <v>1571518.35278391</v>
      </c>
      <c r="BV34" s="9">
        <v>1104927.8492387501</v>
      </c>
      <c r="BW34" s="9">
        <v>3005498.0261009</v>
      </c>
      <c r="BX34" s="10">
        <v>406264.420858984</v>
      </c>
      <c r="BZ34" s="28">
        <v>2048</v>
      </c>
      <c r="CA34" s="8">
        <v>165667.95723213299</v>
      </c>
      <c r="CB34" s="9">
        <v>135381.492639228</v>
      </c>
      <c r="CC34" s="9">
        <v>368642.29988656298</v>
      </c>
      <c r="CD34" s="10">
        <v>75266.1270310541</v>
      </c>
      <c r="CF34" s="28">
        <v>2048</v>
      </c>
      <c r="CG34" s="8">
        <v>257642.31874465299</v>
      </c>
      <c r="CH34" s="9">
        <v>206502.214524271</v>
      </c>
      <c r="CI34" s="9">
        <v>551590.55902185198</v>
      </c>
      <c r="CJ34" s="10">
        <v>106943.03048424701</v>
      </c>
    </row>
    <row r="35" spans="1:88" x14ac:dyDescent="0.25">
      <c r="A35" s="151">
        <v>35</v>
      </c>
      <c r="B35" s="151">
        <v>4</v>
      </c>
      <c r="C35" s="17">
        <v>143</v>
      </c>
      <c r="D35" s="17" t="s">
        <v>65</v>
      </c>
      <c r="E35" s="21">
        <f t="shared" si="0"/>
        <v>1459.4091122735269</v>
      </c>
      <c r="F35" s="18" cm="1">
        <f t="array" ref="F35">$E35*INDEX($AJ$5:$CJ$36,$E$30,MATCH(F$30&amp;$B35,$AJ$2:$CJ$2&amp;$AJ$1:$CJ$1,0))</f>
        <v>575121491.24817288</v>
      </c>
      <c r="G35" s="18" cm="1">
        <f t="array" ref="G35">$E35*INDEX($AJ$5:$CJ$36,$E$30,MATCH(G$30&amp;$B35,$AJ$2:$CJ$2&amp;$AJ$1:$CJ$1,0))</f>
        <v>410950875.37792861</v>
      </c>
      <c r="H35" s="18" cm="1">
        <f t="array" ref="H35">$E35*INDEX($AJ$5:$CJ$36,$E$30,MATCH(H$30&amp;$B35,$AJ$2:$CJ$2&amp;$AJ$1:$CJ$1,0))</f>
        <v>1082380710.9193037</v>
      </c>
      <c r="I35" s="18" cm="1">
        <f t="array" ref="I35">$E35*INDEX($AJ$5:$CJ$36,$E$30,MATCH(I$30&amp;$B35,$AJ$2:$CJ$2&amp;$AJ$1:$CJ$1,0))</f>
        <v>148527444.06161815</v>
      </c>
      <c r="J35" s="18"/>
      <c r="K35" s="151">
        <v>4</v>
      </c>
      <c r="L35" s="17">
        <v>143</v>
      </c>
      <c r="M35" s="17" t="s">
        <v>65</v>
      </c>
      <c r="N35" s="21">
        <f>LOOKUP($M30,$C$7:$AE$7,$C$12:$AE$12)</f>
        <v>1459.4091122735269</v>
      </c>
      <c r="O35" s="18" cm="1">
        <f t="array" ref="O35">$N35*INDEX($AJ$5:$CJ$36,$N30,MATCH(O30&amp;$K35,$AJ$2:$CJ$2&amp;$AJ$1:$CJ$1,0))</f>
        <v>575121491.24817288</v>
      </c>
      <c r="P35" s="18" cm="1">
        <f t="array" ref="P35">$N35*INDEX($AJ$5:$CJ$36,$N30,MATCH(P30&amp;$K35,$AJ$2:$CJ$2&amp;$AJ$1:$CJ$1,0))</f>
        <v>410950875.37792861</v>
      </c>
      <c r="Q35" s="18" cm="1">
        <f t="array" ref="Q35">$N35*INDEX($AJ$5:$CJ$36,$N30,MATCH(Q30&amp;$K35,$AJ$2:$CJ$2&amp;$AJ$1:$CJ$1,0))</f>
        <v>1082380710.9193037</v>
      </c>
      <c r="R35" s="18" cm="1">
        <f t="array" ref="R35">$N35*INDEX($AJ$5:$CJ$36,$N30,MATCH(R30&amp;$K35,$AJ$2:$CJ$2&amp;$AJ$1:$CJ$1,0))</f>
        <v>148527444.06161815</v>
      </c>
      <c r="S35" s="151"/>
      <c r="T35" s="18"/>
      <c r="U35" s="18"/>
      <c r="V35" s="18"/>
      <c r="W35" s="18"/>
      <c r="X35" s="18"/>
      <c r="Y35" s="18"/>
      <c r="Z35" s="18"/>
      <c r="AA35" s="18"/>
      <c r="AB35" s="18"/>
      <c r="AC35" s="18"/>
      <c r="AD35" s="18"/>
      <c r="AE35" s="18"/>
      <c r="AI35">
        <v>31</v>
      </c>
      <c r="AJ35" s="28">
        <v>2049</v>
      </c>
      <c r="AK35" s="8">
        <v>109012.36359152901</v>
      </c>
      <c r="AL35" s="9">
        <v>89860.525712373303</v>
      </c>
      <c r="AM35" s="9">
        <v>247968.76371637499</v>
      </c>
      <c r="AN35" s="10">
        <v>51462.052809923902</v>
      </c>
      <c r="AP35" s="28">
        <v>2049</v>
      </c>
      <c r="AQ35" s="8">
        <v>537716.96916476497</v>
      </c>
      <c r="AR35" s="9">
        <v>421269.93689204898</v>
      </c>
      <c r="AS35" s="9">
        <v>1121848.0920056801</v>
      </c>
      <c r="AT35" s="10">
        <v>202247.24771983101</v>
      </c>
      <c r="AV35" s="28">
        <v>2049</v>
      </c>
      <c r="AW35" s="8">
        <v>230427.589658262</v>
      </c>
      <c r="AX35" s="9">
        <v>185754.89413103001</v>
      </c>
      <c r="AY35" s="9">
        <v>496665.57745871303</v>
      </c>
      <c r="AZ35" s="10">
        <v>98104.132921047407</v>
      </c>
      <c r="BB35" s="28">
        <v>2049</v>
      </c>
      <c r="BC35" s="8">
        <v>667776.67874491797</v>
      </c>
      <c r="BD35" s="9">
        <v>507997.17050830601</v>
      </c>
      <c r="BE35" s="9">
        <v>1356121.86443573</v>
      </c>
      <c r="BF35" s="10">
        <v>224373.41883343199</v>
      </c>
      <c r="BH35" s="28">
        <v>2049</v>
      </c>
      <c r="BI35" s="8">
        <v>15713.322244675301</v>
      </c>
      <c r="BJ35" s="9">
        <v>13013.615450303299</v>
      </c>
      <c r="BK35" s="9">
        <v>36464.882692523897</v>
      </c>
      <c r="BL35" s="10">
        <v>7613.15139588898</v>
      </c>
      <c r="BN35" s="28">
        <v>2049</v>
      </c>
      <c r="BO35" s="8">
        <v>488164.00960844802</v>
      </c>
      <c r="BP35" s="9">
        <v>379626.473236288</v>
      </c>
      <c r="BQ35" s="9">
        <v>1006743.4134398</v>
      </c>
      <c r="BR35" s="10">
        <v>178154.65353643999</v>
      </c>
      <c r="BT35" s="28">
        <v>2049</v>
      </c>
      <c r="BU35" s="8">
        <v>1595403.8656900499</v>
      </c>
      <c r="BV35" s="9">
        <v>1124103.14533659</v>
      </c>
      <c r="BW35" s="9">
        <v>3059055.86295756</v>
      </c>
      <c r="BX35" s="10">
        <v>416253.24222402403</v>
      </c>
      <c r="BZ35" s="28">
        <v>2049</v>
      </c>
      <c r="CA35" s="8">
        <v>169207.37594618401</v>
      </c>
      <c r="CB35" s="9">
        <v>138503.66655486301</v>
      </c>
      <c r="CC35" s="9">
        <v>377078.01733530499</v>
      </c>
      <c r="CD35" s="10">
        <v>77365.418156102503</v>
      </c>
      <c r="CF35" s="28">
        <v>2049</v>
      </c>
      <c r="CG35" s="8">
        <v>262547.65713167802</v>
      </c>
      <c r="CH35" s="9">
        <v>210796.610013761</v>
      </c>
      <c r="CI35" s="9">
        <v>562588.64081185602</v>
      </c>
      <c r="CJ35" s="10">
        <v>109715.29766236</v>
      </c>
    </row>
    <row r="36" spans="1:88" ht="15.75" thickBot="1" x14ac:dyDescent="0.3">
      <c r="A36" s="151">
        <v>36</v>
      </c>
      <c r="B36" s="151">
        <v>5</v>
      </c>
      <c r="C36" s="17">
        <v>152</v>
      </c>
      <c r="D36" s="17" t="s">
        <v>66</v>
      </c>
      <c r="E36" s="21">
        <f t="shared" si="0"/>
        <v>5644.8693540364493</v>
      </c>
      <c r="F36" s="18" cm="1">
        <f t="array" ref="F36">$E36*INDEX($AJ$5:$CJ$36,$E$30,MATCH(F$30&amp;$B36,$AJ$2:$CJ$2&amp;$AJ$1:$CJ$1,0))</f>
        <v>41678831.544344008</v>
      </c>
      <c r="G36" s="18" cm="1">
        <f t="array" ref="G36">$E36*INDEX($AJ$5:$CJ$36,$E$30,MATCH(G$30&amp;$B36,$AJ$2:$CJ$2&amp;$AJ$1:$CJ$1,0))</f>
        <v>32446530.629366558</v>
      </c>
      <c r="H36" s="18" cm="1">
        <f t="array" ref="H36">$E36*INDEX($AJ$5:$CJ$36,$E$30,MATCH(H$30&amp;$B36,$AJ$2:$CJ$2&amp;$AJ$1:$CJ$1,0))</f>
        <v>86030514.368409857</v>
      </c>
      <c r="I36" s="18" cm="1">
        <f t="array" ref="I36">$E36*INDEX($AJ$5:$CJ$36,$E$30,MATCH(I$30&amp;$B36,$AJ$2:$CJ$2&amp;$AJ$1:$CJ$1,0))</f>
        <v>16161062.448163278</v>
      </c>
      <c r="J36" s="18"/>
      <c r="K36" s="151">
        <v>5</v>
      </c>
      <c r="L36" s="17">
        <v>152</v>
      </c>
      <c r="M36" s="17" t="s">
        <v>66</v>
      </c>
      <c r="N36" s="21">
        <f>LOOKUP($M30,$C$7:$AE$7,$C$13:$AE$13)</f>
        <v>5644.8693540364493</v>
      </c>
      <c r="O36" s="18" cm="1">
        <f t="array" ref="O36">$N36*INDEX($AJ$5:$CJ$36,$N30,MATCH(O30&amp;$K36,$AJ$2:$CJ$2&amp;$AJ$1:$CJ$1,0))</f>
        <v>41678831.544344008</v>
      </c>
      <c r="P36" s="18" cm="1">
        <f t="array" ref="P36">$N36*INDEX($AJ$5:$CJ$36,$N30,MATCH(P30&amp;$K36,$AJ$2:$CJ$2&amp;$AJ$1:$CJ$1,0))</f>
        <v>32446530.629366558</v>
      </c>
      <c r="Q36" s="18" cm="1">
        <f t="array" ref="Q36">$N36*INDEX($AJ$5:$CJ$36,$N30,MATCH(Q30&amp;$K36,$AJ$2:$CJ$2&amp;$AJ$1:$CJ$1,0))</f>
        <v>86030514.368409857</v>
      </c>
      <c r="R36" s="18" cm="1">
        <f t="array" ref="R36">$N36*INDEX($AJ$5:$CJ$36,$N30,MATCH(R30&amp;$K36,$AJ$2:$CJ$2&amp;$AJ$1:$CJ$1,0))</f>
        <v>16161062.448163278</v>
      </c>
      <c r="S36" s="151"/>
      <c r="T36" s="18"/>
      <c r="U36" s="18"/>
      <c r="V36" s="18"/>
      <c r="W36" s="18"/>
      <c r="X36" s="18"/>
      <c r="Y36" s="18"/>
      <c r="Z36" s="18"/>
      <c r="AA36" s="18"/>
      <c r="AB36" s="18"/>
      <c r="AC36" s="18"/>
      <c r="AD36" s="18"/>
      <c r="AE36" s="18"/>
      <c r="AI36">
        <v>32</v>
      </c>
      <c r="AJ36" s="30">
        <v>2050</v>
      </c>
      <c r="AK36" s="14">
        <v>111454.70702284299</v>
      </c>
      <c r="AL36" s="15">
        <v>92026.366704855405</v>
      </c>
      <c r="AM36" s="15">
        <v>253962.55180550701</v>
      </c>
      <c r="AN36" s="16">
        <v>52937.9880505334</v>
      </c>
      <c r="AP36" s="30">
        <v>2050</v>
      </c>
      <c r="AQ36" s="14">
        <v>547225.46999380901</v>
      </c>
      <c r="AR36" s="15">
        <v>429469.47358446597</v>
      </c>
      <c r="AS36" s="15">
        <v>1142437.05410554</v>
      </c>
      <c r="AT36" s="16">
        <v>207265.573045589</v>
      </c>
      <c r="AV36" s="30">
        <v>2050</v>
      </c>
      <c r="AW36" s="14">
        <v>234773.53487931599</v>
      </c>
      <c r="AX36" s="15">
        <v>189573.230499408</v>
      </c>
      <c r="AY36" s="15">
        <v>506397.81073904701</v>
      </c>
      <c r="AZ36" s="16">
        <v>100598.942218792</v>
      </c>
      <c r="BB36" s="30">
        <v>2050</v>
      </c>
      <c r="BC36" s="14">
        <v>678904.43177081295</v>
      </c>
      <c r="BD36" s="15">
        <v>517419.32576862897</v>
      </c>
      <c r="BE36" s="15">
        <v>1381806.8647285299</v>
      </c>
      <c r="BF36" s="16">
        <v>229867.17615842301</v>
      </c>
      <c r="BH36" s="30">
        <v>2050</v>
      </c>
      <c r="BI36" s="14">
        <v>16103.5748033421</v>
      </c>
      <c r="BJ36" s="15">
        <v>13358.6421386661</v>
      </c>
      <c r="BK36" s="15">
        <v>37490.661798852198</v>
      </c>
      <c r="BL36" s="16">
        <v>7847.5417767293202</v>
      </c>
      <c r="BN36" s="30">
        <v>2050</v>
      </c>
      <c r="BO36" s="14">
        <v>496706.019844978</v>
      </c>
      <c r="BP36" s="15">
        <v>386945.47951470298</v>
      </c>
      <c r="BQ36" s="15">
        <v>1026118.79144088</v>
      </c>
      <c r="BR36" s="16">
        <v>182561.52236615799</v>
      </c>
      <c r="BT36" s="30">
        <v>2050</v>
      </c>
      <c r="BU36" s="14">
        <v>1619289.3785961899</v>
      </c>
      <c r="BV36" s="15">
        <v>1143278.4414344199</v>
      </c>
      <c r="BW36" s="15">
        <v>3112613.6998142302</v>
      </c>
      <c r="BX36" s="16">
        <v>426242.06358906499</v>
      </c>
      <c r="BZ36" s="30">
        <v>2050</v>
      </c>
      <c r="CA36" s="14">
        <v>172746.79466023401</v>
      </c>
      <c r="CB36" s="15">
        <v>141625.84047049799</v>
      </c>
      <c r="CC36" s="15">
        <v>385513.73478404601</v>
      </c>
      <c r="CD36" s="16">
        <v>79464.709281150906</v>
      </c>
      <c r="CF36" s="30">
        <v>2050</v>
      </c>
      <c r="CG36" s="14">
        <v>267452.995518704</v>
      </c>
      <c r="CH36" s="15">
        <v>215091.00550325101</v>
      </c>
      <c r="CI36" s="15">
        <v>573586.72260185995</v>
      </c>
      <c r="CJ36" s="16">
        <v>112487.564840472</v>
      </c>
    </row>
    <row r="37" spans="1:88" ht="15.75" thickBot="1" x14ac:dyDescent="0.3">
      <c r="A37" s="151">
        <v>37</v>
      </c>
      <c r="B37" s="151">
        <v>6</v>
      </c>
      <c r="C37" s="17">
        <v>227</v>
      </c>
      <c r="D37" s="17" t="s">
        <v>67</v>
      </c>
      <c r="E37" s="21">
        <f t="shared" si="0"/>
        <v>12.180000000000074</v>
      </c>
      <c r="F37" s="18" cm="1">
        <f t="array" ref="F37">$E37*INDEX($AJ$5:$CJ$36,$E$30,MATCH(F$30&amp;$B37,$AJ$2:$CJ$2&amp;$AJ$1:$CJ$1,0))</f>
        <v>3396563.5729473215</v>
      </c>
      <c r="G37" s="18" cm="1">
        <f t="array" ref="G37">$E37*INDEX($AJ$5:$CJ$36,$E$30,MATCH(G$30&amp;$B37,$AJ$2:$CJ$2&amp;$AJ$1:$CJ$1,0))</f>
        <v>2485953.7892941777</v>
      </c>
      <c r="H37" s="18" cm="1">
        <f t="array" ref="H37">$E37*INDEX($AJ$5:$CJ$36,$E$30,MATCH(H$30&amp;$B37,$AJ$2:$CJ$2&amp;$AJ$1:$CJ$1,0))</f>
        <v>6535881.5514239464</v>
      </c>
      <c r="I37" s="18" cm="1">
        <f t="array" ref="I37">$E37*INDEX($AJ$5:$CJ$36,$E$30,MATCH(I$30&amp;$B37,$AJ$2:$CJ$2&amp;$AJ$1:$CJ$1,0))</f>
        <v>966877.50959957694</v>
      </c>
      <c r="J37" s="18"/>
      <c r="K37" s="151">
        <v>6</v>
      </c>
      <c r="L37" s="17">
        <v>227</v>
      </c>
      <c r="M37" s="17" t="s">
        <v>67</v>
      </c>
      <c r="N37" s="21">
        <f>LOOKUP($M30,$C$7:$AE$7,$C$14:$AE$14)</f>
        <v>12.180000000000074</v>
      </c>
      <c r="O37" s="18" cm="1">
        <f t="array" ref="O37">$N37*INDEX($AJ$5:$CJ$36,$N30,MATCH(O30&amp;$K37,$AJ$2:$CJ$2&amp;$AJ$1:$CJ$1,0))</f>
        <v>3396563.5729473215</v>
      </c>
      <c r="P37" s="18" cm="1">
        <f t="array" ref="P37">$N37*INDEX($AJ$5:$CJ$36,$N30,MATCH(P30&amp;$K37,$AJ$2:$CJ$2&amp;$AJ$1:$CJ$1,0))</f>
        <v>2485953.7892941777</v>
      </c>
      <c r="Q37" s="18" cm="1">
        <f t="array" ref="Q37">$N37*INDEX($AJ$5:$CJ$36,$N30,MATCH(Q30&amp;$K37,$AJ$2:$CJ$2&amp;$AJ$1:$CJ$1,0))</f>
        <v>6535881.5514239464</v>
      </c>
      <c r="R37" s="18" cm="1">
        <f t="array" ref="R37">$N37*INDEX($AJ$5:$CJ$36,$N30,MATCH(R30&amp;$K37,$AJ$2:$CJ$2&amp;$AJ$1:$CJ$1,0))</f>
        <v>966877.50959957694</v>
      </c>
      <c r="S37" s="151"/>
      <c r="T37" s="18"/>
      <c r="U37" s="18"/>
      <c r="V37" s="18"/>
      <c r="W37" s="18"/>
      <c r="X37" s="18"/>
      <c r="Y37" s="18"/>
      <c r="Z37" s="18"/>
      <c r="AA37" s="18"/>
      <c r="AB37" s="18"/>
      <c r="AC37" s="18"/>
      <c r="AD37" s="18"/>
      <c r="AE37" s="18"/>
    </row>
    <row r="38" spans="1:88" x14ac:dyDescent="0.25">
      <c r="A38" s="151">
        <v>38</v>
      </c>
      <c r="B38" s="151">
        <v>7</v>
      </c>
      <c r="C38" s="17">
        <v>236</v>
      </c>
      <c r="D38" s="17" t="s">
        <v>68</v>
      </c>
      <c r="E38" s="21">
        <f t="shared" si="0"/>
        <v>2.2400237785977763</v>
      </c>
      <c r="F38" s="18" cm="1">
        <f t="array" ref="F38">$E38*INDEX($AJ$5:$CJ$36,$E$30,MATCH(F$30&amp;$B38,$AJ$2:$CJ$2&amp;$AJ$1:$CJ$1,0))</f>
        <v>2262471.8431330188</v>
      </c>
      <c r="G38" s="18" cm="1">
        <f t="array" ref="G38">$E38*INDEX($AJ$5:$CJ$36,$E$30,MATCH(G$30&amp;$B38,$AJ$2:$CJ$2&amp;$AJ$1:$CJ$1,0))</f>
        <v>1489078.6479889902</v>
      </c>
      <c r="H38" s="18" cm="1">
        <f t="array" ref="H38">$E38*INDEX($AJ$5:$CJ$36,$E$30,MATCH(H$30&amp;$B38,$AJ$2:$CJ$2&amp;$AJ$1:$CJ$1,0))</f>
        <v>3929639.8892198545</v>
      </c>
      <c r="I38" s="18" cm="1">
        <f t="array" ref="I38">$E38*INDEX($AJ$5:$CJ$36,$E$30,MATCH(I$30&amp;$B38,$AJ$2:$CJ$2&amp;$AJ$1:$CJ$1,0))</f>
        <v>437448.89341663133</v>
      </c>
      <c r="J38" s="18"/>
      <c r="K38" s="151">
        <v>7</v>
      </c>
      <c r="L38" s="17">
        <v>236</v>
      </c>
      <c r="M38" s="17" t="s">
        <v>68</v>
      </c>
      <c r="N38" s="21">
        <f>LOOKUP($M30,$C$7:$AE$7,$C$15:$AE$15)</f>
        <v>2.2400237785977763</v>
      </c>
      <c r="O38" s="18" cm="1">
        <f t="array" ref="O38">$N38*INDEX($AJ$5:$CJ$36,$N30,MATCH(O30&amp;$K38,$AJ$2:$CJ$2&amp;$AJ$1:$CJ$1,0))</f>
        <v>2262471.8431330188</v>
      </c>
      <c r="P38" s="18" cm="1">
        <f t="array" ref="P38">$N38*INDEX($AJ$5:$CJ$36,$N30,MATCH(P30&amp;$K38,$AJ$2:$CJ$2&amp;$AJ$1:$CJ$1,0))</f>
        <v>1489078.6479889902</v>
      </c>
      <c r="Q38" s="18" cm="1">
        <f t="array" ref="Q38">$N38*INDEX($AJ$5:$CJ$36,$N30,MATCH(Q30&amp;$K38,$AJ$2:$CJ$2&amp;$AJ$1:$CJ$1,0))</f>
        <v>3929639.8892198545</v>
      </c>
      <c r="R38" s="18" cm="1">
        <f t="array" ref="R38">$N38*INDEX($AJ$5:$CJ$36,$N30,MATCH(R30&amp;$K38,$AJ$2:$CJ$2&amp;$AJ$1:$CJ$1,0))</f>
        <v>437448.89341663133</v>
      </c>
      <c r="S38" s="151"/>
      <c r="T38" s="18"/>
      <c r="U38" s="18"/>
      <c r="V38" s="18"/>
      <c r="W38" s="18"/>
      <c r="X38" s="18"/>
      <c r="Y38" s="18"/>
      <c r="Z38" s="18"/>
      <c r="AA38" s="18"/>
      <c r="AB38" s="18"/>
      <c r="AC38" s="18"/>
      <c r="AD38" s="18"/>
      <c r="AE38" s="18"/>
      <c r="AH38" s="97" t="s">
        <v>119</v>
      </c>
      <c r="AI38" s="88"/>
      <c r="AJ38" s="88"/>
      <c r="AK38" s="88"/>
      <c r="AL38" s="88"/>
      <c r="AM38" s="88"/>
      <c r="AN38" s="89"/>
    </row>
    <row r="39" spans="1:88" ht="15.75" x14ac:dyDescent="0.25">
      <c r="A39" s="151">
        <v>39</v>
      </c>
      <c r="B39" s="151">
        <v>8</v>
      </c>
      <c r="C39" s="17">
        <v>245</v>
      </c>
      <c r="D39" s="17" t="s">
        <v>69</v>
      </c>
      <c r="E39" s="21">
        <f t="shared" si="0"/>
        <v>1936.0377070570107</v>
      </c>
      <c r="F39" s="18" cm="1">
        <f t="array" ref="F39">$E39*INDEX($AJ$5:$CJ$36,$E$30,MATCH(F$30&amp;$B39,$AJ$2:$CJ$2&amp;$AJ$1:$CJ$1,0))</f>
        <v>164559703.4710162</v>
      </c>
      <c r="G39" s="18" cm="1">
        <f t="array" ref="G39">$E39*INDEX($AJ$5:$CJ$36,$E$30,MATCH(G$30&amp;$B39,$AJ$2:$CJ$2&amp;$AJ$1:$CJ$1,0))</f>
        <v>126989348.97367525</v>
      </c>
      <c r="H39" s="18" cm="1">
        <f t="array" ref="H39">$E39*INDEX($AJ$5:$CJ$36,$E$30,MATCH(H$30&amp;$B39,$AJ$2:$CJ$2&amp;$AJ$1:$CJ$1,0))</f>
        <v>335584197.40993017</v>
      </c>
      <c r="I39" s="18" cm="1">
        <f t="array" ref="I39">$E39*INDEX($AJ$5:$CJ$36,$E$30,MATCH(I$30&amp;$B39,$AJ$2:$CJ$2&amp;$AJ$1:$CJ$1,0))</f>
        <v>60227013.286113396</v>
      </c>
      <c r="J39" s="18"/>
      <c r="K39" s="151">
        <v>8</v>
      </c>
      <c r="L39" s="17">
        <v>245</v>
      </c>
      <c r="M39" s="17" t="s">
        <v>69</v>
      </c>
      <c r="N39" s="21">
        <f>LOOKUP($M30,$C$7:$AE$7,$C$16:$AE$16)</f>
        <v>1936.0377070570107</v>
      </c>
      <c r="O39" s="18" cm="1">
        <f t="array" ref="O39">$N39*INDEX($AJ$5:$CJ$36,$N30,MATCH(O30&amp;$K39,$AJ$2:$CJ$2&amp;$AJ$1:$CJ$1,0))</f>
        <v>164559703.4710162</v>
      </c>
      <c r="P39" s="18" cm="1">
        <f t="array" ref="P39">$N39*INDEX($AJ$5:$CJ$36,$N30,MATCH(P30&amp;$K39,$AJ$2:$CJ$2&amp;$AJ$1:$CJ$1,0))</f>
        <v>126989348.97367525</v>
      </c>
      <c r="Q39" s="18" cm="1">
        <f t="array" ref="Q39">$N39*INDEX($AJ$5:$CJ$36,$N30,MATCH(Q30&amp;$K39,$AJ$2:$CJ$2&amp;$AJ$1:$CJ$1,0))</f>
        <v>335584197.40993017</v>
      </c>
      <c r="R39" s="18" cm="1">
        <f t="array" ref="R39">$N39*INDEX($AJ$5:$CJ$36,$N30,MATCH(R30&amp;$K39,$AJ$2:$CJ$2&amp;$AJ$1:$CJ$1,0))</f>
        <v>60227013.286113396</v>
      </c>
      <c r="S39" s="151"/>
      <c r="T39" s="18"/>
      <c r="U39" s="18"/>
      <c r="V39" s="18"/>
      <c r="W39" s="18"/>
      <c r="X39" s="18"/>
      <c r="Y39" s="18"/>
      <c r="Z39" s="18"/>
      <c r="AA39" s="18"/>
      <c r="AB39" s="18"/>
      <c r="AC39" s="18"/>
      <c r="AD39" s="18"/>
      <c r="AE39" s="18"/>
      <c r="AH39" s="90"/>
      <c r="AI39" s="17"/>
      <c r="AJ39" s="17"/>
      <c r="AK39" s="17"/>
      <c r="AL39" s="17"/>
      <c r="AM39" s="17"/>
      <c r="AN39" s="86"/>
      <c r="AY39" s="43"/>
    </row>
    <row r="40" spans="1:88" ht="16.5" thickBot="1" x14ac:dyDescent="0.3">
      <c r="A40" s="151">
        <v>40</v>
      </c>
      <c r="B40" s="151">
        <v>9</v>
      </c>
      <c r="C40" s="17">
        <v>4310</v>
      </c>
      <c r="D40" s="17" t="s">
        <v>70</v>
      </c>
      <c r="E40" s="21">
        <f t="shared" ref="E40" si="1">LOOKUP($D$30,$C$7:$AE$7,$C17:$AE17)</f>
        <v>461.89234890243898</v>
      </c>
      <c r="F40" s="18" cm="1">
        <f t="array" ref="F40">$E40*INDEX($AJ$5:$CJ$36,$E$30,MATCH(F$30&amp;$B40,$AJ$2:$CJ$2&amp;$AJ$1:$CJ$1,0))</f>
        <v>64992622.569170602</v>
      </c>
      <c r="G40" s="18" cm="1">
        <f t="array" ref="G40">$E40*INDEX($AJ$5:$CJ$36,$E$30,MATCH(G$30&amp;$B40,$AJ$2:$CJ$2&amp;$AJ$1:$CJ$1,0))</f>
        <v>49228085.630247839</v>
      </c>
      <c r="H40" s="18" cm="1">
        <f t="array" ref="H40">$E40*INDEX($AJ$5:$CJ$36,$E$30,MATCH(H$30&amp;$B40,$AJ$2:$CJ$2&amp;$AJ$1:$CJ$1,0))</f>
        <v>129544923.53294152</v>
      </c>
      <c r="I40" s="18" cm="1">
        <f t="array" ref="I40">$E40*INDEX($AJ$5:$CJ$36,$E$30,MATCH(I$30&amp;$B40,$AJ$2:$CJ$2&amp;$AJ$1:$CJ$1,0))</f>
        <v>21619750.108664367</v>
      </c>
      <c r="J40" s="18"/>
      <c r="K40" s="151">
        <v>9</v>
      </c>
      <c r="L40" s="17">
        <v>4310</v>
      </c>
      <c r="M40" s="17" t="s">
        <v>70</v>
      </c>
      <c r="N40" s="21">
        <f>LOOKUP($M30,$C$7:$AE$7,$C$17:$AE$17)</f>
        <v>461.89234890243898</v>
      </c>
      <c r="O40" s="18" cm="1">
        <f t="array" ref="O40">$N40*INDEX($AJ$5:$CJ$36,$N30,MATCH(O30&amp;$K40,$AJ$2:$CJ$2&amp;$AJ$1:$CJ$1,0))</f>
        <v>64992622.569170602</v>
      </c>
      <c r="P40" s="18" cm="1">
        <f t="array" ref="P40">$N40*INDEX($AJ$5:$CJ$36,$N30,MATCH(P30&amp;$K40,$AJ$2:$CJ$2&amp;$AJ$1:$CJ$1,0))</f>
        <v>49228085.630247839</v>
      </c>
      <c r="Q40" s="18" cm="1">
        <f t="array" ref="Q40">$N40*INDEX($AJ$5:$CJ$36,$N30,MATCH(Q30&amp;$K40,$AJ$2:$CJ$2&amp;$AJ$1:$CJ$1,0))</f>
        <v>129544923.53294152</v>
      </c>
      <c r="R40" s="18" cm="1">
        <f t="array" ref="R40">$N40*INDEX($AJ$5:$CJ$36,$N30,MATCH(R30&amp;$K40,$AJ$2:$CJ$2&amp;$AJ$1:$CJ$1,0))</f>
        <v>21619750.108664367</v>
      </c>
      <c r="S40" s="151"/>
      <c r="T40" s="18"/>
      <c r="U40" s="18"/>
      <c r="V40" s="18"/>
      <c r="W40" s="18"/>
      <c r="X40" s="18"/>
      <c r="Y40" s="18"/>
      <c r="Z40" s="18"/>
      <c r="AA40" s="18"/>
      <c r="AB40" s="18"/>
      <c r="AC40" s="18"/>
      <c r="AD40" s="18"/>
      <c r="AE40" s="18"/>
      <c r="AH40" s="90"/>
      <c r="AI40" s="152" t="s">
        <v>251</v>
      </c>
      <c r="AJ40" s="17"/>
      <c r="AK40" s="17"/>
      <c r="AL40" s="17"/>
      <c r="AM40" s="17"/>
      <c r="AN40" s="86"/>
      <c r="AY40" s="43"/>
    </row>
    <row r="41" spans="1:88" ht="17.25" thickTop="1" thickBot="1" x14ac:dyDescent="0.3">
      <c r="A41" s="151">
        <v>41</v>
      </c>
      <c r="B41" s="151"/>
      <c r="C41" s="17"/>
      <c r="D41" s="17"/>
      <c r="E41" s="17"/>
      <c r="F41" s="20">
        <f>SUM(F32:F40)</f>
        <v>1544230608.5904548</v>
      </c>
      <c r="G41" s="20">
        <f>SUM(G32:G40)</f>
        <v>1139246885.7705872</v>
      </c>
      <c r="H41" s="20">
        <f>SUM(H32:H40)</f>
        <v>3000925269.413877</v>
      </c>
      <c r="I41" s="20">
        <f>SUM(I32:I40)</f>
        <v>461667492.91685152</v>
      </c>
      <c r="J41" s="20"/>
      <c r="K41" s="151"/>
      <c r="L41" s="17"/>
      <c r="M41" s="17"/>
      <c r="N41" s="17"/>
      <c r="O41" s="20">
        <f>SUM(O32:O40)</f>
        <v>1544230608.5904548</v>
      </c>
      <c r="P41" s="20">
        <f>SUM(P32:P40)</f>
        <v>1139246885.7705872</v>
      </c>
      <c r="Q41" s="20">
        <f>SUM(Q32:Q40)</f>
        <v>3000925269.413877</v>
      </c>
      <c r="R41" s="20">
        <f>SUM(R32:R40)</f>
        <v>461667492.91685152</v>
      </c>
      <c r="S41" s="151">
        <f>M30</f>
        <v>2022</v>
      </c>
      <c r="T41" s="20"/>
      <c r="U41" s="20"/>
      <c r="V41" s="20"/>
      <c r="W41" s="20"/>
      <c r="X41" s="20"/>
      <c r="Y41" s="20"/>
      <c r="Z41" s="20"/>
      <c r="AA41" s="20"/>
      <c r="AB41" s="20"/>
      <c r="AC41" s="20"/>
      <c r="AD41" s="20"/>
      <c r="AE41" s="20"/>
      <c r="AH41" s="90"/>
      <c r="AI41" s="40" t="s">
        <v>0</v>
      </c>
      <c r="AJ41" s="40" t="s">
        <v>91</v>
      </c>
      <c r="AK41" s="40" t="s">
        <v>92</v>
      </c>
      <c r="AL41" s="40" t="s">
        <v>93</v>
      </c>
      <c r="AM41" s="40" t="s">
        <v>94</v>
      </c>
      <c r="AN41" s="86"/>
      <c r="AY41" s="43"/>
    </row>
    <row r="42" spans="1:88" ht="15.75" x14ac:dyDescent="0.25">
      <c r="A42" s="151">
        <v>42</v>
      </c>
      <c r="B42" s="151"/>
      <c r="AH42" s="90">
        <v>0</v>
      </c>
      <c r="AI42" s="84">
        <f>D30</f>
        <v>2022</v>
      </c>
      <c r="AJ42" s="85" cm="1">
        <f t="array" aca="1" ref="AJ42" ca="1">(INDIRECT(AJ$50&amp;($AH42+$A$32)))/10^6</f>
        <v>4.4246967052007555</v>
      </c>
      <c r="AK42" s="85" cm="1">
        <f t="array" aca="1" ref="AK42" ca="1">(INDIRECT(AK$50&amp;($AH42+$A$32)))/10^6</f>
        <v>9.1003066413949334</v>
      </c>
      <c r="AL42" s="85" cm="1">
        <f t="array" aca="1" ref="AL42" ca="1">(INDIRECT(AL$50&amp;($AH42+$A$32)))/10^6</f>
        <v>11.732068640560207</v>
      </c>
      <c r="AM42" s="85" cm="1">
        <f t="array" aca="1" ref="AM42" ca="1">(INDIRECT(AM$50&amp;($AH42+$A$32)))/10^6</f>
        <v>24.134073513197198</v>
      </c>
      <c r="AN42" s="86"/>
      <c r="AY42" s="43"/>
    </row>
    <row r="43" spans="1:88" ht="15.75" x14ac:dyDescent="0.25">
      <c r="A43" s="151">
        <v>43</v>
      </c>
      <c r="B43" s="151"/>
      <c r="E43" s="151" t="s">
        <v>89</v>
      </c>
      <c r="F43" s="151"/>
      <c r="G43" s="151"/>
      <c r="H43" s="151"/>
      <c r="I43" s="151"/>
      <c r="N43" s="151" t="s">
        <v>89</v>
      </c>
      <c r="O43" s="324" t="s">
        <v>146</v>
      </c>
      <c r="P43" s="324"/>
      <c r="Q43" s="324"/>
      <c r="R43" s="324"/>
      <c r="AH43" s="90">
        <v>14</v>
      </c>
      <c r="AI43" s="84">
        <f>D44</f>
        <v>2024</v>
      </c>
      <c r="AJ43" s="85" cm="1">
        <f t="array" aca="1" ref="AJ43" ca="1">(INDIRECT(AJ$50&amp;($AH43+$A$32)))/10^6</f>
        <v>175.69331496825956</v>
      </c>
      <c r="AK43" s="85" cm="1">
        <f t="array" aca="1" ref="AK43" ca="1">(INDIRECT(AK$50&amp;($AH43+$A$32)))/10^6</f>
        <v>356.17681527374413</v>
      </c>
      <c r="AL43" s="85" cm="1">
        <f t="array" aca="1" ref="AL43" ca="1">(INDIRECT(AL$50&amp;($AH43+$A$32)))/10^6</f>
        <v>456.71793602499167</v>
      </c>
      <c r="AM43" s="85" cm="1">
        <f t="array" aca="1" ref="AM43" ca="1">(INDIRECT(AM$50&amp;($AH43+$A$32)))/10^6</f>
        <v>947.01017000784384</v>
      </c>
      <c r="AN43" s="86"/>
      <c r="AY43" s="43"/>
    </row>
    <row r="44" spans="1:88" ht="15.75" x14ac:dyDescent="0.25">
      <c r="A44" s="151">
        <v>44</v>
      </c>
      <c r="B44" s="151"/>
      <c r="D44" s="1">
        <v>2024</v>
      </c>
      <c r="E44" s="151">
        <f>LOOKUP(D44,$AJ$6:$AJ$36,$AI$6:$AI$36)</f>
        <v>6</v>
      </c>
      <c r="F44" s="151">
        <v>1</v>
      </c>
      <c r="G44" s="151">
        <v>2</v>
      </c>
      <c r="H44" s="151">
        <v>3</v>
      </c>
      <c r="I44" s="151">
        <v>4</v>
      </c>
      <c r="M44" s="1">
        <v>2023</v>
      </c>
      <c r="N44" s="151">
        <f>LOOKUP(M44,$AJ$6:$AJ$36,$AI$6:$AI$36)</f>
        <v>5</v>
      </c>
      <c r="O44" s="151">
        <v>1</v>
      </c>
      <c r="P44" s="151">
        <v>2</v>
      </c>
      <c r="Q44" s="151">
        <v>3</v>
      </c>
      <c r="R44" s="151">
        <v>4</v>
      </c>
      <c r="AH44" s="90">
        <v>28</v>
      </c>
      <c r="AI44" s="84">
        <f>D58</f>
        <v>2029</v>
      </c>
      <c r="AJ44" s="85" cm="1">
        <f t="array" aca="1" ref="AJ44" ca="1">(INDIRECT(AJ$50&amp;($AH44+$A$32)))/10^6</f>
        <v>184.9700290935213</v>
      </c>
      <c r="AK44" s="85" cm="1">
        <f t="array" aca="1" ref="AK44" ca="1">(INDIRECT(AK$50&amp;($AH44+$A$32)))/10^6</f>
        <v>363.21082613189941</v>
      </c>
      <c r="AL44" s="85" cm="1">
        <f t="array" aca="1" ref="AL44" ca="1">(INDIRECT(AL$50&amp;($AH44+$A$32)))/10^6</f>
        <v>460.11506264851238</v>
      </c>
      <c r="AM44" s="85" cm="1">
        <f t="array" aca="1" ref="AM44" ca="1">(INDIRECT(AM$50&amp;($AH44+$A$32)))/10^6</f>
        <v>967.69743131650898</v>
      </c>
      <c r="AN44" s="86"/>
      <c r="AY44" s="43"/>
      <c r="AZ44" s="39"/>
    </row>
    <row r="45" spans="1:88" ht="15.75" x14ac:dyDescent="0.25">
      <c r="A45" s="151">
        <v>45</v>
      </c>
      <c r="B45" s="151"/>
      <c r="C45" s="19" t="s">
        <v>71</v>
      </c>
      <c r="D45" s="19" t="s">
        <v>72</v>
      </c>
      <c r="E45" s="19" t="s">
        <v>75</v>
      </c>
      <c r="F45" s="32" t="s">
        <v>78</v>
      </c>
      <c r="G45" s="31" t="s">
        <v>77</v>
      </c>
      <c r="H45" s="31" t="s">
        <v>74</v>
      </c>
      <c r="I45" s="19" t="s">
        <v>76</v>
      </c>
      <c r="J45" s="19"/>
      <c r="K45" s="151" t="s">
        <v>145</v>
      </c>
      <c r="L45" s="19" t="s">
        <v>71</v>
      </c>
      <c r="M45" s="19" t="s">
        <v>72</v>
      </c>
      <c r="N45" s="19" t="s">
        <v>75</v>
      </c>
      <c r="O45" s="32" t="s">
        <v>78</v>
      </c>
      <c r="P45" s="31" t="s">
        <v>77</v>
      </c>
      <c r="Q45" s="31" t="s">
        <v>74</v>
      </c>
      <c r="R45" s="19" t="s">
        <v>76</v>
      </c>
      <c r="S45" s="151" t="s">
        <v>148</v>
      </c>
      <c r="T45" s="19"/>
      <c r="U45" s="19"/>
      <c r="V45" s="19"/>
      <c r="W45" s="19"/>
      <c r="X45" s="19"/>
      <c r="Y45" s="19"/>
      <c r="Z45" s="19"/>
      <c r="AA45" s="19"/>
      <c r="AB45" s="19"/>
      <c r="AC45" s="19"/>
      <c r="AD45" s="19"/>
      <c r="AE45" s="19"/>
      <c r="AH45" s="90">
        <v>42</v>
      </c>
      <c r="AI45" s="84">
        <f>D72</f>
        <v>2034</v>
      </c>
      <c r="AJ45" s="85" cm="1">
        <f t="array" aca="1" ref="AJ45" ca="1">(INDIRECT(AJ$50&amp;($AH45+$A$32)))/10^6</f>
        <v>251.06423101695887</v>
      </c>
      <c r="AK45" s="85" cm="1">
        <f t="array" aca="1" ref="AK45" ca="1">(INDIRECT(AK$50&amp;($AH45+$A$32)))/10^6</f>
        <v>476.90944366940988</v>
      </c>
      <c r="AL45" s="85" cm="1">
        <f t="array" aca="1" ref="AL45" ca="1">(INDIRECT(AL$50&amp;($AH45+$A$32)))/10^6</f>
        <v>596.72536149681298</v>
      </c>
      <c r="AM45" s="85" cm="1">
        <f t="array" aca="1" ref="AM45" ca="1">(INDIRECT(AM$50&amp;($AH45+$A$32)))/10^6</f>
        <v>1286.007637424123</v>
      </c>
      <c r="AN45" s="86"/>
      <c r="AY45" s="43"/>
      <c r="AZ45" s="39"/>
      <c r="BC45" s="39"/>
      <c r="BD45" s="39"/>
      <c r="BE45" s="39"/>
      <c r="BF45" s="39"/>
    </row>
    <row r="46" spans="1:88" ht="15.75" x14ac:dyDescent="0.25">
      <c r="A46" s="151">
        <v>46</v>
      </c>
      <c r="B46" s="151">
        <v>1</v>
      </c>
      <c r="C46" s="17">
        <v>32</v>
      </c>
      <c r="D46" s="17" t="s">
        <v>62</v>
      </c>
      <c r="E46" s="21">
        <f>LOOKUP($D$44,$C$7:$AE$7,$C9:$AE9)</f>
        <v>8113.2773304460006</v>
      </c>
      <c r="F46" s="18" cm="1">
        <f t="array" ref="F46">$E46*INDEX($AJ$5:$CJ$36,$E$44,MATCH(F$44&amp;$B46,$AJ$2:$CJ$2&amp;$AJ$1:$CJ$1,0))</f>
        <v>456717936.02499169</v>
      </c>
      <c r="G46" s="18" cm="1">
        <f t="array" ref="G46">$E46*INDEX($AJ$5:$CJ$36,$E$44,MATCH(G$44&amp;$B46,$AJ$2:$CJ$2&amp;$AJ$1:$CJ$1,0))</f>
        <v>356176815.27374411</v>
      </c>
      <c r="H46" s="18" cm="1">
        <f t="array" ref="H46">$E46*INDEX($AJ$5:$CJ$36,$E$44,MATCH(H$44&amp;$B46,$AJ$2:$CJ$2&amp;$AJ$1:$CJ$1,0))</f>
        <v>947010170.00784385</v>
      </c>
      <c r="I46" s="18" cm="1">
        <f t="array" ref="I46">$E46*INDEX($AJ$5:$CJ$36,$E$44,MATCH(I$44&amp;$B46,$AJ$2:$CJ$2&amp;$AJ$1:$CJ$1,0))</f>
        <v>175693314.96825954</v>
      </c>
      <c r="J46" s="18"/>
      <c r="K46" s="151">
        <v>1</v>
      </c>
      <c r="L46" s="17">
        <v>32</v>
      </c>
      <c r="M46" s="17" t="s">
        <v>62</v>
      </c>
      <c r="N46" s="21">
        <f>LOOKUP($M44,$C$7:$AE$7,$C$9:$AE$9)</f>
        <v>368.00490449024198</v>
      </c>
      <c r="O46" s="18" cm="1">
        <f t="array" ref="O46">$N46*INDEX($AJ$5:$CJ$36,$N44,MATCH(O44&amp;$K46,$AJ$2:$CJ$2&amp;$AJ$1:$CJ$1,0))</f>
        <v>20117408.001751166</v>
      </c>
      <c r="P46" s="18" cm="1">
        <f t="array" ref="P46">$N46*INDEX($AJ$5:$CJ$36,$N44,MATCH(P44&amp;$K46,$AJ$2:$CJ$2&amp;$AJ$1:$CJ$1,0))</f>
        <v>15647964.523605542</v>
      </c>
      <c r="Q46" s="18" cm="1">
        <f t="array" ref="Q46">$N46*INDEX($AJ$5:$CJ$36,$N44,MATCH(Q44&amp;$K46,$AJ$2:$CJ$2&amp;$AJ$1:$CJ$1,0))</f>
        <v>41553545.602313839</v>
      </c>
      <c r="R46" s="18" cm="1">
        <f t="array" ref="R46">$N46*INDEX($AJ$5:$CJ$36,$N44,MATCH(R44&amp;$K46,$AJ$2:$CJ$2&amp;$AJ$1:$CJ$1,0))</f>
        <v>7665301.3783884188</v>
      </c>
      <c r="S46" s="151"/>
      <c r="T46" s="18"/>
      <c r="U46" s="18"/>
      <c r="V46" s="18"/>
      <c r="W46" s="18"/>
      <c r="X46" s="18"/>
      <c r="Y46" s="18"/>
      <c r="Z46" s="18"/>
      <c r="AA46" s="18"/>
      <c r="AB46" s="18"/>
      <c r="AC46" s="18"/>
      <c r="AD46" s="18"/>
      <c r="AE46" s="18"/>
      <c r="AH46" s="90">
        <v>56</v>
      </c>
      <c r="AI46" s="84">
        <f>D86</f>
        <v>2036</v>
      </c>
      <c r="AJ46" s="85" cm="1">
        <f t="array" aca="1" ref="AJ46" ca="1">(INDIRECT(AJ$50&amp;($AH46+$A$32)))/10^6</f>
        <v>1372.2532326566293</v>
      </c>
      <c r="AK46" s="85" cm="1">
        <f t="array" aca="1" ref="AK46" ca="1">(INDIRECT(AK$50&amp;($AH46+$A$32)))/10^6</f>
        <v>2575.7742653349819</v>
      </c>
      <c r="AL46" s="85" cm="1">
        <f t="array" aca="1" ref="AL46" ca="1">(INDIRECT(AL$50&amp;($AH46+$A$32)))/10^6</f>
        <v>3208.4531759955603</v>
      </c>
      <c r="AM46" s="85" cm="1">
        <f t="array" aca="1" ref="AM46" ca="1">(INDIRECT(AM$50&amp;($AH46+$A$32)))/10^6</f>
        <v>6976.0059633651708</v>
      </c>
      <c r="AN46" s="86"/>
      <c r="AY46" s="43"/>
      <c r="AZ46" s="39"/>
      <c r="BC46" s="39"/>
      <c r="BD46" s="39"/>
      <c r="BE46" s="39"/>
      <c r="BF46" s="39"/>
      <c r="BI46" s="39"/>
      <c r="BJ46" s="39"/>
      <c r="BK46" s="39"/>
      <c r="BL46" s="39"/>
    </row>
    <row r="47" spans="1:88" ht="15.75" x14ac:dyDescent="0.25">
      <c r="A47" s="151">
        <v>47</v>
      </c>
      <c r="B47" s="151">
        <v>2</v>
      </c>
      <c r="C47" s="17">
        <v>125</v>
      </c>
      <c r="D47" s="17" t="s">
        <v>63</v>
      </c>
      <c r="E47" s="21">
        <f t="shared" ref="E47:E54" si="2">LOOKUP($D$44,$C$7:$AE$7,$C10:$AE10)</f>
        <v>10732.355519340279</v>
      </c>
      <c r="F47" s="18" cm="1">
        <f t="array" ref="F47">$E47*INDEX($AJ$5:$CJ$36,$E$44,MATCH(F$44&amp;$B47,$AJ$2:$CJ$2&amp;$AJ$1:$CJ$1,0))</f>
        <v>3407341278.9213314</v>
      </c>
      <c r="G47" s="18" cm="1">
        <f t="array" ref="G47">$E47*INDEX($AJ$5:$CJ$36,$E$44,MATCH(G$44&amp;$B47,$AJ$2:$CJ$2&amp;$AJ$1:$CJ$1,0))</f>
        <v>2528613490.2850676</v>
      </c>
      <c r="H47" s="18" cm="1">
        <f t="array" ref="H47">$E47*INDEX($AJ$5:$CJ$36,$E$44,MATCH(H$44&amp;$B47,$AJ$2:$CJ$2&amp;$AJ$1:$CJ$1,0))</f>
        <v>6680259625.5300474</v>
      </c>
      <c r="I47" s="18" cm="1">
        <f t="array" ref="I47">$E47*INDEX($AJ$5:$CJ$36,$E$44,MATCH(I$44&amp;$B47,$AJ$2:$CJ$2&amp;$AJ$1:$CJ$1,0))</f>
        <v>1028022729.6024283</v>
      </c>
      <c r="J47" s="18"/>
      <c r="K47" s="151">
        <v>2</v>
      </c>
      <c r="L47" s="17">
        <v>125</v>
      </c>
      <c r="M47" s="17" t="s">
        <v>63</v>
      </c>
      <c r="N47" s="21">
        <f>LOOKUP($M44,$C$7:$AE$7,$C$10:$AE$10)</f>
        <v>2222.9042947544922</v>
      </c>
      <c r="O47" s="18" cm="1">
        <f t="array" ref="O47">$N47*INDEX($AJ$5:$CJ$36,$N44,MATCH(O44&amp;$K47,$AJ$2:$CJ$2&amp;$AJ$1:$CJ$1,0))</f>
        <v>688991938.72543252</v>
      </c>
      <c r="P47" s="18" cm="1">
        <f t="array" ref="P47">$N47*INDEX($AJ$5:$CJ$36,$N44,MATCH(P44&amp;$K47,$AJ$2:$CJ$2&amp;$AJ$1:$CJ$1,0))</f>
        <v>510007339.24739146</v>
      </c>
      <c r="Q47" s="18" cm="1">
        <f t="array" ref="Q47">$N47*INDEX($AJ$5:$CJ$36,$N44,MATCH(Q44&amp;$K47,$AJ$2:$CJ$2&amp;$AJ$1:$CJ$1,0))</f>
        <v>1344469412.4943526</v>
      </c>
      <c r="R47" s="18" cm="1">
        <f t="array" ref="R47">$N47*INDEX($AJ$5:$CJ$36,$N44,MATCH(R44&amp;$K47,$AJ$2:$CJ$2&amp;$AJ$1:$CJ$1,0))</f>
        <v>205763127.19995302</v>
      </c>
      <c r="S47" s="151"/>
      <c r="T47" s="18"/>
      <c r="U47" s="18"/>
      <c r="V47" s="18"/>
      <c r="W47" s="18"/>
      <c r="X47" s="18"/>
      <c r="Y47" s="18"/>
      <c r="Z47" s="18"/>
      <c r="AA47" s="18"/>
      <c r="AB47" s="18"/>
      <c r="AC47" s="18"/>
      <c r="AD47" s="18"/>
      <c r="AE47" s="18"/>
      <c r="AH47" s="90">
        <v>70</v>
      </c>
      <c r="AI47" s="84">
        <v>2045</v>
      </c>
      <c r="AJ47" s="85" cm="1">
        <f t="array" aca="1" ref="AJ47" ca="1">(INDIRECT(AJ$50&amp;($AH47+$A$32)))/10^6</f>
        <v>662.61596722162653</v>
      </c>
      <c r="AK47" s="85" cm="1">
        <f t="array" aca="1" ref="AK47" ca="1">(INDIRECT(AK$50&amp;($AH47+$A$32)))/10^6</f>
        <v>1180.9598222983759</v>
      </c>
      <c r="AL47" s="85" cm="1">
        <f t="array" aca="1" ref="AL47" ca="1">(INDIRECT(AL$50&amp;($AH47+$A$32)))/10^6</f>
        <v>1443.4246365481631</v>
      </c>
      <c r="AM47" s="85" cm="1">
        <f t="array" aca="1" ref="AM47" ca="1">(INDIRECT(AM$50&amp;($AH47+$A$32)))/10^6</f>
        <v>3257.8411583716461</v>
      </c>
      <c r="AN47" s="86"/>
      <c r="AQ47" s="39"/>
      <c r="AR47" s="39"/>
      <c r="AY47" s="43"/>
      <c r="AZ47" s="39"/>
      <c r="BC47" s="39"/>
      <c r="BD47" s="39"/>
      <c r="BE47" s="39"/>
      <c r="BF47" s="39"/>
      <c r="BI47" s="39"/>
      <c r="BJ47" s="39"/>
      <c r="BK47" s="39"/>
      <c r="BL47" s="39"/>
      <c r="BO47" s="39"/>
      <c r="BP47" s="39"/>
      <c r="BQ47" s="39"/>
      <c r="BR47" s="39"/>
    </row>
    <row r="48" spans="1:88" x14ac:dyDescent="0.25">
      <c r="A48" s="151">
        <v>48</v>
      </c>
      <c r="B48" s="151">
        <v>3</v>
      </c>
      <c r="C48" s="17">
        <v>134</v>
      </c>
      <c r="D48" s="17" t="s">
        <v>64</v>
      </c>
      <c r="E48" s="21">
        <f t="shared" si="2"/>
        <v>9877.9214380717622</v>
      </c>
      <c r="F48" s="18" cm="1">
        <f t="array" ref="F48">$E48*INDEX($AJ$5:$CJ$36,$E$44,MATCH(F$44&amp;$B48,$AJ$2:$CJ$2&amp;$AJ$1:$CJ$1,0))</f>
        <v>1273639211.5455041</v>
      </c>
      <c r="G48" s="18" cm="1">
        <f t="array" ref="G48">$E48*INDEX($AJ$5:$CJ$36,$E$44,MATCH(G$44&amp;$B48,$AJ$2:$CJ$2&amp;$AJ$1:$CJ$1,0))</f>
        <v>973797168.75178599</v>
      </c>
      <c r="H48" s="18" cm="1">
        <f t="array" ref="H48">$E48*INDEX($AJ$5:$CJ$36,$E$44,MATCH(H$44&amp;$B48,$AJ$2:$CJ$2&amp;$AJ$1:$CJ$1,0))</f>
        <v>2574146795.8603864</v>
      </c>
      <c r="I48" s="18" cm="1">
        <f t="array" ref="I48">$E48*INDEX($AJ$5:$CJ$36,$E$44,MATCH(I$44&amp;$B48,$AJ$2:$CJ$2&amp;$AJ$1:$CJ$1,0))</f>
        <v>441245058.05335516</v>
      </c>
      <c r="J48" s="18"/>
      <c r="K48" s="151">
        <v>3</v>
      </c>
      <c r="L48" s="17">
        <v>134</v>
      </c>
      <c r="M48" s="17" t="s">
        <v>64</v>
      </c>
      <c r="N48" s="21">
        <f>LOOKUP($M44,$C$7:$AE$7,$C$11:$AE$11)</f>
        <v>1933.817140451667</v>
      </c>
      <c r="O48" s="18" cm="1">
        <f t="array" ref="O48">$N48*INDEX($AJ$5:$CJ$36,$N44,MATCH(O44&amp;$K48,$AJ$2:$CJ$2&amp;$AJ$1:$CJ$1,0))</f>
        <v>242698689.40040603</v>
      </c>
      <c r="P48" s="18" cm="1">
        <f t="array" ref="P48">$N48*INDEX($AJ$5:$CJ$36,$N44,MATCH(P44&amp;$K48,$AJ$2:$CJ$2&amp;$AJ$1:$CJ$1,0))</f>
        <v>185099944.43944505</v>
      </c>
      <c r="Q48" s="18" cm="1">
        <f t="array" ref="Q48">$N48*INDEX($AJ$5:$CJ$36,$N44,MATCH(Q44&amp;$K48,$AJ$2:$CJ$2&amp;$AJ$1:$CJ$1,0))</f>
        <v>488393368.84621674</v>
      </c>
      <c r="R48" s="18" cm="1">
        <f t="array" ref="R48">$N48*INDEX($AJ$5:$CJ$36,$N44,MATCH(R44&amp;$K48,$AJ$2:$CJ$2&amp;$AJ$1:$CJ$1,0))</f>
        <v>83280097.230488449</v>
      </c>
      <c r="S48" s="151"/>
      <c r="T48" s="18"/>
      <c r="U48" s="18"/>
      <c r="V48" s="18"/>
      <c r="W48" s="18"/>
      <c r="X48" s="18"/>
      <c r="Y48" s="18"/>
      <c r="Z48" s="18"/>
      <c r="AA48" s="18"/>
      <c r="AB48" s="18"/>
      <c r="AC48" s="18"/>
      <c r="AD48" s="18"/>
      <c r="AE48" s="18"/>
      <c r="AH48" s="90">
        <v>84</v>
      </c>
      <c r="AI48" s="41">
        <v>2050</v>
      </c>
      <c r="AJ48" s="42" cm="1">
        <f t="array" aca="1" ref="AJ48" ca="1">(INDIRECT(AJ$50&amp;($AH48+$A$32)))/10^6</f>
        <v>805.62355652435451</v>
      </c>
      <c r="AK48" s="42" cm="1">
        <f t="array" aca="1" ref="AK48" ca="1">(INDIRECT(AK$50&amp;($AH48+$A$32)))/10^6</f>
        <v>1400.4802896553042</v>
      </c>
      <c r="AL48" s="42" cm="1">
        <f t="array" aca="1" ref="AL48" ca="1">(INDIRECT(AL$50&amp;($AH48+$A$32)))/10^6</f>
        <v>1696.1456369934331</v>
      </c>
      <c r="AM48" s="42" cm="1">
        <f t="array" aca="1" ref="AM48" ca="1">(INDIRECT(AM$50&amp;($AH48+$A$32)))/10^6</f>
        <v>3864.8656993584336</v>
      </c>
      <c r="AN48" s="86"/>
      <c r="AR48" s="39"/>
      <c r="AW48" s="39"/>
      <c r="AX48" s="39"/>
      <c r="AY48" s="39"/>
      <c r="AZ48" s="39"/>
      <c r="BA48" s="39"/>
      <c r="BB48" s="39"/>
      <c r="BC48" s="39"/>
      <c r="BD48" s="39"/>
      <c r="BE48" s="39"/>
      <c r="BF48" s="39"/>
      <c r="BG48" s="39"/>
      <c r="BH48" s="39"/>
      <c r="BI48" s="39"/>
      <c r="BJ48" s="39"/>
      <c r="BK48" s="39"/>
      <c r="BL48" s="39"/>
      <c r="BM48" s="39"/>
      <c r="BN48" s="39"/>
      <c r="BO48" s="39"/>
      <c r="BP48" s="39"/>
      <c r="BQ48" s="39"/>
      <c r="BR48" s="39"/>
      <c r="BS48" s="39"/>
      <c r="BT48" s="39"/>
      <c r="BU48" s="39"/>
      <c r="BV48" s="39"/>
      <c r="BW48" s="39"/>
    </row>
    <row r="49" spans="1:75" ht="27" customHeight="1" x14ac:dyDescent="0.25">
      <c r="A49" s="151">
        <v>49</v>
      </c>
      <c r="B49" s="151">
        <v>4</v>
      </c>
      <c r="C49" s="17">
        <v>143</v>
      </c>
      <c r="D49" s="17" t="s">
        <v>65</v>
      </c>
      <c r="E49" s="21">
        <f t="shared" si="2"/>
        <v>2504.0381832611233</v>
      </c>
      <c r="F49" s="18" cm="1">
        <f t="array" ref="F49">$E49*INDEX($AJ$5:$CJ$36,$E$44,MATCH(F$44&amp;$B49,$AJ$2:$CJ$2&amp;$AJ$1:$CJ$1,0))</f>
        <v>1031571811.067555</v>
      </c>
      <c r="G49" s="18" cm="1">
        <f t="array" ref="G49">$E49*INDEX($AJ$5:$CJ$36,$E$44,MATCH(G$44&amp;$B49,$AJ$2:$CJ$2&amp;$AJ$1:$CJ$1,0))</f>
        <v>741009083.09472704</v>
      </c>
      <c r="H49" s="18" cm="1">
        <f t="array" ref="H49">$E49*INDEX($AJ$5:$CJ$36,$E$44,MATCH(H$44&amp;$B49,$AJ$2:$CJ$2&amp;$AJ$1:$CJ$1,0))</f>
        <v>1962298673.8867164</v>
      </c>
      <c r="I49" s="18" cm="1">
        <f t="array" ref="I49">$E49*INDEX($AJ$5:$CJ$36,$E$44,MATCH(I$44&amp;$B49,$AJ$2:$CJ$2&amp;$AJ$1:$CJ$1,0))</f>
        <v>272399476.11515892</v>
      </c>
      <c r="J49" s="18"/>
      <c r="K49" s="151">
        <v>4</v>
      </c>
      <c r="L49" s="17">
        <v>143</v>
      </c>
      <c r="M49" s="17" t="s">
        <v>65</v>
      </c>
      <c r="N49" s="21">
        <f>LOOKUP($M44,$C$7:$AE$7,$C$12:$AE$12)</f>
        <v>1876.8649826784228</v>
      </c>
      <c r="O49" s="18" cm="1">
        <f t="array" ref="O49">$N49*INDEX($AJ$5:$CJ$36,$N44,MATCH(O44&amp;$K49,$AJ$2:$CJ$2&amp;$AJ$1:$CJ$1,0))</f>
        <v>756415637.30518734</v>
      </c>
      <c r="P49" s="18" cm="1">
        <f t="array" ref="P49">$N49*INDEX($AJ$5:$CJ$36,$N44,MATCH(P44&amp;$K49,$AJ$2:$CJ$2&amp;$AJ$1:$CJ$1,0))</f>
        <v>541956773.86846387</v>
      </c>
      <c r="Q49" s="18" cm="1">
        <f t="array" ref="Q49">$N49*INDEX($AJ$5:$CJ$36,$N44,MATCH(Q44&amp;$K49,$AJ$2:$CJ$2&amp;$AJ$1:$CJ$1,0))</f>
        <v>1431400902.1959927</v>
      </c>
      <c r="R49" s="18" cm="1">
        <f t="array" ref="R49">$N49*INDEX($AJ$5:$CJ$36,$N44,MATCH(R44&amp;$K49,$AJ$2:$CJ$2&amp;$AJ$1:$CJ$1,0))</f>
        <v>197592957.21610677</v>
      </c>
      <c r="S49" s="151"/>
      <c r="T49" s="18"/>
      <c r="U49" s="18"/>
      <c r="V49" s="18"/>
      <c r="W49" s="18"/>
      <c r="X49" s="18"/>
      <c r="Y49" s="18"/>
      <c r="Z49" s="18"/>
      <c r="AA49" s="18"/>
      <c r="AB49" s="18"/>
      <c r="AC49" s="18"/>
      <c r="AD49" s="18"/>
      <c r="AE49" s="18"/>
      <c r="AH49" s="90"/>
      <c r="AI49" s="93"/>
      <c r="AJ49" s="93"/>
      <c r="AK49" s="93"/>
      <c r="AL49" s="93"/>
      <c r="AM49" s="93"/>
      <c r="AN49" s="86"/>
      <c r="AQ49" s="39"/>
      <c r="AR49" s="39"/>
      <c r="AS49" s="39"/>
      <c r="AT49" s="39"/>
      <c r="AU49" s="39"/>
      <c r="AV49" s="39"/>
      <c r="AW49" s="39"/>
      <c r="AX49" s="39"/>
      <c r="AY49" s="39"/>
      <c r="AZ49" s="39"/>
      <c r="BA49" s="39"/>
      <c r="BB49" s="39"/>
      <c r="BC49" s="39"/>
      <c r="BD49" s="39"/>
      <c r="BE49" s="39"/>
      <c r="BF49" s="39"/>
      <c r="BG49" s="39"/>
      <c r="BH49" s="39"/>
      <c r="BI49" s="39"/>
      <c r="BJ49" s="39"/>
      <c r="BK49" s="39"/>
      <c r="BL49" s="39"/>
      <c r="BM49" s="39"/>
      <c r="BN49" s="39"/>
      <c r="BO49" s="39"/>
      <c r="BP49" s="39"/>
      <c r="BQ49" s="39"/>
      <c r="BR49" s="39"/>
      <c r="BS49" s="39"/>
      <c r="BT49" s="39"/>
      <c r="BU49" s="39"/>
      <c r="BV49" s="39"/>
      <c r="BW49" s="39"/>
    </row>
    <row r="50" spans="1:75" x14ac:dyDescent="0.25">
      <c r="A50" s="151">
        <v>50</v>
      </c>
      <c r="B50" s="151">
        <v>5</v>
      </c>
      <c r="C50" s="17">
        <v>152</v>
      </c>
      <c r="D50" s="17" t="s">
        <v>66</v>
      </c>
      <c r="E50" s="21">
        <f t="shared" si="2"/>
        <v>6324.4152737110489</v>
      </c>
      <c r="F50" s="18" cm="1">
        <f t="array" ref="F50">$E50*INDEX($AJ$5:$CJ$36,$E$44,MATCH(F$44&amp;$B50,$AJ$2:$CJ$2&amp;$AJ$1:$CJ$1,0))</f>
        <v>49571428.307162814</v>
      </c>
      <c r="G50" s="18" cm="1">
        <f t="array" ref="G50">$E50*INDEX($AJ$5:$CJ$36,$E$44,MATCH(G$44&amp;$B50,$AJ$2:$CJ$2&amp;$AJ$1:$CJ$1,0))</f>
        <v>38806905.256724887</v>
      </c>
      <c r="H50" s="18" cm="1">
        <f t="array" ref="H50">$E50*INDEX($AJ$5:$CJ$36,$E$44,MATCH(H$44&amp;$B50,$AJ$2:$CJ$2&amp;$AJ$1:$CJ$1,0))</f>
        <v>103210095.15446502</v>
      </c>
      <c r="I50" s="18" cm="1">
        <f t="array" ref="I50">$E50*INDEX($AJ$5:$CJ$36,$E$44,MATCH(I$44&amp;$B50,$AJ$2:$CJ$2&amp;$AJ$1:$CJ$1,0))</f>
        <v>19614031.45311087</v>
      </c>
      <c r="J50" s="18"/>
      <c r="K50" s="151">
        <v>5</v>
      </c>
      <c r="L50" s="17">
        <v>152</v>
      </c>
      <c r="M50" s="17" t="s">
        <v>66</v>
      </c>
      <c r="N50" s="21">
        <f>LOOKUP($M44,$C$7:$AE$7,$C$13:$AE$13)</f>
        <v>5978.9015730824585</v>
      </c>
      <c r="O50" s="18" cm="1">
        <f t="array" ref="O50">$N50*INDEX($AJ$5:$CJ$36,$N44,MATCH(O44&amp;$K50,$AJ$2:$CJ$2&amp;$AJ$1:$CJ$1,0))</f>
        <v>45504205.296545491</v>
      </c>
      <c r="P50" s="18" cm="1">
        <f t="array" ref="P50">$N50*INDEX($AJ$5:$CJ$36,$N44,MATCH(P44&amp;$K50,$AJ$2:$CJ$2&amp;$AJ$1:$CJ$1,0))</f>
        <v>35526677.2208739</v>
      </c>
      <c r="Q50" s="18" cm="1">
        <f t="array" ref="Q50">$N50*INDEX($AJ$5:$CJ$36,$N44,MATCH(Q44&amp;$K50,$AJ$2:$CJ$2&amp;$AJ$1:$CJ$1,0))</f>
        <v>94346437.674001753</v>
      </c>
      <c r="R50" s="18" cm="1">
        <f t="array" ref="R50">$N50*INDEX($AJ$5:$CJ$36,$N44,MATCH(R44&amp;$K50,$AJ$2:$CJ$2&amp;$AJ$1:$CJ$1,0))</f>
        <v>17829934.036387675</v>
      </c>
      <c r="S50" s="151"/>
      <c r="T50" s="18"/>
      <c r="U50" s="18"/>
      <c r="V50" s="18"/>
      <c r="W50" s="18"/>
      <c r="X50" s="18"/>
      <c r="Y50" s="18"/>
      <c r="Z50" s="18"/>
      <c r="AA50" s="18"/>
      <c r="AB50" s="18"/>
      <c r="AC50" s="18"/>
      <c r="AD50" s="18"/>
      <c r="AE50" s="18"/>
      <c r="AH50" s="90"/>
      <c r="AI50" s="93"/>
      <c r="AJ50" s="93" t="s">
        <v>98</v>
      </c>
      <c r="AK50" s="93" t="s">
        <v>97</v>
      </c>
      <c r="AL50" s="93" t="s">
        <v>96</v>
      </c>
      <c r="AM50" s="93" t="s">
        <v>95</v>
      </c>
      <c r="AN50" s="86"/>
      <c r="AQ50" s="39"/>
      <c r="AR50" s="39"/>
      <c r="AS50" s="39"/>
      <c r="AT50" s="39"/>
      <c r="AU50" s="39"/>
      <c r="AV50" s="39"/>
      <c r="AW50" s="39"/>
      <c r="AX50" s="39"/>
      <c r="AY50" s="39"/>
      <c r="AZ50" s="39"/>
      <c r="BA50" s="39"/>
      <c r="BB50" s="39"/>
      <c r="BC50" s="39"/>
      <c r="BD50" s="39"/>
      <c r="BE50" s="39"/>
      <c r="BF50" s="39"/>
      <c r="BG50" s="39"/>
      <c r="BH50" s="39"/>
      <c r="BI50" s="39"/>
      <c r="BJ50" s="39"/>
      <c r="BK50" s="39"/>
      <c r="BL50" s="39"/>
      <c r="BM50" s="39"/>
      <c r="BN50" s="39"/>
      <c r="BO50" s="39"/>
      <c r="BP50" s="39"/>
      <c r="BQ50" s="39"/>
      <c r="BR50" s="39"/>
      <c r="BS50" s="39"/>
      <c r="BT50" s="39"/>
      <c r="BU50" s="39"/>
      <c r="BV50" s="39"/>
      <c r="BW50" s="39"/>
    </row>
    <row r="51" spans="1:75" ht="15.75" thickBot="1" x14ac:dyDescent="0.3">
      <c r="A51" s="151">
        <v>51</v>
      </c>
      <c r="B51" s="151">
        <v>6</v>
      </c>
      <c r="C51" s="17">
        <v>227</v>
      </c>
      <c r="D51" s="17" t="s">
        <v>67</v>
      </c>
      <c r="E51" s="21">
        <f t="shared" si="2"/>
        <v>18.540000000000038</v>
      </c>
      <c r="F51" s="18" cm="1">
        <f t="array" ref="F51">$E51*INDEX($AJ$5:$CJ$36,$E$44,MATCH(F$44&amp;$B51,$AJ$2:$CJ$2&amp;$AJ$1:$CJ$1,0))</f>
        <v>5420567.9415885787</v>
      </c>
      <c r="G51" s="18" cm="1">
        <f t="array" ref="G51">$E51*INDEX($AJ$5:$CJ$36,$E$44,MATCH(G$44&amp;$B51,$AJ$2:$CJ$2&amp;$AJ$1:$CJ$1,0))</f>
        <v>3988194.2096872088</v>
      </c>
      <c r="H51" s="18" cm="1">
        <f t="array" ref="H51">$E51*INDEX($AJ$5:$CJ$36,$E$44,MATCH(H$44&amp;$B51,$AJ$2:$CJ$2&amp;$AJ$1:$CJ$1,0))</f>
        <v>10515999.444666216</v>
      </c>
      <c r="I51" s="18" cm="1">
        <f t="array" ref="I51">$E51*INDEX($AJ$5:$CJ$36,$E$44,MATCH(I$44&amp;$B51,$AJ$2:$CJ$2&amp;$AJ$1:$CJ$1,0))</f>
        <v>1576419.3374320599</v>
      </c>
      <c r="J51" s="18"/>
      <c r="K51" s="151">
        <v>6</v>
      </c>
      <c r="L51" s="17">
        <v>227</v>
      </c>
      <c r="M51" s="17" t="s">
        <v>67</v>
      </c>
      <c r="N51" s="21">
        <f>LOOKUP($M44,$C$7:$AE$7,$C$14:$AE$14)</f>
        <v>15.219999999999931</v>
      </c>
      <c r="O51" s="18" cm="1">
        <f t="array" ref="O51">$N51*INDEX($AJ$5:$CJ$36,$N44,MATCH(O44&amp;$K51,$AJ$2:$CJ$2&amp;$AJ$1:$CJ$1,0))</f>
        <v>4347102.3241862915</v>
      </c>
      <c r="P51" s="18" cm="1">
        <f t="array" ref="P51">$N51*INDEX($AJ$5:$CJ$36,$N44,MATCH(P44&amp;$K51,$AJ$2:$CJ$2&amp;$AJ$1:$CJ$1,0))</f>
        <v>3190220.4624638921</v>
      </c>
      <c r="Q51" s="18" cm="1">
        <f t="array" ref="Q51">$N51*INDEX($AJ$5:$CJ$36,$N44,MATCH(Q44&amp;$K51,$AJ$2:$CJ$2&amp;$AJ$1:$CJ$1,0))</f>
        <v>8400022.1944461279</v>
      </c>
      <c r="R51" s="18" cm="1">
        <f t="array" ref="R51">$N51*INDEX($AJ$5:$CJ$36,$N44,MATCH(R44&amp;$K51,$AJ$2:$CJ$2&amp;$AJ$1:$CJ$1,0))</f>
        <v>1251163.156772851</v>
      </c>
      <c r="S51" s="151"/>
      <c r="T51" s="18"/>
      <c r="U51" s="18"/>
      <c r="V51" s="18"/>
      <c r="W51" s="18"/>
      <c r="X51" s="18"/>
      <c r="Y51" s="18"/>
      <c r="Z51" s="18"/>
      <c r="AA51" s="18"/>
      <c r="AB51" s="18"/>
      <c r="AC51" s="18"/>
      <c r="AD51" s="18"/>
      <c r="AE51" s="18"/>
      <c r="AH51" s="90"/>
      <c r="AI51" s="152" t="s">
        <v>252</v>
      </c>
      <c r="AJ51" s="93"/>
      <c r="AK51" s="93"/>
      <c r="AL51" s="93"/>
      <c r="AM51" s="93"/>
      <c r="AN51" s="86"/>
      <c r="AQ51" s="39"/>
      <c r="AR51" s="39"/>
      <c r="AS51" s="39"/>
      <c r="AT51" s="39"/>
      <c r="AU51" s="39"/>
      <c r="AV51" s="39"/>
      <c r="AW51" s="39"/>
      <c r="AX51" s="39"/>
      <c r="AY51" s="39"/>
      <c r="AZ51" s="39"/>
      <c r="BA51" s="39"/>
      <c r="BB51" s="39"/>
      <c r="BC51" s="39"/>
      <c r="BD51" s="39"/>
      <c r="BE51" s="39"/>
      <c r="BF51" s="39"/>
      <c r="BG51" s="39"/>
      <c r="BH51" s="39"/>
      <c r="BI51" s="39"/>
      <c r="BJ51" s="39"/>
      <c r="BK51" s="39"/>
      <c r="BL51" s="39"/>
      <c r="BM51" s="39"/>
      <c r="BN51" s="39"/>
      <c r="BO51" s="39"/>
      <c r="BP51" s="39"/>
      <c r="BQ51" s="39"/>
      <c r="BR51" s="39"/>
      <c r="BS51" s="39"/>
      <c r="BT51" s="39"/>
      <c r="BU51" s="39"/>
      <c r="BV51" s="39"/>
      <c r="BW51" s="39"/>
    </row>
    <row r="52" spans="1:75" ht="16.5" thickTop="1" thickBot="1" x14ac:dyDescent="0.3">
      <c r="A52" s="151">
        <v>52</v>
      </c>
      <c r="B52" s="151">
        <v>7</v>
      </c>
      <c r="C52" s="17">
        <v>236</v>
      </c>
      <c r="D52" s="17" t="s">
        <v>68</v>
      </c>
      <c r="E52" s="21">
        <f t="shared" si="2"/>
        <v>6.3501662362170963</v>
      </c>
      <c r="F52" s="18" cm="1">
        <f t="array" ref="F52">$E52*INDEX($AJ$5:$CJ$36,$E$44,MATCH(F$44&amp;$B52,$AJ$2:$CJ$2&amp;$AJ$1:$CJ$1,0))</f>
        <v>6655808.5283076605</v>
      </c>
      <c r="G52" s="18" cm="1">
        <f t="array" ref="G52">$E52*INDEX($AJ$5:$CJ$36,$E$44,MATCH(G$44&amp;$B52,$AJ$2:$CJ$2&amp;$AJ$1:$CJ$1,0))</f>
        <v>4405927.6424302692</v>
      </c>
      <c r="H52" s="18" cm="1">
        <f t="array" ref="H52">$E52*INDEX($AJ$5:$CJ$36,$E$44,MATCH(H$44&amp;$B52,$AJ$2:$CJ$2&amp;$AJ$1:$CJ$1,0))</f>
        <v>11665105.454237439</v>
      </c>
      <c r="I52" s="18" cm="1">
        <f t="array" ref="I52">$E52*INDEX($AJ$5:$CJ$36,$E$44,MATCH(I$44&amp;$B52,$AJ$2:$CJ$2&amp;$AJ$1:$CJ$1,0))</f>
        <v>1319917.6384726486</v>
      </c>
      <c r="J52" s="18"/>
      <c r="K52" s="151">
        <v>7</v>
      </c>
      <c r="L52" s="17">
        <v>236</v>
      </c>
      <c r="M52" s="17" t="s">
        <v>68</v>
      </c>
      <c r="N52" s="21">
        <f>LOOKUP($M44,$C$7:$AE$7,$C$15:$AE$15)</f>
        <v>2.1300822403045911</v>
      </c>
      <c r="O52" s="18" cm="1">
        <f t="array" ref="O52">$N52*INDEX($AJ$5:$CJ$36,$N44,MATCH(O44&amp;$K52,$AJ$2:$CJ$2&amp;$AJ$1:$CJ$1,0))</f>
        <v>2192017.294750859</v>
      </c>
      <c r="P52" s="18" cm="1">
        <f t="array" ref="P52">$N52*INDEX($AJ$5:$CJ$36,$N44,MATCH(P44&amp;$K52,$AJ$2:$CJ$2&amp;$AJ$1:$CJ$1,0))</f>
        <v>1446953.0502408813</v>
      </c>
      <c r="Q52" s="18" cm="1">
        <f t="array" ref="Q52">$N52*INDEX($AJ$5:$CJ$36,$N44,MATCH(Q44&amp;$K52,$AJ$2:$CJ$2&amp;$AJ$1:$CJ$1,0))</f>
        <v>3824840.9474446783</v>
      </c>
      <c r="R52" s="18" cm="1">
        <f t="array" ref="R52">$N52*INDEX($AJ$5:$CJ$36,$N44,MATCH(R44&amp;$K52,$AJ$2:$CJ$2&amp;$AJ$1:$CJ$1,0))</f>
        <v>429364.10180416651</v>
      </c>
      <c r="S52" s="151"/>
      <c r="T52" s="18"/>
      <c r="U52" s="18"/>
      <c r="V52" s="18"/>
      <c r="W52" s="18"/>
      <c r="X52" s="18"/>
      <c r="Y52" s="18"/>
      <c r="Z52" s="18"/>
      <c r="AA52" s="18"/>
      <c r="AB52" s="18"/>
      <c r="AC52" s="18"/>
      <c r="AD52" s="18"/>
      <c r="AE52" s="18"/>
      <c r="AH52" s="90"/>
      <c r="AI52" s="40" t="s">
        <v>0</v>
      </c>
      <c r="AJ52" s="40" t="s">
        <v>91</v>
      </c>
      <c r="AK52" s="40" t="s">
        <v>92</v>
      </c>
      <c r="AL52" s="40" t="s">
        <v>93</v>
      </c>
      <c r="AM52" s="40" t="s">
        <v>94</v>
      </c>
      <c r="AN52" s="86"/>
      <c r="AQ52" s="39"/>
      <c r="AR52" s="39"/>
      <c r="AS52" s="39"/>
      <c r="AT52" s="39"/>
      <c r="AU52" s="39"/>
      <c r="AV52" s="39"/>
      <c r="AW52" s="39"/>
      <c r="AX52" s="39"/>
      <c r="AY52" s="39"/>
      <c r="AZ52" s="39"/>
      <c r="BA52" s="39"/>
      <c r="BB52" s="39"/>
      <c r="BC52" s="39"/>
      <c r="BD52" s="39"/>
      <c r="BE52" s="39"/>
      <c r="BF52" s="39"/>
      <c r="BG52" s="39"/>
      <c r="BH52" s="39"/>
      <c r="BI52" s="39"/>
      <c r="BJ52" s="39"/>
      <c r="BK52" s="39"/>
      <c r="BL52" s="39"/>
      <c r="BM52" s="39"/>
      <c r="BN52" s="39"/>
      <c r="BO52" s="39"/>
      <c r="BP52" s="39"/>
      <c r="BQ52" s="39"/>
      <c r="BR52" s="39"/>
      <c r="BS52" s="39"/>
      <c r="BT52" s="39"/>
      <c r="BU52" s="39"/>
      <c r="BV52" s="39"/>
      <c r="BW52" s="39"/>
    </row>
    <row r="53" spans="1:75" x14ac:dyDescent="0.25">
      <c r="A53" s="151">
        <v>53</v>
      </c>
      <c r="B53" s="151">
        <v>8</v>
      </c>
      <c r="C53" s="17">
        <v>245</v>
      </c>
      <c r="D53" s="17" t="s">
        <v>69</v>
      </c>
      <c r="E53" s="21">
        <f t="shared" si="2"/>
        <v>3531.9631268616649</v>
      </c>
      <c r="F53" s="18" cm="1">
        <f t="array" ref="F53">$E53*INDEX($AJ$5:$CJ$36,$E$44,MATCH(F$44&amp;$B53,$AJ$2:$CJ$2&amp;$AJ$1:$CJ$1,0))</f>
        <v>318143204.54982609</v>
      </c>
      <c r="G53" s="18" cm="1">
        <f t="array" ref="G53">$E53*INDEX($AJ$5:$CJ$36,$E$44,MATCH(G$44&amp;$B53,$AJ$2:$CJ$2&amp;$AJ$1:$CJ$1,0))</f>
        <v>246827310.05921495</v>
      </c>
      <c r="H53" s="18" cm="1">
        <f t="array" ref="H53">$E53*INDEX($AJ$5:$CJ$36,$E$44,MATCH(H$44&amp;$B53,$AJ$2:$CJ$2&amp;$AJ$1:$CJ$1,0))</f>
        <v>654403699.95120049</v>
      </c>
      <c r="I53" s="18" cm="1">
        <f t="array" ref="I53">$E53*INDEX($AJ$5:$CJ$36,$E$44,MATCH(I$44&amp;$B53,$AJ$2:$CJ$2&amp;$AJ$1:$CJ$1,0))</f>
        <v>118777187.51663424</v>
      </c>
      <c r="J53" s="18"/>
      <c r="K53" s="151">
        <v>8</v>
      </c>
      <c r="L53" s="17">
        <v>245</v>
      </c>
      <c r="M53" s="17" t="s">
        <v>69</v>
      </c>
      <c r="N53" s="21">
        <f>LOOKUP($M44,$C$7:$AE$7,$C$16:$AE$16)</f>
        <v>2674.7056933967947</v>
      </c>
      <c r="O53" s="18" cm="1">
        <f t="array" ref="O53">$N53*INDEX($AJ$5:$CJ$36,$N44,MATCH(O44&amp;$K53,$AJ$2:$CJ$2&amp;$AJ$1:$CJ$1,0))</f>
        <v>234135246.45734864</v>
      </c>
      <c r="P53" s="18" cm="1">
        <f t="array" ref="P53">$N53*INDEX($AJ$5:$CJ$36,$N44,MATCH(P44&amp;$K53,$AJ$2:$CJ$2&amp;$AJ$1:$CJ$1,0))</f>
        <v>181179589.92049369</v>
      </c>
      <c r="Q53" s="18" cm="1">
        <f t="array" ref="Q53">$N53*INDEX($AJ$5:$CJ$36,$N44,MATCH(Q44&amp;$K53,$AJ$2:$CJ$2&amp;$AJ$1:$CJ$1,0))</f>
        <v>479596147.12343067</v>
      </c>
      <c r="R53" s="18" cm="1">
        <f t="array" ref="R53">$N53*INDEX($AJ$5:$CJ$36,$N44,MATCH(R44&amp;$K53,$AJ$2:$CJ$2&amp;$AJ$1:$CJ$1,0))</f>
        <v>86577033.631876186</v>
      </c>
      <c r="S53" s="151"/>
      <c r="T53" s="18"/>
      <c r="U53" s="18"/>
      <c r="V53" s="18"/>
      <c r="W53" s="18"/>
      <c r="X53" s="18"/>
      <c r="Y53" s="18"/>
      <c r="Z53" s="18"/>
      <c r="AA53" s="18"/>
      <c r="AB53" s="18"/>
      <c r="AC53" s="18"/>
      <c r="AD53" s="18"/>
      <c r="AE53" s="18"/>
      <c r="AH53" s="90">
        <v>1</v>
      </c>
      <c r="AI53" s="84">
        <f>$AI$42</f>
        <v>2022</v>
      </c>
      <c r="AJ53" s="85" cm="1">
        <f t="array" aca="1" ref="AJ53" ca="1">INDIRECT(AJ$50&amp;($AH53+$A$32))/10^6</f>
        <v>145.79722351168459</v>
      </c>
      <c r="AK53" s="85" cm="1">
        <f t="array" aca="1" ref="AK53" ca="1">INDIRECT(AK$50&amp;($AH53+$A$32))/10^6</f>
        <v>364.33365004699226</v>
      </c>
      <c r="AL53" s="85" cm="1">
        <f t="array" aca="1" ref="AL53" ca="1">INDIRECT(AL$50&amp;($AH53+$A$32))/10^6</f>
        <v>493.5141146016976</v>
      </c>
      <c r="AM53" s="85" cm="1">
        <f t="array" aca="1" ref="AM53" ca="1">INDIRECT(AM$50&amp;($AH53+$A$32))/10^6</f>
        <v>958.26011666026602</v>
      </c>
      <c r="AN53" s="86"/>
    </row>
    <row r="54" spans="1:75" x14ac:dyDescent="0.25">
      <c r="A54" s="151">
        <v>54</v>
      </c>
      <c r="B54" s="151">
        <v>9</v>
      </c>
      <c r="C54" s="17">
        <v>4310</v>
      </c>
      <c r="D54" s="17" t="s">
        <v>70</v>
      </c>
      <c r="E54" s="21">
        <f t="shared" si="2"/>
        <v>527.80027085365839</v>
      </c>
      <c r="F54" s="18" cm="1">
        <f t="array" ref="F54">$E54*INDEX($AJ$5:$CJ$36,$E$44,MATCH(F$44&amp;$B54,$AJ$2:$CJ$2&amp;$AJ$1:$CJ$1,0))</f>
        <v>78348109.971230581</v>
      </c>
      <c r="G54" s="18" cm="1">
        <f t="array" ref="G54">$E54*INDEX($AJ$5:$CJ$36,$E$44,MATCH(G$44&amp;$B54,$AJ$2:$CJ$2&amp;$AJ$1:$CJ$1,0))</f>
        <v>59653115.722757049</v>
      </c>
      <c r="H54" s="18" cm="1">
        <f t="array" ref="H54">$E54*INDEX($AJ$5:$CJ$36,$E$44,MATCH(H$44&amp;$B54,$AJ$2:$CJ$2&amp;$AJ$1:$CJ$1,0))</f>
        <v>157489616.14685923</v>
      </c>
      <c r="I54" s="18" cm="1">
        <f t="array" ref="I54">$E54*INDEX($AJ$5:$CJ$36,$E$44,MATCH(I$44&amp;$B54,$AJ$2:$CJ$2&amp;$AJ$1:$CJ$1,0))</f>
        <v>26591273.191348951</v>
      </c>
      <c r="J54" s="18"/>
      <c r="K54" s="151">
        <v>9</v>
      </c>
      <c r="L54" s="17">
        <v>4310</v>
      </c>
      <c r="M54" s="17" t="s">
        <v>70</v>
      </c>
      <c r="N54" s="21">
        <f>LOOKUP($M44,$C$7:$AE$7,$C$17:$AE$17)</f>
        <v>494.29012170731693</v>
      </c>
      <c r="O54" s="18" cm="1">
        <f t="array" ref="O54">$N54*INDEX($AJ$5:$CJ$36,$N44,MATCH(O44&amp;$K54,$AJ$2:$CJ$2&amp;$AJ$1:$CJ$1,0))</f>
        <v>71462533.901989609</v>
      </c>
      <c r="P54" s="18" cm="1">
        <f t="array" ref="P54">$N54*INDEX($AJ$5:$CJ$36,$N44,MATCH(P44&amp;$K54,$AJ$2:$CJ$2&amp;$AJ$1:$CJ$1,0))</f>
        <v>54273369.556877047</v>
      </c>
      <c r="Q54" s="18" cm="1">
        <f t="array" ref="Q54">$N54*INDEX($AJ$5:$CJ$36,$N44,MATCH(Q44&amp;$K54,$AJ$2:$CJ$2&amp;$AJ$1:$CJ$1,0))</f>
        <v>143060976.27292761</v>
      </c>
      <c r="R54" s="18" cm="1">
        <f t="array" ref="R54">$N54*INDEX($AJ$5:$CJ$36,$N44,MATCH(R44&amp;$K54,$AJ$2:$CJ$2&amp;$AJ$1:$CJ$1,0))</f>
        <v>24019588.608166799</v>
      </c>
      <c r="S54" s="151"/>
      <c r="T54" s="18"/>
      <c r="U54" s="18"/>
      <c r="V54" s="18"/>
      <c r="W54" s="18"/>
      <c r="X54" s="18"/>
      <c r="Y54" s="18"/>
      <c r="Z54" s="18"/>
      <c r="AA54" s="18"/>
      <c r="AB54" s="18"/>
      <c r="AC54" s="18"/>
      <c r="AD54" s="18"/>
      <c r="AE54" s="18"/>
      <c r="AH54" s="90">
        <f>AH53+14</f>
        <v>15</v>
      </c>
      <c r="AI54" s="84">
        <f>$AI$43</f>
        <v>2024</v>
      </c>
      <c r="AJ54" s="85" cm="1">
        <f t="array" aca="1" ref="AJ54" ca="1">INDIRECT(AJ$50&amp;($AH54+$A$32))/10^6</f>
        <v>1028.0227296024284</v>
      </c>
      <c r="AK54" s="85" cm="1">
        <f t="array" aca="1" ref="AK54" ca="1">INDIRECT(AK$50&amp;($AH54+$A$32))/10^6</f>
        <v>2528.6134902850677</v>
      </c>
      <c r="AL54" s="85" cm="1">
        <f t="array" aca="1" ref="AL54" ca="1">INDIRECT(AL$50&amp;($AH54+$A$32))/10^6</f>
        <v>3407.3412789213312</v>
      </c>
      <c r="AM54" s="85" cm="1">
        <f t="array" aca="1" ref="AM54" ca="1">INDIRECT(AM$50&amp;($AH54+$A$32))/10^6</f>
        <v>6680.2596255300477</v>
      </c>
      <c r="AN54" s="86"/>
    </row>
    <row r="55" spans="1:75" ht="15.75" thickBot="1" x14ac:dyDescent="0.3">
      <c r="A55" s="151">
        <v>55</v>
      </c>
      <c r="B55" s="151"/>
      <c r="C55" s="17"/>
      <c r="D55" s="17"/>
      <c r="E55" s="17"/>
      <c r="F55" s="20">
        <f>SUM(F46:F54)</f>
        <v>6627409356.8574972</v>
      </c>
      <c r="G55" s="20">
        <f>SUM(G46:G54)</f>
        <v>4953278010.2961397</v>
      </c>
      <c r="H55" s="20">
        <f>SUM(H46:H54)</f>
        <v>13100999781.436422</v>
      </c>
      <c r="I55" s="20">
        <f>SUM(I46:I54)</f>
        <v>2085239407.8762009</v>
      </c>
      <c r="J55" s="20"/>
      <c r="K55" s="151"/>
      <c r="L55" s="17"/>
      <c r="M55" s="17"/>
      <c r="N55" s="17"/>
      <c r="O55" s="20">
        <f>SUM(O46:O54)</f>
        <v>2065864778.707598</v>
      </c>
      <c r="P55" s="20">
        <f>SUM(P46:P54)</f>
        <v>1528328832.2898555</v>
      </c>
      <c r="Q55" s="20">
        <f>SUM(Q46:Q54)</f>
        <v>4035045653.3511271</v>
      </c>
      <c r="R55" s="20">
        <f>SUM(R46:R54)</f>
        <v>624408566.55994439</v>
      </c>
      <c r="S55" s="151">
        <f>M44</f>
        <v>2023</v>
      </c>
      <c r="T55" s="20"/>
      <c r="U55" s="20"/>
      <c r="V55" s="20"/>
      <c r="W55" s="20"/>
      <c r="X55" s="20"/>
      <c r="Y55" s="20"/>
      <c r="Z55" s="20"/>
      <c r="AA55" s="20"/>
      <c r="AB55" s="20"/>
      <c r="AC55" s="20"/>
      <c r="AD55" s="20"/>
      <c r="AE55" s="20"/>
      <c r="AH55" s="90">
        <f>AH54+14</f>
        <v>29</v>
      </c>
      <c r="AI55" s="84">
        <f>$AI$44</f>
        <v>2029</v>
      </c>
      <c r="AJ55" s="85" cm="1">
        <f t="array" aca="1" ref="AJ55" ca="1">INDIRECT(AJ$50&amp;($AH55+$A$32))/10^6</f>
        <v>1530.7424921155111</v>
      </c>
      <c r="AK55" s="85" cm="1">
        <f t="array" aca="1" ref="AK55" ca="1">INDIRECT(AK$50&amp;($AH55+$A$32))/10^6</f>
        <v>3634.2574538975332</v>
      </c>
      <c r="AL55" s="85" cm="1">
        <f t="array" aca="1" ref="AL55" ca="1">INDIRECT(AL$50&amp;($AH55+$A$32))/10^6</f>
        <v>4839.09012290806</v>
      </c>
      <c r="AM55" s="85" cm="1">
        <f t="array" aca="1" ref="AM55" ca="1">INDIRECT(AM$50&amp;($AH55+$A$32))/10^6</f>
        <v>9625.9974111654828</v>
      </c>
      <c r="AN55" s="86"/>
    </row>
    <row r="56" spans="1:75" ht="15.75" customHeight="1" thickTop="1" x14ac:dyDescent="0.25">
      <c r="A56" s="151">
        <v>56</v>
      </c>
      <c r="B56" s="151"/>
      <c r="AH56" s="90">
        <f>AH55+14</f>
        <v>43</v>
      </c>
      <c r="AI56" s="84">
        <f>$AI$45</f>
        <v>2034</v>
      </c>
      <c r="AJ56" s="85" cm="1">
        <f t="array" aca="1" ref="AJ56" ca="1">INDIRECT(AJ$50&amp;($AH56+$A$32))/10^6</f>
        <v>2972.6867111414285</v>
      </c>
      <c r="AK56" s="85" cm="1">
        <f t="array" aca="1" ref="AK56" ca="1">INDIRECT(AK$50&amp;($AH56+$A$32))/10^6</f>
        <v>6800.9807578823029</v>
      </c>
      <c r="AL56" s="85" cm="1">
        <f t="array" aca="1" ref="AL56" ca="1">INDIRECT(AL$50&amp;($AH56+$A$32))/10^6</f>
        <v>8947.2785928590911</v>
      </c>
      <c r="AM56" s="85" cm="1">
        <f t="array" aca="1" ref="AM56" ca="1">INDIRECT(AM$50&amp;($AH56+$A$32))/10^6</f>
        <v>18107.156986928818</v>
      </c>
      <c r="AN56" s="86"/>
      <c r="AQ56" s="153" t="s">
        <v>0</v>
      </c>
      <c r="AR56" s="326" t="s">
        <v>120</v>
      </c>
      <c r="AS56" s="326"/>
      <c r="AT56" s="326"/>
      <c r="AU56" s="326"/>
    </row>
    <row r="57" spans="1:75" ht="16.5" thickBot="1" x14ac:dyDescent="0.3">
      <c r="A57" s="151">
        <v>57</v>
      </c>
      <c r="B57" s="151"/>
      <c r="E57" s="151" t="s">
        <v>89</v>
      </c>
      <c r="F57" s="151"/>
      <c r="G57" s="151"/>
      <c r="H57" s="151"/>
      <c r="I57" s="151"/>
      <c r="N57" s="151" t="s">
        <v>89</v>
      </c>
      <c r="O57" s="324" t="s">
        <v>146</v>
      </c>
      <c r="P57" s="324"/>
      <c r="Q57" s="324"/>
      <c r="R57" s="324"/>
      <c r="AH57" s="90">
        <f>AH56+14</f>
        <v>57</v>
      </c>
      <c r="AI57" s="84">
        <f>$AI$46</f>
        <v>2036</v>
      </c>
      <c r="AJ57" s="85" cm="1">
        <f t="array" aca="1" ref="AJ57" ca="1">INDIRECT(AJ$50&amp;($AH57+$A$32))/10^6</f>
        <v>3210.6199959391183</v>
      </c>
      <c r="AK57" s="85" cm="1">
        <f t="array" aca="1" ref="AK57" ca="1">INDIRECT(AK$50&amp;($AH57+$A$32))/10^6</f>
        <v>7246.7805882067787</v>
      </c>
      <c r="AL57" s="85" cm="1">
        <f t="array" aca="1" ref="AL57" ca="1">INDIRECT(AL$50&amp;($AH57+$A$32))/10^6</f>
        <v>9491.7406292365431</v>
      </c>
      <c r="AM57" s="85" cm="1">
        <f t="array" aca="1" ref="AM57" ca="1">INDIRECT(AM$50&amp;($AH57+$A$32))/10^6</f>
        <v>19327.733054807421</v>
      </c>
      <c r="AN57" s="86"/>
      <c r="AQ57" s="125"/>
      <c r="AR57" s="127" t="s">
        <v>100</v>
      </c>
      <c r="AS57" s="127" t="s">
        <v>101</v>
      </c>
      <c r="AT57" s="127" t="s">
        <v>102</v>
      </c>
      <c r="AU57" s="127" t="s">
        <v>103</v>
      </c>
    </row>
    <row r="58" spans="1:75" x14ac:dyDescent="0.25">
      <c r="A58" s="151">
        <v>58</v>
      </c>
      <c r="B58" s="151"/>
      <c r="D58" s="1">
        <v>2029</v>
      </c>
      <c r="E58" s="151">
        <f>LOOKUP(D58,$AJ$6:$AJ$36,$AI$6:$AI$36)</f>
        <v>11</v>
      </c>
      <c r="F58" s="151">
        <v>1</v>
      </c>
      <c r="G58" s="151">
        <v>2</v>
      </c>
      <c r="H58" s="151">
        <v>3</v>
      </c>
      <c r="I58" s="151">
        <v>4</v>
      </c>
      <c r="M58" s="1">
        <v>2024</v>
      </c>
      <c r="N58" s="151">
        <f>LOOKUP(M58,$AJ$6:$AJ$36,$AI$6:$AI$36)</f>
        <v>6</v>
      </c>
      <c r="O58" s="151">
        <v>1</v>
      </c>
      <c r="P58" s="151">
        <v>2</v>
      </c>
      <c r="Q58" s="151">
        <v>3</v>
      </c>
      <c r="R58" s="151">
        <v>4</v>
      </c>
      <c r="AH58" s="90">
        <v>71</v>
      </c>
      <c r="AI58" s="84">
        <v>2045</v>
      </c>
      <c r="AJ58" s="85" cm="1">
        <f t="array" aca="1" ref="AJ58" ca="1">INDIRECT(AJ$50&amp;($AH58+$A$32))/10^6</f>
        <v>7018.8310888278447</v>
      </c>
      <c r="AK58" s="85" cm="1">
        <f t="array" aca="1" ref="AK58" ca="1">INDIRECT(AK$50&amp;($AH58+$A$32))/10^6</f>
        <v>14967.112099582495</v>
      </c>
      <c r="AL58" s="85" cm="1">
        <f t="array" aca="1" ref="AL58" ca="1">INDIRECT(AL$50&amp;($AH58+$A$32))/10^6</f>
        <v>19251.876595084548</v>
      </c>
      <c r="AM58" s="85" cm="1">
        <f t="array" aca="1" ref="AM58" ca="1">INDIRECT(AM$50&amp;($AH58+$A$32))/10^6</f>
        <v>40049.747066059652</v>
      </c>
      <c r="AN58" s="86"/>
      <c r="AQ58" s="126">
        <v>2022</v>
      </c>
      <c r="AR58" s="315">
        <f>(LOOKUP($AQ58,$B$179:$B$207,I$179:I$207)/10^9)</f>
        <v>0.53802713632527011</v>
      </c>
      <c r="AS58" s="315">
        <f>(LOOKUP($AQ58,$B$179:$B$207,G$179:G$207)/10^9)</f>
        <v>1.4018219336886222</v>
      </c>
      <c r="AT58" s="315">
        <f>(LOOKUP($AQ58,$B$179:$B$207,F$179:F$207)/10^9)</f>
        <v>1.944941306020483</v>
      </c>
      <c r="AU58" s="315">
        <f>(LOOKUP($AQ58,$B$179:$B$207,H$179:H$207)/10^9)</f>
        <v>3.700449681978875</v>
      </c>
    </row>
    <row r="59" spans="1:75" x14ac:dyDescent="0.25">
      <c r="A59" s="151">
        <v>59</v>
      </c>
      <c r="B59" s="151"/>
      <c r="C59" s="19" t="s">
        <v>71</v>
      </c>
      <c r="D59" s="19" t="s">
        <v>72</v>
      </c>
      <c r="E59" s="19" t="s">
        <v>75</v>
      </c>
      <c r="F59" s="32" t="s">
        <v>78</v>
      </c>
      <c r="G59" s="31" t="s">
        <v>77</v>
      </c>
      <c r="H59" s="31" t="s">
        <v>74</v>
      </c>
      <c r="I59" s="19" t="s">
        <v>76</v>
      </c>
      <c r="J59" s="19"/>
      <c r="K59" s="151" t="s">
        <v>145</v>
      </c>
      <c r="L59" s="19" t="s">
        <v>71</v>
      </c>
      <c r="M59" s="19" t="s">
        <v>72</v>
      </c>
      <c r="N59" s="19" t="s">
        <v>75</v>
      </c>
      <c r="O59" s="32" t="s">
        <v>78</v>
      </c>
      <c r="P59" s="31" t="s">
        <v>77</v>
      </c>
      <c r="Q59" s="31" t="s">
        <v>74</v>
      </c>
      <c r="R59" s="19" t="s">
        <v>76</v>
      </c>
      <c r="S59" s="151" t="s">
        <v>148</v>
      </c>
      <c r="T59" s="19"/>
      <c r="U59" s="19"/>
      <c r="V59" s="19"/>
      <c r="W59" s="19"/>
      <c r="X59" s="19"/>
      <c r="Y59" s="19"/>
      <c r="Z59" s="19"/>
      <c r="AA59" s="19"/>
      <c r="AB59" s="19"/>
      <c r="AC59" s="19"/>
      <c r="AD59" s="19"/>
      <c r="AE59" s="19"/>
      <c r="AH59" s="90">
        <v>85</v>
      </c>
      <c r="AI59" s="41">
        <v>2050</v>
      </c>
      <c r="AJ59" s="42" cm="1">
        <f t="array" aca="1" ref="AJ59" ca="1">INDIRECT(AJ$50&amp;($AH59+$A$32))/10^6</f>
        <v>8392.3784158573362</v>
      </c>
      <c r="AK59" s="42" cm="1">
        <f t="array" aca="1" ref="AK59" ca="1">INDIRECT(AK$50&amp;($AH59+$A$32))/10^6</f>
        <v>17389.623792404294</v>
      </c>
      <c r="AL59" s="42" cm="1">
        <f t="array" aca="1" ref="AL59" ca="1">INDIRECT(AL$50&amp;($AH59+$A$32))/10^6</f>
        <v>22157.675080816643</v>
      </c>
      <c r="AM59" s="42" cm="1">
        <f t="array" aca="1" ref="AM59" ca="1">INDIRECT(AM$50&amp;($AH59+$A$32))/10^6</f>
        <v>46258.353152754906</v>
      </c>
      <c r="AN59" s="86"/>
      <c r="AQ59" s="126">
        <v>2024</v>
      </c>
      <c r="AR59" s="315">
        <f t="shared" ref="AR59:AR64" si="3">(LOOKUP($AQ59,$B$179:$B$207,I$179:I$207)/10^9)</f>
        <v>2.1642452630622393</v>
      </c>
      <c r="AS59" s="315">
        <f t="shared" ref="AS59:AS64" si="4">(LOOKUP($AQ59,$B$179:$B$207,G$179:G$207)/10^9)</f>
        <v>5.2196621116320161</v>
      </c>
      <c r="AT59" s="315">
        <f t="shared" ref="AT59:AT64" si="5">(LOOKUP($AQ59,$B$179:$B$207,F$179:F$207)/10^9)</f>
        <v>7.0315874678339956</v>
      </c>
      <c r="AU59" s="315">
        <f t="shared" ref="AU59:AU64" si="6">(LOOKUP($AQ59,$B$179:$B$207,H$179:H$207)/10^9)</f>
        <v>13.812458583788118</v>
      </c>
      <c r="BP59" s="124"/>
    </row>
    <row r="60" spans="1:75" x14ac:dyDescent="0.25">
      <c r="A60" s="151">
        <v>60</v>
      </c>
      <c r="B60" s="151">
        <v>1</v>
      </c>
      <c r="C60" s="17">
        <v>32</v>
      </c>
      <c r="D60" s="17" t="s">
        <v>62</v>
      </c>
      <c r="E60" s="21">
        <f>LOOKUP($D$58,$C$7:$AE$7,$C9:$AE9)</f>
        <v>7087.8529753768271</v>
      </c>
      <c r="F60" s="18" cm="1">
        <f t="array" ref="F60">$E60*INDEX($AJ$5:$CJ$36,$E$58,MATCH(F$58&amp;$B60,$AJ$2:$CJ$2&amp;$AJ$1:$CJ$1,0))</f>
        <v>460115062.64851236</v>
      </c>
      <c r="G60" s="18" cm="1">
        <f t="array" ref="G60">$E60*INDEX($AJ$5:$CJ$36,$E$58,MATCH(G$58&amp;$B60,$AJ$2:$CJ$2&amp;$AJ$1:$CJ$1,0))</f>
        <v>363210826.13189942</v>
      </c>
      <c r="H60" s="18" cm="1">
        <f t="array" ref="H60">$E60*INDEX($AJ$5:$CJ$36,$E$58,MATCH(H$58&amp;$B60,$AJ$2:$CJ$2&amp;$AJ$1:$CJ$1,0))</f>
        <v>967697431.31650901</v>
      </c>
      <c r="I60" s="18" cm="1">
        <f t="array" ref="I60">$E60*INDEX($AJ$5:$CJ$36,$E$58,MATCH(I$58&amp;$B60,$AJ$2:$CJ$2&amp;$AJ$1:$CJ$1,0))</f>
        <v>184970029.0935213</v>
      </c>
      <c r="J60" s="18"/>
      <c r="K60" s="151">
        <v>1</v>
      </c>
      <c r="L60" s="17">
        <v>32</v>
      </c>
      <c r="M60" s="17" t="s">
        <v>62</v>
      </c>
      <c r="N60" s="21">
        <f>LOOKUP($M58,$C$7:$AE$7,$C$9:$AE$9)</f>
        <v>8113.2773304460006</v>
      </c>
      <c r="O60" s="18" cm="1">
        <f t="array" ref="O60">$N60*INDEX($AJ$5:$CJ$36,$N58,MATCH(O58&amp;$K60,$AJ$2:$CJ$2&amp;$AJ$1:$CJ$1,0))</f>
        <v>456717936.02499169</v>
      </c>
      <c r="P60" s="18" cm="1">
        <f t="array" ref="P60">$N60*INDEX($AJ$5:$CJ$36,$N58,MATCH(P58&amp;$K60,$AJ$2:$CJ$2&amp;$AJ$1:$CJ$1,0))</f>
        <v>356176815.27374411</v>
      </c>
      <c r="Q60" s="18" cm="1">
        <f t="array" ref="Q60">$N60*INDEX($AJ$5:$CJ$36,$N58,MATCH(Q58&amp;$K60,$AJ$2:$CJ$2&amp;$AJ$1:$CJ$1,0))</f>
        <v>947010170.00784385</v>
      </c>
      <c r="R60" s="18" cm="1">
        <f t="array" ref="R60">$N60*INDEX($AJ$5:$CJ$36,$N58,MATCH(R58&amp;$K60,$AJ$2:$CJ$2&amp;$AJ$1:$CJ$1,0))</f>
        <v>175693314.96825954</v>
      </c>
      <c r="S60" s="151"/>
      <c r="T60" s="18"/>
      <c r="U60" s="18"/>
      <c r="V60" s="18"/>
      <c r="W60" s="18"/>
      <c r="X60" s="18"/>
      <c r="Y60" s="18"/>
      <c r="Z60" s="18"/>
      <c r="AA60" s="18"/>
      <c r="AB60" s="18"/>
      <c r="AC60" s="18"/>
      <c r="AD60" s="18"/>
      <c r="AE60" s="18"/>
      <c r="AH60" s="90"/>
      <c r="AI60" s="93"/>
      <c r="AJ60" s="93"/>
      <c r="AK60" s="93"/>
      <c r="AL60" s="93"/>
      <c r="AM60" s="93"/>
      <c r="AN60" s="86"/>
      <c r="AQ60" s="126">
        <v>2029</v>
      </c>
      <c r="AR60" s="315">
        <f>(LOOKUP($AQ60,$B$179:$B$207,I$179:I$207)/10^9)</f>
        <v>3.2316837790843573</v>
      </c>
      <c r="AS60" s="315">
        <f t="shared" si="4"/>
        <v>7.5328228104602974</v>
      </c>
      <c r="AT60" s="315">
        <f t="shared" si="5"/>
        <v>10.023737789043146</v>
      </c>
      <c r="AU60" s="315">
        <f t="shared" si="6"/>
        <v>19.990790986699171</v>
      </c>
    </row>
    <row r="61" spans="1:75" x14ac:dyDescent="0.25">
      <c r="A61" s="151">
        <v>61</v>
      </c>
      <c r="B61" s="151">
        <v>2</v>
      </c>
      <c r="C61" s="17">
        <v>125</v>
      </c>
      <c r="D61" s="17" t="s">
        <v>63</v>
      </c>
      <c r="E61" s="21">
        <f t="shared" ref="E61:E68" si="7">LOOKUP($D$58,$C$7:$AE$7,$C10:$AE10)</f>
        <v>13542.557092680103</v>
      </c>
      <c r="F61" s="18" cm="1">
        <f t="array" ref="F61">$E61*INDEX($AJ$5:$CJ$36,$E$58,MATCH(F$58&amp;$B61,$AJ$2:$CJ$2&amp;$AJ$1:$CJ$1,0))</f>
        <v>4839090122.9080601</v>
      </c>
      <c r="G61" s="18" cm="1">
        <f t="array" ref="G61">$E61*INDEX($AJ$5:$CJ$36,$E$58,MATCH(G$58&amp;$B61,$AJ$2:$CJ$2&amp;$AJ$1:$CJ$1,0))</f>
        <v>3634257453.8975334</v>
      </c>
      <c r="H61" s="18" cm="1">
        <f t="array" ref="H61">$E61*INDEX($AJ$5:$CJ$36,$E$58,MATCH(H$58&amp;$B61,$AJ$2:$CJ$2&amp;$AJ$1:$CJ$1,0))</f>
        <v>9625997411.1654835</v>
      </c>
      <c r="I61" s="18" cm="1">
        <f t="array" ref="I61">$E61*INDEX($AJ$5:$CJ$36,$E$58,MATCH(I$58&amp;$B61,$AJ$2:$CJ$2&amp;$AJ$1:$CJ$1,0))</f>
        <v>1530742492.1155112</v>
      </c>
      <c r="J61" s="18"/>
      <c r="K61" s="151">
        <v>2</v>
      </c>
      <c r="L61" s="17">
        <v>125</v>
      </c>
      <c r="M61" s="17" t="s">
        <v>63</v>
      </c>
      <c r="N61" s="21">
        <f>LOOKUP($M58,$C$7:$AE$7,$C$10:$AE$10)</f>
        <v>10732.355519340279</v>
      </c>
      <c r="O61" s="18" cm="1">
        <f t="array" ref="O61">$N61*INDEX($AJ$5:$CJ$36,$N58,MATCH(O58&amp;$K61,$AJ$2:$CJ$2&amp;$AJ$1:$CJ$1,0))</f>
        <v>3407341278.9213314</v>
      </c>
      <c r="P61" s="18" cm="1">
        <f t="array" ref="P61">$N61*INDEX($AJ$5:$CJ$36,$N58,MATCH(P58&amp;$K61,$AJ$2:$CJ$2&amp;$AJ$1:$CJ$1,0))</f>
        <v>2528613490.2850676</v>
      </c>
      <c r="Q61" s="18" cm="1">
        <f t="array" ref="Q61">$N61*INDEX($AJ$5:$CJ$36,$N58,MATCH(Q58&amp;$K61,$AJ$2:$CJ$2&amp;$AJ$1:$CJ$1,0))</f>
        <v>6680259625.5300474</v>
      </c>
      <c r="R61" s="18" cm="1">
        <f t="array" ref="R61">$N61*INDEX($AJ$5:$CJ$36,$N58,MATCH(R58&amp;$K61,$AJ$2:$CJ$2&amp;$AJ$1:$CJ$1,0))</f>
        <v>1028022729.6024283</v>
      </c>
      <c r="S61" s="151"/>
      <c r="T61" s="18"/>
      <c r="U61" s="18"/>
      <c r="V61" s="18"/>
      <c r="W61" s="18"/>
      <c r="X61" s="18"/>
      <c r="Y61" s="18"/>
      <c r="Z61" s="18"/>
      <c r="AA61" s="18"/>
      <c r="AB61" s="18"/>
      <c r="AC61" s="18"/>
      <c r="AD61" s="18"/>
      <c r="AE61" s="18"/>
      <c r="AH61" s="90"/>
      <c r="AI61" s="93"/>
      <c r="AJ61" s="93"/>
      <c r="AK61" s="93"/>
      <c r="AL61" s="93"/>
      <c r="AM61" s="93"/>
      <c r="AN61" s="86"/>
      <c r="AQ61" s="126">
        <v>2034</v>
      </c>
      <c r="AR61" s="315">
        <f t="shared" si="3"/>
        <v>5.4918290039338054</v>
      </c>
      <c r="AS61" s="315">
        <f t="shared" si="4"/>
        <v>12.362060881367499</v>
      </c>
      <c r="AT61" s="315">
        <f t="shared" si="5"/>
        <v>16.246305675295275</v>
      </c>
      <c r="AU61" s="315">
        <f t="shared" si="6"/>
        <v>32.988627322519527</v>
      </c>
    </row>
    <row r="62" spans="1:75" ht="15.75" thickBot="1" x14ac:dyDescent="0.3">
      <c r="A62" s="151">
        <v>62</v>
      </c>
      <c r="B62" s="151">
        <v>3</v>
      </c>
      <c r="C62" s="17">
        <v>134</v>
      </c>
      <c r="D62" s="17" t="s">
        <v>64</v>
      </c>
      <c r="E62" s="21">
        <f t="shared" si="7"/>
        <v>11067.804816880209</v>
      </c>
      <c r="F62" s="18" cm="1">
        <f t="array" ref="F62">$E62*INDEX($AJ$5:$CJ$36,$E$58,MATCH(F$58&amp;$B62,$AJ$2:$CJ$2&amp;$AJ$1:$CJ$1,0))</f>
        <v>1629856429.1720977</v>
      </c>
      <c r="G62" s="18" cm="1">
        <f t="array" ref="G62">$E62*INDEX($AJ$5:$CJ$36,$E$58,MATCH(G$58&amp;$B62,$AJ$2:$CJ$2&amp;$AJ$1:$CJ$1,0))</f>
        <v>1260564320.040633</v>
      </c>
      <c r="H62" s="18" cm="1">
        <f t="array" ref="H62">$E62*INDEX($AJ$5:$CJ$36,$E$58,MATCH(H$58&amp;$B62,$AJ$2:$CJ$2&amp;$AJ$1:$CJ$1,0))</f>
        <v>3349366845.3536758</v>
      </c>
      <c r="I62" s="18" cm="1">
        <f t="array" ref="I62">$E62*INDEX($AJ$5:$CJ$36,$E$58,MATCH(I$58&amp;$B62,$AJ$2:$CJ$2&amp;$AJ$1:$CJ$1,0))</f>
        <v>589894072.74733567</v>
      </c>
      <c r="J62" s="18"/>
      <c r="K62" s="151">
        <v>3</v>
      </c>
      <c r="L62" s="17">
        <v>134</v>
      </c>
      <c r="M62" s="17" t="s">
        <v>64</v>
      </c>
      <c r="N62" s="21">
        <f>LOOKUP($M58,$C$7:$AE$7,$C$11:$AE$11)</f>
        <v>9877.9214380717622</v>
      </c>
      <c r="O62" s="18" cm="1">
        <f t="array" ref="O62">$N62*INDEX($AJ$5:$CJ$36,$N58,MATCH(O58&amp;$K62,$AJ$2:$CJ$2&amp;$AJ$1:$CJ$1,0))</f>
        <v>1273639211.5455041</v>
      </c>
      <c r="P62" s="18" cm="1">
        <f t="array" ref="P62">$N62*INDEX($AJ$5:$CJ$36,$N58,MATCH(P58&amp;$K62,$AJ$2:$CJ$2&amp;$AJ$1:$CJ$1,0))</f>
        <v>973797168.75178599</v>
      </c>
      <c r="Q62" s="18" cm="1">
        <f t="array" ref="Q62">$N62*INDEX($AJ$5:$CJ$36,$N58,MATCH(Q58&amp;$K62,$AJ$2:$CJ$2&amp;$AJ$1:$CJ$1,0))</f>
        <v>2574146795.8603864</v>
      </c>
      <c r="R62" s="18" cm="1">
        <f t="array" ref="R62">$N62*INDEX($AJ$5:$CJ$36,$N58,MATCH(R58&amp;$K62,$AJ$2:$CJ$2&amp;$AJ$1:$CJ$1,0))</f>
        <v>441245058.05335516</v>
      </c>
      <c r="S62" s="151"/>
      <c r="T62" s="18"/>
      <c r="U62" s="18"/>
      <c r="V62" s="18"/>
      <c r="W62" s="18"/>
      <c r="X62" s="18"/>
      <c r="Y62" s="18"/>
      <c r="Z62" s="18"/>
      <c r="AA62" s="18"/>
      <c r="AB62" s="18"/>
      <c r="AC62" s="18"/>
      <c r="AD62" s="18"/>
      <c r="AE62" s="18"/>
      <c r="AH62" s="90"/>
      <c r="AI62" s="152" t="s">
        <v>253</v>
      </c>
      <c r="AJ62" s="93"/>
      <c r="AK62" s="93"/>
      <c r="AL62" s="93"/>
      <c r="AM62" s="93"/>
      <c r="AN62" s="86"/>
      <c r="AQ62" s="126">
        <v>2036</v>
      </c>
      <c r="AR62" s="315">
        <f t="shared" si="3"/>
        <v>7.2427205940104686</v>
      </c>
      <c r="AS62" s="315">
        <f t="shared" si="4"/>
        <v>15.690966962796299</v>
      </c>
      <c r="AT62" s="315">
        <f t="shared" si="5"/>
        <v>20.393683675747056</v>
      </c>
      <c r="AU62" s="315">
        <f t="shared" si="6"/>
        <v>42.023537549862034</v>
      </c>
    </row>
    <row r="63" spans="1:75" ht="16.5" thickTop="1" thickBot="1" x14ac:dyDescent="0.3">
      <c r="A63" s="151">
        <v>63</v>
      </c>
      <c r="B63" s="151">
        <v>4</v>
      </c>
      <c r="C63" s="17">
        <v>143</v>
      </c>
      <c r="D63" s="17" t="s">
        <v>65</v>
      </c>
      <c r="E63" s="21">
        <f t="shared" si="7"/>
        <v>3788.7413053045161</v>
      </c>
      <c r="F63" s="18" cm="1">
        <f t="array" ref="F63">$E63*INDEX($AJ$5:$CJ$36,$E$58,MATCH(F$58&amp;$B63,$AJ$2:$CJ$2&amp;$AJ$1:$CJ$1,0))</f>
        <v>1738392439.8970459</v>
      </c>
      <c r="G63" s="18" cm="1">
        <f t="array" ref="G63">$E63*INDEX($AJ$5:$CJ$36,$E$58,MATCH(G$58&amp;$B63,$AJ$2:$CJ$2&amp;$AJ$1:$CJ$1,0))</f>
        <v>1264273456.4140966</v>
      </c>
      <c r="H63" s="18" cm="1">
        <f t="array" ref="H63">$E63*INDEX($AJ$5:$CJ$36,$E$58,MATCH(H$58&amp;$B63,$AJ$2:$CJ$2&amp;$AJ$1:$CJ$1,0))</f>
        <v>3354873873.9593377</v>
      </c>
      <c r="I63" s="18" cm="1">
        <f t="array" ref="I63">$E63*INDEX($AJ$5:$CJ$36,$E$58,MATCH(I$58&amp;$B63,$AJ$2:$CJ$2&amp;$AJ$1:$CJ$1,0))</f>
        <v>482939902.585724</v>
      </c>
      <c r="J63" s="18"/>
      <c r="K63" s="151">
        <v>4</v>
      </c>
      <c r="L63" s="17">
        <v>143</v>
      </c>
      <c r="M63" s="17" t="s">
        <v>65</v>
      </c>
      <c r="N63" s="21">
        <f>LOOKUP($M58,$C$7:$AE$7,$C$12:$AE$12)</f>
        <v>2504.0381832611233</v>
      </c>
      <c r="O63" s="18" cm="1">
        <f t="array" ref="O63">$N63*INDEX($AJ$5:$CJ$36,$N58,MATCH(O58&amp;$K63,$AJ$2:$CJ$2&amp;$AJ$1:$CJ$1,0))</f>
        <v>1031571811.067555</v>
      </c>
      <c r="P63" s="18" cm="1">
        <f t="array" ref="P63">$N63*INDEX($AJ$5:$CJ$36,$N58,MATCH(P58&amp;$K63,$AJ$2:$CJ$2&amp;$AJ$1:$CJ$1,0))</f>
        <v>741009083.09472704</v>
      </c>
      <c r="Q63" s="18" cm="1">
        <f t="array" ref="Q63">$N63*INDEX($AJ$5:$CJ$36,$N58,MATCH(Q58&amp;$K63,$AJ$2:$CJ$2&amp;$AJ$1:$CJ$1,0))</f>
        <v>1962298673.8867164</v>
      </c>
      <c r="R63" s="18" cm="1">
        <f t="array" ref="R63">$N63*INDEX($AJ$5:$CJ$36,$N58,MATCH(R58&amp;$K63,$AJ$2:$CJ$2&amp;$AJ$1:$CJ$1,0))</f>
        <v>272399476.11515892</v>
      </c>
      <c r="S63" s="151"/>
      <c r="T63" s="18"/>
      <c r="U63" s="18"/>
      <c r="V63" s="18"/>
      <c r="W63" s="18"/>
      <c r="X63" s="18"/>
      <c r="Y63" s="18"/>
      <c r="Z63" s="18"/>
      <c r="AA63" s="18"/>
      <c r="AB63" s="18"/>
      <c r="AC63" s="18"/>
      <c r="AD63" s="18"/>
      <c r="AE63" s="18"/>
      <c r="AH63" s="90"/>
      <c r="AI63" s="40" t="s">
        <v>0</v>
      </c>
      <c r="AJ63" s="40" t="s">
        <v>91</v>
      </c>
      <c r="AK63" s="40" t="s">
        <v>92</v>
      </c>
      <c r="AL63" s="40" t="s">
        <v>93</v>
      </c>
      <c r="AM63" s="40" t="s">
        <v>94</v>
      </c>
      <c r="AN63" s="86"/>
      <c r="AQ63" s="126">
        <v>2045</v>
      </c>
      <c r="AR63" s="315">
        <f t="shared" si="3"/>
        <v>11.989253240010486</v>
      </c>
      <c r="AS63" s="315">
        <f t="shared" si="4"/>
        <v>25.087826682485439</v>
      </c>
      <c r="AT63" s="315">
        <f t="shared" si="5"/>
        <v>32.177087267425314</v>
      </c>
      <c r="AU63" s="315">
        <f t="shared" si="6"/>
        <v>67.354652915902591</v>
      </c>
    </row>
    <row r="64" spans="1:75" x14ac:dyDescent="0.25">
      <c r="A64" s="151">
        <v>64</v>
      </c>
      <c r="B64" s="151">
        <v>5</v>
      </c>
      <c r="C64" s="17">
        <v>152</v>
      </c>
      <c r="D64" s="17" t="s">
        <v>66</v>
      </c>
      <c r="E64" s="21">
        <f t="shared" si="7"/>
        <v>7480.3666571763315</v>
      </c>
      <c r="F64" s="18" cm="1">
        <f t="array" ref="F64">$E64*INDEX($AJ$5:$CJ$36,$E$58,MATCH(F$58&amp;$B64,$AJ$2:$CJ$2&amp;$AJ$1:$CJ$1,0))</f>
        <v>67693922.790091187</v>
      </c>
      <c r="G64" s="18" cm="1">
        <f t="array" ref="G64">$E64*INDEX($AJ$5:$CJ$36,$E$58,MATCH(G$58&amp;$B64,$AJ$2:$CJ$2&amp;$AJ$1:$CJ$1,0))</f>
        <v>53655768.62304765</v>
      </c>
      <c r="H64" s="18" cm="1">
        <f t="array" ref="H64">$E64*INDEX($AJ$5:$CJ$36,$E$58,MATCH(H$58&amp;$B64,$AJ$2:$CJ$2&amp;$AJ$1:$CJ$1,0))</f>
        <v>142700142.01214522</v>
      </c>
      <c r="I64" s="18" cm="1">
        <f t="array" ref="I64">$E64*INDEX($AJ$5:$CJ$36,$E$58,MATCH(I$58&amp;$B64,$AJ$2:$CJ$2&amp;$AJ$1:$CJ$1,0))</f>
        <v>28000684.081137381</v>
      </c>
      <c r="J64" s="18"/>
      <c r="K64" s="151">
        <v>5</v>
      </c>
      <c r="L64" s="17">
        <v>152</v>
      </c>
      <c r="M64" s="17" t="s">
        <v>66</v>
      </c>
      <c r="N64" s="21">
        <f>LOOKUP($M58,$C$7:$AE$7,$C$13:$AE$13)</f>
        <v>6324.4152737110489</v>
      </c>
      <c r="O64" s="18" cm="1">
        <f t="array" ref="O64">$N64*INDEX($AJ$5:$CJ$36,$N58,MATCH(O58&amp;$K64,$AJ$2:$CJ$2&amp;$AJ$1:$CJ$1,0))</f>
        <v>49571428.307162814</v>
      </c>
      <c r="P64" s="18" cm="1">
        <f t="array" ref="P64">$N64*INDEX($AJ$5:$CJ$36,$N58,MATCH(P58&amp;$K64,$AJ$2:$CJ$2&amp;$AJ$1:$CJ$1,0))</f>
        <v>38806905.256724887</v>
      </c>
      <c r="Q64" s="18" cm="1">
        <f t="array" ref="Q64">$N64*INDEX($AJ$5:$CJ$36,$N58,MATCH(Q58&amp;$K64,$AJ$2:$CJ$2&amp;$AJ$1:$CJ$1,0))</f>
        <v>103210095.15446502</v>
      </c>
      <c r="R64" s="18" cm="1">
        <f t="array" ref="R64">$N64*INDEX($AJ$5:$CJ$36,$N58,MATCH(R58&amp;$K64,$AJ$2:$CJ$2&amp;$AJ$1:$CJ$1,0))</f>
        <v>19614031.45311087</v>
      </c>
      <c r="S64" s="151"/>
      <c r="T64" s="18"/>
      <c r="U64" s="18"/>
      <c r="V64" s="18"/>
      <c r="W64" s="18"/>
      <c r="X64" s="18"/>
      <c r="Y64" s="18"/>
      <c r="Z64" s="18"/>
      <c r="AA64" s="18"/>
      <c r="AB64" s="18"/>
      <c r="AC64" s="18"/>
      <c r="AD64" s="18"/>
      <c r="AE64" s="18"/>
      <c r="AH64" s="90">
        <v>2</v>
      </c>
      <c r="AI64" s="84">
        <f>$AI$42</f>
        <v>2022</v>
      </c>
      <c r="AJ64" s="85" cm="1">
        <f t="array" aca="1" ref="AJ64" ca="1">INDIRECT(AJ$50&amp;($AH64+$A$32))/10^6</f>
        <v>63.505976392390743</v>
      </c>
      <c r="AK64" s="85" cm="1">
        <f t="array" aca="1" ref="AK64" ca="1">INDIRECT(AK$50&amp;($AH64+$A$32))/10^6</f>
        <v>142.22305603369858</v>
      </c>
      <c r="AL64" s="85" cm="1">
        <f t="array" aca="1" ref="AL64" ca="1">INDIRECT(AL$50&amp;($AH64+$A$32))/10^6</f>
        <v>186.97274109941299</v>
      </c>
      <c r="AM64" s="85" cm="1">
        <f t="array" aca="1" ref="AM64" ca="1">INDIRECT(AM$50&amp;($AH64+$A$32))/10^6</f>
        <v>374.52521156918482</v>
      </c>
      <c r="AN64" s="86"/>
      <c r="AQ64" s="128">
        <v>2050</v>
      </c>
      <c r="AR64" s="314">
        <f t="shared" si="3"/>
        <v>14.639123481524107</v>
      </c>
      <c r="AS64" s="314">
        <f t="shared" si="4"/>
        <v>29.718870241047796</v>
      </c>
      <c r="AT64" s="314">
        <f t="shared" si="5"/>
        <v>37.736636033211518</v>
      </c>
      <c r="AU64" s="314">
        <f t="shared" si="6"/>
        <v>79.510886224227207</v>
      </c>
    </row>
    <row r="65" spans="1:51" x14ac:dyDescent="0.25">
      <c r="A65" s="151">
        <v>65</v>
      </c>
      <c r="B65" s="151">
        <v>6</v>
      </c>
      <c r="C65" s="17">
        <v>227</v>
      </c>
      <c r="D65" s="17" t="s">
        <v>67</v>
      </c>
      <c r="E65" s="21">
        <f t="shared" si="7"/>
        <v>40.689999999999898</v>
      </c>
      <c r="F65" s="18" cm="1">
        <f t="array" ref="F65">$E65*INDEX($AJ$5:$CJ$36,$E$58,MATCH(F$58&amp;$B65,$AJ$2:$CJ$2&amp;$AJ$1:$CJ$1,0))</f>
        <v>13346334.275625693</v>
      </c>
      <c r="G65" s="18" cm="1">
        <f t="array" ref="G65">$E65*INDEX($AJ$5:$CJ$36,$E$58,MATCH(G$58&amp;$B65,$AJ$2:$CJ$2&amp;$AJ$1:$CJ$1,0))</f>
        <v>9939122.5042533949</v>
      </c>
      <c r="H65" s="18" cm="1">
        <f t="array" ref="H65">$E65*INDEX($AJ$5:$CJ$36,$E$58,MATCH(H$58&amp;$B65,$AJ$2:$CJ$2&amp;$AJ$1:$CJ$1,0))</f>
        <v>26286332.037744079</v>
      </c>
      <c r="I65" s="18" cm="1">
        <f t="array" ref="I65">$E65*INDEX($AJ$5:$CJ$36,$E$58,MATCH(I$58&amp;$B65,$AJ$2:$CJ$2&amp;$AJ$1:$CJ$1,0))</f>
        <v>4073836.4657064965</v>
      </c>
      <c r="J65" s="18"/>
      <c r="K65" s="151">
        <v>6</v>
      </c>
      <c r="L65" s="17">
        <v>227</v>
      </c>
      <c r="M65" s="17" t="s">
        <v>67</v>
      </c>
      <c r="N65" s="21">
        <f>LOOKUP($M58,$C$7:$AE$7,$C$14:$AE$14)</f>
        <v>18.540000000000038</v>
      </c>
      <c r="O65" s="18" cm="1">
        <f t="array" ref="O65">$N65*INDEX($AJ$5:$CJ$36,$N58,MATCH(O58&amp;$K65,$AJ$2:$CJ$2&amp;$AJ$1:$CJ$1,0))</f>
        <v>5420567.9415885787</v>
      </c>
      <c r="P65" s="18" cm="1">
        <f t="array" ref="P65">$N65*INDEX($AJ$5:$CJ$36,$N58,MATCH(P58&amp;$K65,$AJ$2:$CJ$2&amp;$AJ$1:$CJ$1,0))</f>
        <v>3988194.2096872088</v>
      </c>
      <c r="Q65" s="18" cm="1">
        <f t="array" ref="Q65">$N65*INDEX($AJ$5:$CJ$36,$N58,MATCH(Q58&amp;$K65,$AJ$2:$CJ$2&amp;$AJ$1:$CJ$1,0))</f>
        <v>10515999.444666216</v>
      </c>
      <c r="R65" s="18" cm="1">
        <f t="array" ref="R65">$N65*INDEX($AJ$5:$CJ$36,$N58,MATCH(R58&amp;$K65,$AJ$2:$CJ$2&amp;$AJ$1:$CJ$1,0))</f>
        <v>1576419.3374320599</v>
      </c>
      <c r="S65" s="151"/>
      <c r="T65" s="18"/>
      <c r="U65" s="18"/>
      <c r="V65" s="18"/>
      <c r="W65" s="18"/>
      <c r="X65" s="18"/>
      <c r="Y65" s="18"/>
      <c r="Z65" s="18"/>
      <c r="AA65" s="18"/>
      <c r="AB65" s="18"/>
      <c r="AC65" s="18"/>
      <c r="AD65" s="18"/>
      <c r="AE65" s="18"/>
      <c r="AH65" s="90">
        <f t="shared" ref="AH65:AH70" si="8">AH64+14</f>
        <v>16</v>
      </c>
      <c r="AI65" s="84">
        <f>$AI$43</f>
        <v>2024</v>
      </c>
      <c r="AJ65" s="85" cm="1">
        <f t="array" aca="1" ref="AJ65" ca="1">INDIRECT(AJ$50&amp;($AH65+$A$32))/10^6</f>
        <v>441.24505805335514</v>
      </c>
      <c r="AK65" s="85" cm="1">
        <f t="array" aca="1" ref="AK65" ca="1">INDIRECT(AK$50&amp;($AH65+$A$32))/10^6</f>
        <v>973.79716875178599</v>
      </c>
      <c r="AL65" s="85" cm="1">
        <f t="array" aca="1" ref="AL65" ca="1">INDIRECT(AL$50&amp;($AH65+$A$32))/10^6</f>
        <v>1273.6392115455042</v>
      </c>
      <c r="AM65" s="85" cm="1">
        <f t="array" aca="1" ref="AM65" ca="1">INDIRECT(AM$50&amp;($AH65+$A$32))/10^6</f>
        <v>2574.1467958603862</v>
      </c>
      <c r="AN65" s="86"/>
    </row>
    <row r="66" spans="1:51" x14ac:dyDescent="0.25">
      <c r="A66" s="151">
        <v>66</v>
      </c>
      <c r="B66" s="151">
        <v>7</v>
      </c>
      <c r="C66" s="17">
        <v>236</v>
      </c>
      <c r="D66" s="17" t="s">
        <v>68</v>
      </c>
      <c r="E66" s="21">
        <f t="shared" si="7"/>
        <v>0</v>
      </c>
      <c r="F66" s="18" cm="1">
        <f t="array" ref="F66">$E66*INDEX($AJ$5:$CJ$36,$E$58,MATCH(F$58&amp;$B66,$AJ$2:$CJ$2&amp;$AJ$1:$CJ$1,0))</f>
        <v>0</v>
      </c>
      <c r="G66" s="18" cm="1">
        <f t="array" ref="G66">$E66*INDEX($AJ$5:$CJ$36,$E$58,MATCH(G$58&amp;$B66,$AJ$2:$CJ$2&amp;$AJ$1:$CJ$1,0))</f>
        <v>0</v>
      </c>
      <c r="H66" s="18" cm="1">
        <f t="array" ref="H66">$E66*INDEX($AJ$5:$CJ$36,$E$58,MATCH(H$58&amp;$B66,$AJ$2:$CJ$2&amp;$AJ$1:$CJ$1,0))</f>
        <v>0</v>
      </c>
      <c r="I66" s="18" cm="1">
        <f t="array" ref="I66">$E66*INDEX($AJ$5:$CJ$36,$E$58,MATCH(I$58&amp;$B66,$AJ$2:$CJ$2&amp;$AJ$1:$CJ$1,0))</f>
        <v>0</v>
      </c>
      <c r="J66" s="18"/>
      <c r="K66" s="151">
        <v>7</v>
      </c>
      <c r="L66" s="17">
        <v>236</v>
      </c>
      <c r="M66" s="17" t="s">
        <v>68</v>
      </c>
      <c r="N66" s="21">
        <f>LOOKUP($M58,$C$7:$AE$7,$C$15:$AE$15)</f>
        <v>6.3501662362170963</v>
      </c>
      <c r="O66" s="18" cm="1">
        <f t="array" ref="O66">$N66*INDEX($AJ$5:$CJ$36,$N58,MATCH(O58&amp;$K66,$AJ$2:$CJ$2&amp;$AJ$1:$CJ$1,0))</f>
        <v>6655808.5283076605</v>
      </c>
      <c r="P66" s="18" cm="1">
        <f t="array" ref="P66">$N66*INDEX($AJ$5:$CJ$36,$N58,MATCH(P58&amp;$K66,$AJ$2:$CJ$2&amp;$AJ$1:$CJ$1,0))</f>
        <v>4405927.6424302692</v>
      </c>
      <c r="Q66" s="18" cm="1">
        <f t="array" ref="Q66">$N66*INDEX($AJ$5:$CJ$36,$N58,MATCH(Q58&amp;$K66,$AJ$2:$CJ$2&amp;$AJ$1:$CJ$1,0))</f>
        <v>11665105.454237439</v>
      </c>
      <c r="R66" s="18" cm="1">
        <f t="array" ref="R66">$N66*INDEX($AJ$5:$CJ$36,$N58,MATCH(R58&amp;$K66,$AJ$2:$CJ$2&amp;$AJ$1:$CJ$1,0))</f>
        <v>1319917.6384726486</v>
      </c>
      <c r="S66" s="151"/>
      <c r="T66" s="18"/>
      <c r="U66" s="18"/>
      <c r="V66" s="18"/>
      <c r="W66" s="18"/>
      <c r="X66" s="18"/>
      <c r="Y66" s="18"/>
      <c r="Z66" s="18"/>
      <c r="AA66" s="18"/>
      <c r="AB66" s="18"/>
      <c r="AC66" s="18"/>
      <c r="AD66" s="18"/>
      <c r="AE66" s="18"/>
      <c r="AH66" s="90">
        <f t="shared" si="8"/>
        <v>30</v>
      </c>
      <c r="AI66" s="84">
        <f>$AI$44</f>
        <v>2029</v>
      </c>
      <c r="AJ66" s="85" cm="1">
        <f t="array" aca="1" ref="AJ66" ca="1">INDIRECT(AJ$50&amp;($AH66+$A$32))/10^6</f>
        <v>589.89407274733571</v>
      </c>
      <c r="AK66" s="85" cm="1">
        <f t="array" aca="1" ref="AK66" ca="1">INDIRECT(AK$50&amp;($AH66+$A$32))/10^6</f>
        <v>1260.564320040633</v>
      </c>
      <c r="AL66" s="85" cm="1">
        <f t="array" aca="1" ref="AL66" ca="1">INDIRECT(AL$50&amp;($AH66+$A$32))/10^6</f>
        <v>1629.8564291720977</v>
      </c>
      <c r="AM66" s="85" cm="1">
        <f t="array" aca="1" ref="AM66" ca="1">INDIRECT(AM$50&amp;($AH66+$A$32))/10^6</f>
        <v>3349.3668453536757</v>
      </c>
      <c r="AN66" s="86"/>
    </row>
    <row r="67" spans="1:51" x14ac:dyDescent="0.25">
      <c r="A67" s="151">
        <v>67</v>
      </c>
      <c r="B67" s="151">
        <v>8</v>
      </c>
      <c r="C67" s="17">
        <v>245</v>
      </c>
      <c r="D67" s="17" t="s">
        <v>69</v>
      </c>
      <c r="E67" s="21">
        <f t="shared" si="7"/>
        <v>6811.1037386632188</v>
      </c>
      <c r="F67" s="18" cm="1">
        <f t="array" ref="F67">$E67*INDEX($AJ$5:$CJ$36,$E$58,MATCH(F$58&amp;$B67,$AJ$2:$CJ$2&amp;$AJ$1:$CJ$1,0))</f>
        <v>705506596.72863245</v>
      </c>
      <c r="G67" s="18" cm="1">
        <f t="array" ref="G67">$E67*INDEX($AJ$5:$CJ$36,$E$58,MATCH(G$58&amp;$B67,$AJ$2:$CJ$2&amp;$AJ$1:$CJ$1,0))</f>
        <v>553953380.02108264</v>
      </c>
      <c r="H67" s="18" cm="1">
        <f t="array" ref="H67">$E67*INDEX($AJ$5:$CJ$36,$E$58,MATCH(H$58&amp;$B67,$AJ$2:$CJ$2&amp;$AJ$1:$CJ$1,0))</f>
        <v>1472850000.9527721</v>
      </c>
      <c r="I67" s="18" cm="1">
        <f t="array" ref="I67">$E67*INDEX($AJ$5:$CJ$36,$E$58,MATCH(I$58&amp;$B67,$AJ$2:$CJ$2&amp;$AJ$1:$CJ$1,0))</f>
        <v>275219900.31962955</v>
      </c>
      <c r="J67" s="18"/>
      <c r="K67" s="151">
        <v>8</v>
      </c>
      <c r="L67" s="17">
        <v>245</v>
      </c>
      <c r="M67" s="17" t="s">
        <v>69</v>
      </c>
      <c r="N67" s="21">
        <f>LOOKUP($M58,$C$7:$AE$7,$C$16:$AE$16)</f>
        <v>3531.9631268616649</v>
      </c>
      <c r="O67" s="18" cm="1">
        <f t="array" ref="O67">$N67*INDEX($AJ$5:$CJ$36,$N58,MATCH(O58&amp;$K67,$AJ$2:$CJ$2&amp;$AJ$1:$CJ$1,0))</f>
        <v>318143204.54982609</v>
      </c>
      <c r="P67" s="18" cm="1">
        <f t="array" ref="P67">$N67*INDEX($AJ$5:$CJ$36,$N58,MATCH(P58&amp;$K67,$AJ$2:$CJ$2&amp;$AJ$1:$CJ$1,0))</f>
        <v>246827310.05921495</v>
      </c>
      <c r="Q67" s="18" cm="1">
        <f t="array" ref="Q67">$N67*INDEX($AJ$5:$CJ$36,$N58,MATCH(Q58&amp;$K67,$AJ$2:$CJ$2&amp;$AJ$1:$CJ$1,0))</f>
        <v>654403699.95120049</v>
      </c>
      <c r="R67" s="18" cm="1">
        <f t="array" ref="R67">$N67*INDEX($AJ$5:$CJ$36,$N58,MATCH(R58&amp;$K67,$AJ$2:$CJ$2&amp;$AJ$1:$CJ$1,0))</f>
        <v>118777187.51663424</v>
      </c>
      <c r="S67" s="151"/>
      <c r="T67" s="18"/>
      <c r="U67" s="18"/>
      <c r="V67" s="18"/>
      <c r="W67" s="18"/>
      <c r="X67" s="18"/>
      <c r="Y67" s="18"/>
      <c r="Z67" s="18"/>
      <c r="AA67" s="18"/>
      <c r="AB67" s="18"/>
      <c r="AC67" s="18"/>
      <c r="AD67" s="18"/>
      <c r="AE67" s="18"/>
      <c r="AH67" s="90">
        <f t="shared" si="8"/>
        <v>44</v>
      </c>
      <c r="AI67" s="84">
        <f>$AI$45</f>
        <v>2034</v>
      </c>
      <c r="AJ67" s="85" cm="1">
        <f t="array" aca="1" ref="AJ67" ca="1">INDIRECT(AJ$50&amp;($AH67+$A$32))/10^6</f>
        <v>709.78261404999228</v>
      </c>
      <c r="AK67" s="85" cm="1">
        <f t="array" aca="1" ref="AK67" ca="1">INDIRECT(AK$50&amp;($AH67+$A$32))/10^6</f>
        <v>1466.1702351425492</v>
      </c>
      <c r="AL67" s="85" cm="1">
        <f t="array" aca="1" ref="AL67" ca="1">INDIRECT(AL$50&amp;($AH67+$A$32))/10^6</f>
        <v>1873.7584373408856</v>
      </c>
      <c r="AM67" s="85" cm="1">
        <f t="array" aca="1" ref="AM67" ca="1">INDIRECT(AM$50&amp;($AH67+$A$32))/10^6</f>
        <v>3928.4550979981873</v>
      </c>
      <c r="AN67" s="86"/>
    </row>
    <row r="68" spans="1:51" ht="15.75" thickBot="1" x14ac:dyDescent="0.3">
      <c r="A68" s="151">
        <v>68</v>
      </c>
      <c r="B68" s="151">
        <v>9</v>
      </c>
      <c r="C68" s="17">
        <v>4310</v>
      </c>
      <c r="D68" s="17" t="s">
        <v>70</v>
      </c>
      <c r="E68" s="21">
        <f t="shared" si="7"/>
        <v>713.1380689024387</v>
      </c>
      <c r="F68" s="18" cm="1">
        <f t="array" ref="F68">$E68*INDEX($AJ$5:$CJ$36,$E$58,MATCH(F$58&amp;$B68,$AJ$2:$CJ$2&amp;$AJ$1:$CJ$1,0))</f>
        <v>120608744.80196956</v>
      </c>
      <c r="G68" s="18" cm="1">
        <f t="array" ref="G68">$E68*INDEX($AJ$5:$CJ$36,$E$58,MATCH(G$58&amp;$B68,$AJ$2:$CJ$2&amp;$AJ$1:$CJ$1,0))</f>
        <v>92893951.947317854</v>
      </c>
      <c r="H68" s="18" cm="1">
        <f t="array" ref="H68">$E68*INDEX($AJ$5:$CJ$36,$E$58,MATCH(H$58&amp;$B68,$AJ$2:$CJ$2&amp;$AJ$1:$CJ$1,0))</f>
        <v>246817439.6979824</v>
      </c>
      <c r="I68" s="18" cm="1">
        <f t="array" ref="I68">$E68*INDEX($AJ$5:$CJ$36,$E$58,MATCH(I$58&amp;$B68,$AJ$2:$CJ$2&amp;$AJ$1:$CJ$1,0))</f>
        <v>42782113.282313667</v>
      </c>
      <c r="J68" s="18"/>
      <c r="K68" s="151">
        <v>9</v>
      </c>
      <c r="L68" s="17">
        <v>4310</v>
      </c>
      <c r="M68" s="17" t="s">
        <v>70</v>
      </c>
      <c r="N68" s="21">
        <f>LOOKUP($M58,$C$7:$AE$7,$C$17:$AE$17)</f>
        <v>527.80027085365839</v>
      </c>
      <c r="O68" s="18" cm="1">
        <f t="array" ref="O68">$N68*INDEX($AJ$5:$CJ$36,$N58,MATCH(O58&amp;$K68,$AJ$2:$CJ$2&amp;$AJ$1:$CJ$1,0))</f>
        <v>78348109.971230581</v>
      </c>
      <c r="P68" s="18" cm="1">
        <f t="array" ref="P68">$N68*INDEX($AJ$5:$CJ$36,$N58,MATCH(P58&amp;$K68,$AJ$2:$CJ$2&amp;$AJ$1:$CJ$1,0))</f>
        <v>59653115.722757049</v>
      </c>
      <c r="Q68" s="18" cm="1">
        <f t="array" ref="Q68">$N68*INDEX($AJ$5:$CJ$36,$N58,MATCH(Q58&amp;$K68,$AJ$2:$CJ$2&amp;$AJ$1:$CJ$1,0))</f>
        <v>157489616.14685923</v>
      </c>
      <c r="R68" s="18" cm="1">
        <f t="array" ref="R68">$N68*INDEX($AJ$5:$CJ$36,$N58,MATCH(R58&amp;$K68,$AJ$2:$CJ$2&amp;$AJ$1:$CJ$1,0))</f>
        <v>26591273.191348951</v>
      </c>
      <c r="S68" s="151"/>
      <c r="T68" s="18"/>
      <c r="U68" s="18"/>
      <c r="V68" s="18"/>
      <c r="W68" s="18"/>
      <c r="X68" s="18"/>
      <c r="Y68" s="18"/>
      <c r="Z68" s="18"/>
      <c r="AA68" s="18"/>
      <c r="AB68" s="18"/>
      <c r="AC68" s="18"/>
      <c r="AD68" s="18"/>
      <c r="AE68" s="18"/>
      <c r="AH68" s="90">
        <f t="shared" si="8"/>
        <v>58</v>
      </c>
      <c r="AI68" s="84">
        <f>$AI$46</f>
        <v>2036</v>
      </c>
      <c r="AJ68" s="85" cm="1">
        <f t="array" aca="1" ref="AJ68" ca="1">INDIRECT(AJ$50&amp;($AH68+$A$32))/10^6</f>
        <v>777.28840893709912</v>
      </c>
      <c r="AK68" s="85" cm="1">
        <f t="array" aca="1" ref="AK68" ca="1">INDIRECT(AK$50&amp;($AH68+$A$32))/10^6</f>
        <v>1585.6774437921238</v>
      </c>
      <c r="AL68" s="85" cm="1">
        <f t="array" aca="1" ref="AL68" ca="1">INDIRECT(AL$50&amp;($AH68+$A$32))/10^6</f>
        <v>2017.6909213971087</v>
      </c>
      <c r="AM68" s="85" cm="1">
        <f t="array" aca="1" ref="AM68" ca="1">INDIRECT(AM$50&amp;($AH68+$A$32))/10^6</f>
        <v>4257.9545239319659</v>
      </c>
      <c r="AN68" s="86"/>
      <c r="AR68" s="1"/>
    </row>
    <row r="69" spans="1:51" x14ac:dyDescent="0.25">
      <c r="A69" s="151">
        <v>69</v>
      </c>
      <c r="B69" s="151"/>
      <c r="C69" s="17"/>
      <c r="D69" s="17"/>
      <c r="E69" s="17"/>
      <c r="F69" s="20">
        <f>SUM(F60:F68)</f>
        <v>9574609653.2220325</v>
      </c>
      <c r="G69" s="20">
        <f>SUM(G60:G68)</f>
        <v>7232748279.5798645</v>
      </c>
      <c r="H69" s="20">
        <f>SUM(H60:H68)</f>
        <v>19186589476.495651</v>
      </c>
      <c r="I69" s="20">
        <f>SUM(I60:I68)</f>
        <v>3138623030.6908793</v>
      </c>
      <c r="J69" s="20"/>
      <c r="K69" s="151"/>
      <c r="L69" s="17"/>
      <c r="M69" s="17"/>
      <c r="N69" s="17"/>
      <c r="O69" s="20">
        <f>SUM(O60:O68)</f>
        <v>6627409356.8574972</v>
      </c>
      <c r="P69" s="20">
        <f>SUM(P60:P68)</f>
        <v>4953278010.2961397</v>
      </c>
      <c r="Q69" s="20">
        <f>SUM(Q60:Q68)</f>
        <v>13100999781.436422</v>
      </c>
      <c r="R69" s="20">
        <f>SUM(R60:R68)</f>
        <v>2085239407.8762009</v>
      </c>
      <c r="S69" s="151">
        <f>M58</f>
        <v>2024</v>
      </c>
      <c r="T69" s="20"/>
      <c r="U69" s="20"/>
      <c r="V69" s="20"/>
      <c r="W69" s="20"/>
      <c r="X69" s="20"/>
      <c r="Y69" s="20"/>
      <c r="Z69" s="20"/>
      <c r="AA69" s="20"/>
      <c r="AB69" s="20"/>
      <c r="AC69" s="20"/>
      <c r="AD69" s="20"/>
      <c r="AE69" s="20"/>
      <c r="AH69" s="90">
        <f t="shared" si="8"/>
        <v>72</v>
      </c>
      <c r="AI69" s="84">
        <v>2045</v>
      </c>
      <c r="AJ69" s="85" cm="1">
        <f t="array" aca="1" ref="AJ69" ca="1">INDIRECT(AJ$50&amp;($AH69+$A$32))/10^6</f>
        <v>1124.6970418951521</v>
      </c>
      <c r="AK69" s="85" cm="1">
        <f t="array" aca="1" ref="AK69" ca="1">INDIRECT(AK$50&amp;($AH69+$A$32))/10^6</f>
        <v>2175.7766847195289</v>
      </c>
      <c r="AL69" s="85" cm="1">
        <f t="array" aca="1" ref="AL69" ca="1">INDIRECT(AL$50&amp;($AH69+$A$32))/10^6</f>
        <v>2718.9790074326984</v>
      </c>
      <c r="AM69" s="85" cm="1">
        <f t="array" aca="1" ref="AM69" ca="1">INDIRECT(AM$50&amp;($AH69+$A$32))/10^6</f>
        <v>5841.8798182772953</v>
      </c>
      <c r="AN69" s="86"/>
      <c r="AQ69" s="97" t="s">
        <v>108</v>
      </c>
      <c r="AR69" s="88"/>
      <c r="AS69" s="88"/>
      <c r="AT69" s="88"/>
      <c r="AU69" s="88"/>
      <c r="AV69" s="89"/>
    </row>
    <row r="70" spans="1:51" ht="15.75" thickBot="1" x14ac:dyDescent="0.3">
      <c r="A70" s="151">
        <v>70</v>
      </c>
      <c r="B70" s="151"/>
      <c r="D70" s="17"/>
      <c r="E70" s="17"/>
      <c r="F70" s="20"/>
      <c r="G70" s="20"/>
      <c r="H70" s="20"/>
      <c r="I70" s="20"/>
      <c r="J70" s="20"/>
      <c r="K70" s="20"/>
      <c r="L70" s="20"/>
      <c r="M70" s="20"/>
      <c r="N70" s="20"/>
      <c r="O70" s="20"/>
      <c r="P70" s="20"/>
      <c r="Q70" s="20"/>
      <c r="R70" s="20"/>
      <c r="T70" s="20"/>
      <c r="U70" s="20"/>
      <c r="V70" s="20"/>
      <c r="W70" s="20"/>
      <c r="X70" s="20"/>
      <c r="Y70" s="20"/>
      <c r="Z70" s="20"/>
      <c r="AA70" s="20"/>
      <c r="AB70" s="20"/>
      <c r="AC70" s="20"/>
      <c r="AD70" s="20"/>
      <c r="AE70" s="20"/>
      <c r="AH70" s="90">
        <f t="shared" si="8"/>
        <v>86</v>
      </c>
      <c r="AI70" s="41">
        <v>2050</v>
      </c>
      <c r="AJ70" s="42" cm="1">
        <f t="array" aca="1" ref="AJ70" ca="1">INDIRECT(AJ$50&amp;($AH70+$A$32))/10^6</f>
        <v>1413.1088931496897</v>
      </c>
      <c r="AK70" s="42" cm="1">
        <f t="array" aca="1" ref="AK70" ca="1">INDIRECT(AK$50&amp;($AH70+$A$32))/10^6</f>
        <v>2662.9267864387912</v>
      </c>
      <c r="AL70" s="42" cm="1">
        <f t="array" aca="1" ref="AL70" ca="1">INDIRECT(AL$50&amp;($AH70+$A$32))/10^6</f>
        <v>3297.8534634350963</v>
      </c>
      <c r="AM70" s="42" cm="1">
        <f t="array" aca="1" ref="AM70" ca="1">INDIRECT(AM$50&amp;($AH70+$A$32))/10^6</f>
        <v>7113.3476559876472</v>
      </c>
      <c r="AN70" s="86"/>
      <c r="AQ70" s="90"/>
      <c r="AR70" s="91">
        <v>2022</v>
      </c>
      <c r="AS70" s="17"/>
      <c r="AT70" s="17"/>
      <c r="AU70" s="17"/>
      <c r="AV70" s="86"/>
      <c r="AX70" t="s">
        <v>72</v>
      </c>
      <c r="AY70" t="s">
        <v>71</v>
      </c>
    </row>
    <row r="71" spans="1:51" ht="16.5" thickTop="1" thickBot="1" x14ac:dyDescent="0.3">
      <c r="A71" s="151">
        <v>71</v>
      </c>
      <c r="B71" s="151"/>
      <c r="E71" s="151" t="s">
        <v>89</v>
      </c>
      <c r="F71" s="151"/>
      <c r="G71" s="151"/>
      <c r="H71" s="151"/>
      <c r="I71" s="151"/>
      <c r="N71" s="151" t="s">
        <v>89</v>
      </c>
      <c r="O71" s="324" t="s">
        <v>146</v>
      </c>
      <c r="P71" s="324"/>
      <c r="Q71" s="324"/>
      <c r="R71" s="324"/>
      <c r="AH71" s="90"/>
      <c r="AI71" s="93"/>
      <c r="AJ71" s="93"/>
      <c r="AK71" s="93"/>
      <c r="AL71" s="93"/>
      <c r="AM71" s="93"/>
      <c r="AN71" s="86"/>
      <c r="AQ71" s="90"/>
      <c r="AR71" s="117"/>
      <c r="AS71" s="117" t="s">
        <v>106</v>
      </c>
      <c r="AT71" s="17"/>
      <c r="AU71" s="17"/>
      <c r="AV71" s="86"/>
      <c r="AX71" s="33" t="s">
        <v>62</v>
      </c>
      <c r="AY71" s="33">
        <v>675</v>
      </c>
    </row>
    <row r="72" spans="1:51" x14ac:dyDescent="0.25">
      <c r="A72" s="151">
        <v>72</v>
      </c>
      <c r="B72" s="151"/>
      <c r="D72" s="1">
        <v>2034</v>
      </c>
      <c r="E72" s="151">
        <f>LOOKUP(D72,$AJ$6:$AJ$36,$AI$6:$AI$36)</f>
        <v>16</v>
      </c>
      <c r="F72" s="151">
        <v>1</v>
      </c>
      <c r="G72" s="151">
        <v>2</v>
      </c>
      <c r="H72" s="151">
        <v>3</v>
      </c>
      <c r="I72" s="151">
        <v>4</v>
      </c>
      <c r="M72" s="1">
        <v>2025</v>
      </c>
      <c r="N72" s="151">
        <f>LOOKUP(M72,$AJ$6:$AJ$36,$AI$6:$AI$36)</f>
        <v>7</v>
      </c>
      <c r="O72" s="151">
        <v>1</v>
      </c>
      <c r="P72" s="151">
        <v>2</v>
      </c>
      <c r="Q72" s="151">
        <v>3</v>
      </c>
      <c r="R72" s="151">
        <v>4</v>
      </c>
      <c r="AH72" s="90"/>
      <c r="AI72" s="93"/>
      <c r="AJ72" s="93"/>
      <c r="AK72" s="93"/>
      <c r="AL72" s="93"/>
      <c r="AM72" s="93"/>
      <c r="AN72" s="86"/>
      <c r="AQ72" s="90"/>
      <c r="AR72" s="92" t="s">
        <v>109</v>
      </c>
      <c r="AS72" s="116">
        <f>ROUND(AS58*10^9,-8)</f>
        <v>1400000000</v>
      </c>
      <c r="AT72" s="17"/>
      <c r="AU72" s="17"/>
      <c r="AV72" s="86"/>
      <c r="AX72" s="33" t="s">
        <v>63</v>
      </c>
      <c r="AY72" s="33">
        <v>3500</v>
      </c>
    </row>
    <row r="73" spans="1:51" ht="30.75" customHeight="1" thickBot="1" x14ac:dyDescent="0.3">
      <c r="A73" s="151">
        <v>73</v>
      </c>
      <c r="B73" s="151"/>
      <c r="C73" s="19" t="s">
        <v>71</v>
      </c>
      <c r="D73" s="19" t="s">
        <v>72</v>
      </c>
      <c r="E73" s="19" t="s">
        <v>75</v>
      </c>
      <c r="F73" s="32" t="s">
        <v>78</v>
      </c>
      <c r="G73" s="31" t="s">
        <v>77</v>
      </c>
      <c r="H73" s="31" t="s">
        <v>74</v>
      </c>
      <c r="I73" s="19" t="s">
        <v>76</v>
      </c>
      <c r="J73" s="19"/>
      <c r="K73" s="151" t="s">
        <v>145</v>
      </c>
      <c r="L73" s="19" t="s">
        <v>71</v>
      </c>
      <c r="M73" s="19" t="s">
        <v>72</v>
      </c>
      <c r="N73" s="19" t="s">
        <v>75</v>
      </c>
      <c r="O73" s="32" t="s">
        <v>78</v>
      </c>
      <c r="P73" s="31" t="s">
        <v>77</v>
      </c>
      <c r="Q73" s="31" t="s">
        <v>74</v>
      </c>
      <c r="R73" s="19" t="s">
        <v>76</v>
      </c>
      <c r="S73" s="151" t="s">
        <v>148</v>
      </c>
      <c r="T73" s="19"/>
      <c r="U73" s="19"/>
      <c r="V73" s="19"/>
      <c r="W73" s="19"/>
      <c r="X73" s="19"/>
      <c r="Y73" s="19"/>
      <c r="Z73" s="19"/>
      <c r="AA73" s="19"/>
      <c r="AB73" s="19"/>
      <c r="AC73" s="19"/>
      <c r="AD73" s="19"/>
      <c r="AE73" s="19"/>
      <c r="AH73" s="90"/>
      <c r="AI73" s="152" t="s">
        <v>254</v>
      </c>
      <c r="AJ73" s="93"/>
      <c r="AK73" s="93"/>
      <c r="AL73" s="93"/>
      <c r="AM73" s="93"/>
      <c r="AN73" s="86"/>
      <c r="AQ73" s="90"/>
      <c r="AR73" s="46" t="s">
        <v>107</v>
      </c>
      <c r="AS73" s="76">
        <f>ROUND(Costs!AJ8,-5)</f>
        <v>-335700000</v>
      </c>
      <c r="AT73" s="17"/>
      <c r="AU73" s="17"/>
      <c r="AV73" s="86"/>
      <c r="AX73" s="33" t="s">
        <v>64</v>
      </c>
      <c r="AY73" s="33">
        <v>1430</v>
      </c>
    </row>
    <row r="74" spans="1:51" ht="16.5" thickTop="1" thickBot="1" x14ac:dyDescent="0.3">
      <c r="A74" s="151">
        <v>74</v>
      </c>
      <c r="B74" s="151">
        <v>1</v>
      </c>
      <c r="C74" s="17">
        <v>32</v>
      </c>
      <c r="D74" s="17" t="s">
        <v>62</v>
      </c>
      <c r="E74" s="21">
        <f>LOOKUP($D$72,$C$7:$AE$7,$C9:$AE9)</f>
        <v>7975.3447325239622</v>
      </c>
      <c r="F74" s="18" cm="1">
        <f t="array" ref="F74">$E74*INDEX($AJ$5:$CJ$36,$E$72,MATCH(F$72&amp;$B74,$AJ$2:$CJ$2&amp;$AJ$1:$CJ$1,0))</f>
        <v>596725361.49681294</v>
      </c>
      <c r="G74" s="18" cm="1">
        <f t="array" ref="G74">$E74*INDEX($AJ$5:$CJ$36,$E$72,MATCH(G$72&amp;$B74,$AJ$2:$CJ$2&amp;$AJ$1:$CJ$1,0))</f>
        <v>476909443.66940987</v>
      </c>
      <c r="H74" s="18" cm="1">
        <f t="array" ref="H74">$E74*INDEX($AJ$5:$CJ$36,$E$72,MATCH(H$72&amp;$B74,$AJ$2:$CJ$2&amp;$AJ$1:$CJ$1,0))</f>
        <v>1286007637.424123</v>
      </c>
      <c r="I74" s="18" cm="1">
        <f t="array" ref="I74">$E74*INDEX($AJ$5:$CJ$36,$E$72,MATCH(I$72&amp;$B74,$AJ$2:$CJ$2&amp;$AJ$1:$CJ$1,0))</f>
        <v>251064231.01695886</v>
      </c>
      <c r="J74" s="18"/>
      <c r="K74" s="151">
        <v>1</v>
      </c>
      <c r="L74" s="17">
        <v>32</v>
      </c>
      <c r="M74" s="17" t="s">
        <v>62</v>
      </c>
      <c r="N74" s="21">
        <f>LOOKUP($M72,$C$7:$AE$7,$C$9:$AE$9)</f>
        <v>10516.877110139103</v>
      </c>
      <c r="O74" s="18" cm="1">
        <f t="array" ref="O74">$N74*INDEX($AJ$5:$CJ$36,$N72,MATCH(O72&amp;$K74,$AJ$2:$CJ$2&amp;$AJ$1:$CJ$1,0))</f>
        <v>609128819.7585088</v>
      </c>
      <c r="P74" s="18" cm="1">
        <f t="array" ref="P74">$N74*INDEX($AJ$5:$CJ$36,$N72,MATCH(P72&amp;$K74,$AJ$2:$CJ$2&amp;$AJ$1:$CJ$1,0))</f>
        <v>476203094.76275599</v>
      </c>
      <c r="Q74" s="18" cm="1">
        <f t="array" ref="Q74">$N74*INDEX($AJ$5:$CJ$36,$N72,MATCH(Q72&amp;$K74,$AJ$2:$CJ$2&amp;$AJ$1:$CJ$1,0))</f>
        <v>1267612576.8229575</v>
      </c>
      <c r="R74" s="18" cm="1">
        <f t="array" ref="R74">$N74*INDEX($AJ$5:$CJ$36,$N72,MATCH(R72&amp;$K74,$AJ$2:$CJ$2&amp;$AJ$1:$CJ$1,0))</f>
        <v>236427041.70612237</v>
      </c>
      <c r="S74" s="151"/>
      <c r="T74" s="18"/>
      <c r="U74" s="18"/>
      <c r="V74" s="18"/>
      <c r="W74" s="18"/>
      <c r="X74" s="18"/>
      <c r="Y74" s="18"/>
      <c r="Z74" s="18"/>
      <c r="AA74" s="18"/>
      <c r="AB74" s="18"/>
      <c r="AC74" s="18"/>
      <c r="AD74" s="18"/>
      <c r="AE74" s="18"/>
      <c r="AH74" s="90"/>
      <c r="AI74" s="40" t="s">
        <v>0</v>
      </c>
      <c r="AJ74" s="40" t="s">
        <v>91</v>
      </c>
      <c r="AK74" s="40" t="s">
        <v>92</v>
      </c>
      <c r="AL74" s="40" t="s">
        <v>93</v>
      </c>
      <c r="AM74" s="40" t="s">
        <v>94</v>
      </c>
      <c r="AN74" s="86"/>
      <c r="AQ74" s="90"/>
      <c r="AR74" s="47" t="s">
        <v>108</v>
      </c>
      <c r="AS74" s="77">
        <f>AS72-AS73</f>
        <v>1735700000</v>
      </c>
      <c r="AT74" s="17"/>
      <c r="AU74" s="17"/>
      <c r="AV74" s="86"/>
      <c r="AX74" s="33" t="s">
        <v>65</v>
      </c>
      <c r="AY74" s="33">
        <v>4470</v>
      </c>
    </row>
    <row r="75" spans="1:51" x14ac:dyDescent="0.25">
      <c r="A75" s="151">
        <v>75</v>
      </c>
      <c r="B75" s="151">
        <v>2</v>
      </c>
      <c r="C75" s="17">
        <v>125</v>
      </c>
      <c r="D75" s="17" t="s">
        <v>63</v>
      </c>
      <c r="E75" s="21">
        <f t="shared" ref="E75:E82" si="9">LOOKUP($D$72,$C$7:$AE$7,$C10:$AE10)</f>
        <v>22397.674609534683</v>
      </c>
      <c r="F75" s="18" cm="1">
        <f t="array" ref="F75">$E75*INDEX($AJ$5:$CJ$36,$E$72,MATCH(F$72&amp;$B75,$AJ$2:$CJ$2&amp;$AJ$1:$CJ$1,0))</f>
        <v>8947278592.8590908</v>
      </c>
      <c r="G75" s="18" cm="1">
        <f t="array" ref="G75">$E75*INDEX($AJ$5:$CJ$36,$E$72,MATCH(G$72&amp;$B75,$AJ$2:$CJ$2&amp;$AJ$1:$CJ$1,0))</f>
        <v>6800980757.8823032</v>
      </c>
      <c r="H75" s="18" cm="1">
        <f t="array" ref="H75">$E75*INDEX($AJ$5:$CJ$36,$E$72,MATCH(H$72&amp;$B75,$AJ$2:$CJ$2&amp;$AJ$1:$CJ$1,0))</f>
        <v>18107156986.928818</v>
      </c>
      <c r="I75" s="18" cm="1">
        <f t="array" ref="I75">$E75*INDEX($AJ$5:$CJ$36,$E$72,MATCH(I$72&amp;$B75,$AJ$2:$CJ$2&amp;$AJ$1:$CJ$1,0))</f>
        <v>2972686711.1414285</v>
      </c>
      <c r="J75" s="18"/>
      <c r="K75" s="151">
        <v>2</v>
      </c>
      <c r="L75" s="17">
        <v>125</v>
      </c>
      <c r="M75" s="17" t="s">
        <v>63</v>
      </c>
      <c r="N75" s="21">
        <f>LOOKUP($M72,$C$7:$AE$7,$C$10:$AE$10)</f>
        <v>13772.501832909569</v>
      </c>
      <c r="O75" s="18" cm="1">
        <f t="array" ref="O75">$N75*INDEX($AJ$5:$CJ$36,$N72,MATCH(O72&amp;$K75,$AJ$2:$CJ$2&amp;$AJ$1:$CJ$1,0))</f>
        <v>4476268587.1826029</v>
      </c>
      <c r="P75" s="18" cm="1">
        <f t="array" ref="P75">$N75*INDEX($AJ$5:$CJ$36,$N72,MATCH(P72&amp;$K75,$AJ$2:$CJ$2&amp;$AJ$1:$CJ$1,0))</f>
        <v>3329919090.522984</v>
      </c>
      <c r="Q75" s="18" cm="1">
        <f t="array" ref="Q75">$N75*INDEX($AJ$5:$CJ$36,$N72,MATCH(Q72&amp;$K75,$AJ$2:$CJ$2&amp;$AJ$1:$CJ$1,0))</f>
        <v>8815181922.9970703</v>
      </c>
      <c r="R75" s="18" cm="1">
        <f t="array" ref="R75">$N75*INDEX($AJ$5:$CJ$36,$N72,MATCH(R72&amp;$K75,$AJ$2:$CJ$2&amp;$AJ$1:$CJ$1,0))</f>
        <v>1363608339.8805835</v>
      </c>
      <c r="S75" s="151"/>
      <c r="T75" s="18"/>
      <c r="U75" s="18"/>
      <c r="V75" s="18"/>
      <c r="W75" s="18"/>
      <c r="X75" s="18"/>
      <c r="Y75" s="18"/>
      <c r="Z75" s="18"/>
      <c r="AA75" s="18"/>
      <c r="AB75" s="18"/>
      <c r="AC75" s="18"/>
      <c r="AD75" s="18"/>
      <c r="AE75" s="18"/>
      <c r="AH75" s="90">
        <v>3</v>
      </c>
      <c r="AI75" s="84">
        <f>$AI$42</f>
        <v>2022</v>
      </c>
      <c r="AJ75" s="85" cm="1">
        <f t="array" aca="1" ref="AJ75" ca="1">INDIRECT(AJ$50&amp;($AH75+$A$32))/10^6</f>
        <v>148.52744406161816</v>
      </c>
      <c r="AK75" s="85" cm="1">
        <f t="array" aca="1" ref="AK75" ca="1">INDIRECT(AK$50&amp;($AH75+$A$32))/10^6</f>
        <v>410.95087537792864</v>
      </c>
      <c r="AL75" s="85" cm="1">
        <f t="array" aca="1" ref="AL75" ca="1">INDIRECT(AL$50&amp;($AH75+$A$32))/10^6</f>
        <v>575.1214912481729</v>
      </c>
      <c r="AM75" s="85" cm="1">
        <f t="array" aca="1" ref="AM75" ca="1">INDIRECT(AM$50&amp;($AH75+$A$32))/10^6</f>
        <v>1082.3807109193037</v>
      </c>
      <c r="AN75" s="86"/>
      <c r="AQ75" s="90"/>
      <c r="AR75" s="17"/>
      <c r="AS75" s="116"/>
      <c r="AT75" s="17"/>
      <c r="AU75" s="17"/>
      <c r="AV75" s="86"/>
      <c r="AX75" s="33" t="s">
        <v>66</v>
      </c>
      <c r="AY75" s="33">
        <v>124</v>
      </c>
    </row>
    <row r="76" spans="1:51" ht="15.75" thickBot="1" x14ac:dyDescent="0.3">
      <c r="A76" s="151">
        <v>76</v>
      </c>
      <c r="B76" s="151">
        <v>3</v>
      </c>
      <c r="C76" s="17">
        <v>134</v>
      </c>
      <c r="D76" s="17" t="s">
        <v>64</v>
      </c>
      <c r="E76" s="21">
        <f t="shared" si="9"/>
        <v>11215.153965358397</v>
      </c>
      <c r="F76" s="18" cm="1">
        <f t="array" ref="F76">$E76*INDEX($AJ$5:$CJ$36,$E$72,MATCH(F$72&amp;$B76,$AJ$2:$CJ$2&amp;$AJ$1:$CJ$1,0))</f>
        <v>1873758437.3408856</v>
      </c>
      <c r="G76" s="18" cm="1">
        <f t="array" ref="G76">$E76*INDEX($AJ$5:$CJ$36,$E$72,MATCH(G$72&amp;$B76,$AJ$2:$CJ$2&amp;$AJ$1:$CJ$1,0))</f>
        <v>1466170235.1425493</v>
      </c>
      <c r="H76" s="18" cm="1">
        <f t="array" ref="H76">$E76*INDEX($AJ$5:$CJ$36,$E$72,MATCH(H$72&amp;$B76,$AJ$2:$CJ$2&amp;$AJ$1:$CJ$1,0))</f>
        <v>3928455097.9981871</v>
      </c>
      <c r="I76" s="18" cm="1">
        <f t="array" ref="I76">$E76*INDEX($AJ$5:$CJ$36,$E$72,MATCH(I$72&amp;$B76,$AJ$2:$CJ$2&amp;$AJ$1:$CJ$1,0))</f>
        <v>709782614.04999232</v>
      </c>
      <c r="J76" s="18"/>
      <c r="K76" s="151">
        <v>3</v>
      </c>
      <c r="L76" s="17">
        <v>134</v>
      </c>
      <c r="M76" s="17" t="s">
        <v>64</v>
      </c>
      <c r="N76" s="21">
        <f>LOOKUP($M72,$C$7:$AE$7,$C$11:$AE$11)</f>
        <v>9588.4645046807491</v>
      </c>
      <c r="O76" s="18" cm="1">
        <f t="array" ref="O76">$N76*INDEX($AJ$5:$CJ$36,$N72,MATCH(O72&amp;$K76,$AJ$2:$CJ$2&amp;$AJ$1:$CJ$1,0))</f>
        <v>1269259146.6600628</v>
      </c>
      <c r="P76" s="18" cm="1">
        <f t="array" ref="P76">$N76*INDEX($AJ$5:$CJ$36,$N72,MATCH(P72&amp;$K76,$AJ$2:$CJ$2&amp;$AJ$1:$CJ$1,0))</f>
        <v>972740281.27843571</v>
      </c>
      <c r="Q76" s="18" cm="1">
        <f t="array" ref="Q76">$N76*INDEX($AJ$5:$CJ$36,$N72,MATCH(Q72&amp;$K76,$AJ$2:$CJ$2&amp;$AJ$1:$CJ$1,0))</f>
        <v>2575825321.3051362</v>
      </c>
      <c r="R76" s="18" cm="1">
        <f t="array" ref="R76">$N76*INDEX($AJ$5:$CJ$36,$N72,MATCH(R72&amp;$K76,$AJ$2:$CJ$2&amp;$AJ$1:$CJ$1,0))</f>
        <v>443701609.52192557</v>
      </c>
      <c r="S76" s="151"/>
      <c r="T76" s="18"/>
      <c r="U76" s="18"/>
      <c r="V76" s="18"/>
      <c r="W76" s="18"/>
      <c r="X76" s="18"/>
      <c r="Y76" s="18"/>
      <c r="Z76" s="18"/>
      <c r="AA76" s="18"/>
      <c r="AB76" s="18"/>
      <c r="AC76" s="18"/>
      <c r="AD76" s="18"/>
      <c r="AE76" s="18"/>
      <c r="AH76" s="90">
        <f t="shared" ref="AH76:AH81" si="10">14+AH75</f>
        <v>17</v>
      </c>
      <c r="AI76" s="84">
        <f>$AI$43</f>
        <v>2024</v>
      </c>
      <c r="AJ76" s="85" cm="1">
        <f t="array" aca="1" ref="AJ76" ca="1">INDIRECT(AJ$50&amp;($AH76+$A$32))/10^6</f>
        <v>272.3994761151589</v>
      </c>
      <c r="AK76" s="85" cm="1">
        <f t="array" aca="1" ref="AK76" ca="1">INDIRECT(AK$50&amp;($AH76+$A$32))/10^6</f>
        <v>741.00908309472709</v>
      </c>
      <c r="AL76" s="85" cm="1">
        <f t="array" aca="1" ref="AL76" ca="1">INDIRECT(AL$50&amp;($AH76+$A$32))/10^6</f>
        <v>1031.571811067555</v>
      </c>
      <c r="AM76" s="85" cm="1">
        <f t="array" aca="1" ref="AM76" ca="1">INDIRECT(AM$50&amp;($AH76+$A$32))/10^6</f>
        <v>1962.2986738867164</v>
      </c>
      <c r="AN76" s="86"/>
      <c r="AQ76" s="90"/>
      <c r="AR76" s="91">
        <v>2024</v>
      </c>
      <c r="AS76" s="17"/>
      <c r="AT76" s="17"/>
      <c r="AU76" s="17"/>
      <c r="AV76" s="86"/>
      <c r="AX76" s="33" t="s">
        <v>67</v>
      </c>
      <c r="AY76" s="33">
        <v>3220</v>
      </c>
    </row>
    <row r="77" spans="1:51" ht="16.5" thickTop="1" thickBot="1" x14ac:dyDescent="0.3">
      <c r="A77" s="151">
        <v>77</v>
      </c>
      <c r="B77" s="151">
        <v>4</v>
      </c>
      <c r="C77" s="17">
        <v>143</v>
      </c>
      <c r="D77" s="17" t="s">
        <v>65</v>
      </c>
      <c r="E77" s="21">
        <f t="shared" si="9"/>
        <v>5373.165317760604</v>
      </c>
      <c r="F77" s="18" cm="1">
        <f t="array" ref="F77">$E77*INDEX($AJ$5:$CJ$36,$E$72,MATCH(F$72&amp;$B77,$AJ$2:$CJ$2&amp;$AJ$1:$CJ$1,0))</f>
        <v>2729543785.0553074</v>
      </c>
      <c r="G77" s="18" cm="1">
        <f t="array" ref="G77">$E77*INDEX($AJ$5:$CJ$36,$E$72,MATCH(G$72&amp;$B77,$AJ$2:$CJ$2&amp;$AJ$1:$CJ$1,0))</f>
        <v>2009972745.5056596</v>
      </c>
      <c r="H77" s="18" cm="1">
        <f t="array" ref="H77">$E77*INDEX($AJ$5:$CJ$36,$E$72,MATCH(H$72&amp;$B77,$AJ$2:$CJ$2&amp;$AJ$1:$CJ$1,0))</f>
        <v>5339680409.076314</v>
      </c>
      <c r="I77" s="18" cm="1">
        <f t="array" ref="I77">$E77*INDEX($AJ$5:$CJ$36,$E$72,MATCH(I$72&amp;$B77,$AJ$2:$CJ$2&amp;$AJ$1:$CJ$1,0))</f>
        <v>799320237.57046485</v>
      </c>
      <c r="J77" s="18"/>
      <c r="K77" s="151">
        <v>4</v>
      </c>
      <c r="L77" s="17">
        <v>143</v>
      </c>
      <c r="M77" s="17" t="s">
        <v>65</v>
      </c>
      <c r="N77" s="21">
        <f>LOOKUP($M72,$C$7:$AE$7,$C$12:$AE$12)</f>
        <v>2944.181655077261</v>
      </c>
      <c r="O77" s="18" cm="1">
        <f t="array" ref="O77">$N77*INDEX($AJ$5:$CJ$36,$N72,MATCH(O72&amp;$K77,$AJ$2:$CJ$2&amp;$AJ$1:$CJ$1,0))</f>
        <v>1239223066.1278229</v>
      </c>
      <c r="P77" s="18" cm="1">
        <f t="array" ref="P77">$N77*INDEX($AJ$5:$CJ$36,$N72,MATCH(P72&amp;$K77,$AJ$2:$CJ$2&amp;$AJ$1:$CJ$1,0))</f>
        <v>892366343.91561985</v>
      </c>
      <c r="Q77" s="18" cm="1">
        <f t="array" ref="Q77">$N77*INDEX($AJ$5:$CJ$36,$N72,MATCH(Q72&amp;$K77,$AJ$2:$CJ$2&amp;$AJ$1:$CJ$1,0))</f>
        <v>2369041879.8241453</v>
      </c>
      <c r="R77" s="18" cm="1">
        <f t="array" ref="R77">$N77*INDEX($AJ$5:$CJ$36,$N72,MATCH(R72&amp;$K77,$AJ$2:$CJ$2&amp;$AJ$1:$CJ$1,0))</f>
        <v>330602022.88889194</v>
      </c>
      <c r="S77" s="151"/>
      <c r="T77" s="18"/>
      <c r="U77" s="18"/>
      <c r="V77" s="18"/>
      <c r="W77" s="18"/>
      <c r="X77" s="18"/>
      <c r="Y77" s="18"/>
      <c r="Z77" s="18"/>
      <c r="AA77" s="18"/>
      <c r="AB77" s="18"/>
      <c r="AC77" s="18"/>
      <c r="AD77" s="18"/>
      <c r="AE77" s="18"/>
      <c r="AH77" s="90">
        <f t="shared" si="10"/>
        <v>31</v>
      </c>
      <c r="AI77" s="84">
        <f>$AI$44</f>
        <v>2029</v>
      </c>
      <c r="AJ77" s="85" cm="1">
        <f t="array" aca="1" ref="AJ77" ca="1">INDIRECT(AJ$50&amp;($AH77+$A$32))/10^6</f>
        <v>482.93990258572398</v>
      </c>
      <c r="AK77" s="85" cm="1">
        <f t="array" aca="1" ref="AK77" ca="1">INDIRECT(AK$50&amp;($AH77+$A$32))/10^6</f>
        <v>1264.2734564140967</v>
      </c>
      <c r="AL77" s="85" cm="1">
        <f t="array" aca="1" ref="AL77" ca="1">INDIRECT(AL$50&amp;($AH77+$A$32))/10^6</f>
        <v>1738.392439897046</v>
      </c>
      <c r="AM77" s="85" cm="1">
        <f t="array" aca="1" ref="AM77" ca="1">INDIRECT(AM$50&amp;($AH77+$A$32))/10^6</f>
        <v>3354.8738739593377</v>
      </c>
      <c r="AN77" s="86"/>
      <c r="AQ77" s="90"/>
      <c r="AR77" s="117"/>
      <c r="AS77" s="117" t="s">
        <v>106</v>
      </c>
      <c r="AT77" s="17"/>
      <c r="AU77" s="17"/>
      <c r="AV77" s="86"/>
      <c r="AX77" s="33" t="s">
        <v>68</v>
      </c>
      <c r="AY77" s="33">
        <v>9810</v>
      </c>
    </row>
    <row r="78" spans="1:51" x14ac:dyDescent="0.25">
      <c r="A78" s="151">
        <v>78</v>
      </c>
      <c r="B78" s="151">
        <v>5</v>
      </c>
      <c r="C78" s="17">
        <v>152</v>
      </c>
      <c r="D78" s="17" t="s">
        <v>66</v>
      </c>
      <c r="E78" s="21">
        <f t="shared" si="9"/>
        <v>7877.0850766585791</v>
      </c>
      <c r="F78" s="18" cm="1">
        <f t="array" ref="F78">$E78*INDEX($AJ$5:$CJ$36,$E$72,MATCH(F$72&amp;$B78,$AJ$2:$CJ$2&amp;$AJ$1:$CJ$1,0))</f>
        <v>82369662.523908064</v>
      </c>
      <c r="G78" s="18" cm="1">
        <f t="array" ref="G78">$E78*INDEX($AJ$5:$CJ$36,$E$72,MATCH(G$72&amp;$B78,$AJ$2:$CJ$2&amp;$AJ$1:$CJ$1,0))</f>
        <v>66121027.267168939</v>
      </c>
      <c r="H78" s="18" cm="1">
        <f t="array" ref="H78">$E78*INDEX($AJ$5:$CJ$36,$E$72,MATCH(H$72&amp;$B78,$AJ$2:$CJ$2&amp;$AJ$1:$CJ$1,0))</f>
        <v>177989086.69679379</v>
      </c>
      <c r="I78" s="18" cm="1">
        <f t="array" ref="I78">$E78*INDEX($AJ$5:$CJ$36,$E$72,MATCH(I$72&amp;$B78,$AJ$2:$CJ$2&amp;$AJ$1:$CJ$1,0))</f>
        <v>35661295.635853305</v>
      </c>
      <c r="J78" s="18"/>
      <c r="K78" s="151">
        <v>5</v>
      </c>
      <c r="L78" s="17">
        <v>152</v>
      </c>
      <c r="M78" s="17" t="s">
        <v>66</v>
      </c>
      <c r="N78" s="21">
        <f>LOOKUP($M72,$C$7:$AE$7,$C$13:$AE$13)</f>
        <v>6680.9186302358867</v>
      </c>
      <c r="O78" s="18" cm="1">
        <f t="array" ref="O78">$N78*INDEX($AJ$5:$CJ$36,$N72,MATCH(O72&amp;$K78,$AJ$2:$CJ$2&amp;$AJ$1:$CJ$1,0))</f>
        <v>53884363.287501723</v>
      </c>
      <c r="P78" s="18" cm="1">
        <f t="array" ref="P78">$N78*INDEX($AJ$5:$CJ$36,$N72,MATCH(P72&amp;$K78,$AJ$2:$CJ$2&amp;$AJ$1:$CJ$1,0))</f>
        <v>42290785.003234461</v>
      </c>
      <c r="Q78" s="18" cm="1">
        <f t="array" ref="Q78">$N78*INDEX($AJ$5:$CJ$36,$N72,MATCH(Q72&amp;$K78,$AJ$2:$CJ$2&amp;$AJ$1:$CJ$1,0))</f>
        <v>112631775.12289351</v>
      </c>
      <c r="R78" s="18" cm="1">
        <f t="array" ref="R78">$N78*INDEX($AJ$5:$CJ$36,$N72,MATCH(R72&amp;$K78,$AJ$2:$CJ$2&amp;$AJ$1:$CJ$1,0))</f>
        <v>21515875.769838538</v>
      </c>
      <c r="S78" s="151"/>
      <c r="T78" s="18"/>
      <c r="U78" s="18"/>
      <c r="V78" s="18"/>
      <c r="W78" s="18"/>
      <c r="X78" s="18"/>
      <c r="Y78" s="18"/>
      <c r="Z78" s="18"/>
      <c r="AA78" s="18"/>
      <c r="AB78" s="18"/>
      <c r="AC78" s="18"/>
      <c r="AD78" s="18"/>
      <c r="AE78" s="18"/>
      <c r="AH78" s="90">
        <f t="shared" si="10"/>
        <v>45</v>
      </c>
      <c r="AI78" s="84">
        <f>$AI$45</f>
        <v>2034</v>
      </c>
      <c r="AJ78" s="85" cm="1">
        <f t="array" aca="1" ref="AJ78" ca="1">INDIRECT(AJ$50&amp;($AH78+$A$32))/10^6</f>
        <v>799.32023757046488</v>
      </c>
      <c r="AK78" s="85" cm="1">
        <f t="array" aca="1" ref="AK78" ca="1">INDIRECT(AK$50&amp;($AH78+$A$32))/10^6</f>
        <v>2009.9727455056595</v>
      </c>
      <c r="AL78" s="85" cm="1">
        <f t="array" aca="1" ref="AL78" ca="1">INDIRECT(AL$50&amp;($AH78+$A$32))/10^6</f>
        <v>2729.5437850553076</v>
      </c>
      <c r="AM78" s="85" cm="1">
        <f t="array" aca="1" ref="AM78" ca="1">INDIRECT(AM$50&amp;($AH78+$A$32))/10^6</f>
        <v>5339.6804090763144</v>
      </c>
      <c r="AN78" s="86"/>
      <c r="AQ78" s="90"/>
      <c r="AR78" s="92" t="s">
        <v>109</v>
      </c>
      <c r="AS78" s="154">
        <f>ROUND(AS59*10^9,-8)</f>
        <v>5200000000</v>
      </c>
      <c r="AT78" s="17"/>
      <c r="AU78" s="17"/>
      <c r="AV78" s="86"/>
      <c r="AX78" s="33" t="s">
        <v>69</v>
      </c>
      <c r="AY78" s="33">
        <v>1030</v>
      </c>
    </row>
    <row r="79" spans="1:51" x14ac:dyDescent="0.25">
      <c r="A79" s="151">
        <v>79</v>
      </c>
      <c r="B79" s="151">
        <v>6</v>
      </c>
      <c r="C79" s="17">
        <v>227</v>
      </c>
      <c r="D79" s="17" t="s">
        <v>67</v>
      </c>
      <c r="E79" s="21">
        <f t="shared" si="9"/>
        <v>72.269999999999982</v>
      </c>
      <c r="F79" s="18" cm="1">
        <f t="array" ref="F79">$E79*INDEX($AJ$5:$CJ$36,$E$72,MATCH(F$72&amp;$B79,$AJ$2:$CJ$2&amp;$AJ$1:$CJ$1,0))</f>
        <v>26419736.381390687</v>
      </c>
      <c r="G79" s="18" cm="1">
        <f t="array" ref="G79">$E79*INDEX($AJ$5:$CJ$36,$E$72,MATCH(G$72&amp;$B79,$AJ$2:$CJ$2&amp;$AJ$1:$CJ$1,0))</f>
        <v>19916674.137490835</v>
      </c>
      <c r="H79" s="18" cm="1">
        <f t="array" ref="H79">$E79*INDEX($AJ$5:$CJ$36,$E$72,MATCH(H$72&amp;$B79,$AJ$2:$CJ$2&amp;$AJ$1:$CJ$1,0))</f>
        <v>52928447.655895174</v>
      </c>
      <c r="I79" s="18" cm="1">
        <f t="array" ref="I79">$E79*INDEX($AJ$5:$CJ$36,$E$72,MATCH(I$72&amp;$B79,$AJ$2:$CJ$2&amp;$AJ$1:$CJ$1,0))</f>
        <v>8479818.0106167905</v>
      </c>
      <c r="J79" s="18"/>
      <c r="K79" s="151">
        <v>6</v>
      </c>
      <c r="L79" s="17">
        <v>227</v>
      </c>
      <c r="M79" s="17" t="s">
        <v>67</v>
      </c>
      <c r="N79" s="21">
        <f>LOOKUP($M72,$C$7:$AE$7,$C$14:$AE$14)</f>
        <v>22.259999999999895</v>
      </c>
      <c r="O79" s="18" cm="1">
        <f t="array" ref="O79">$N79*INDEX($AJ$5:$CJ$36,$N72,MATCH(O72&amp;$K79,$AJ$2:$CJ$2&amp;$AJ$1:$CJ$1,0))</f>
        <v>6658528.6137984535</v>
      </c>
      <c r="P79" s="18" cm="1">
        <f t="array" ref="P79">$N79*INDEX($AJ$5:$CJ$36,$N72,MATCH(P72&amp;$K79,$AJ$2:$CJ$2&amp;$AJ$1:$CJ$1,0))</f>
        <v>4910974.1825021124</v>
      </c>
      <c r="Q79" s="18" cm="1">
        <f t="array" ref="Q79">$N79*INDEX($AJ$5:$CJ$36,$N72,MATCH(Q72&amp;$K79,$AJ$2:$CJ$2&amp;$AJ$1:$CJ$1,0))</f>
        <v>12966565.221951788</v>
      </c>
      <c r="R79" s="18" cm="1">
        <f t="array" ref="R79">$N79*INDEX($AJ$5:$CJ$36,$N72,MATCH(R72&amp;$K79,$AJ$2:$CJ$2&amp;$AJ$1:$CJ$1,0))</f>
        <v>1955559.3114374597</v>
      </c>
      <c r="S79" s="151"/>
      <c r="T79" s="18"/>
      <c r="U79" s="18"/>
      <c r="V79" s="18"/>
      <c r="W79" s="18"/>
      <c r="X79" s="18"/>
      <c r="Y79" s="18"/>
      <c r="Z79" s="18"/>
      <c r="AA79" s="18"/>
      <c r="AB79" s="18"/>
      <c r="AC79" s="18"/>
      <c r="AD79" s="18"/>
      <c r="AE79" s="18"/>
      <c r="AH79" s="90">
        <f t="shared" si="10"/>
        <v>59</v>
      </c>
      <c r="AI79" s="84">
        <f>$AI$46</f>
        <v>2036</v>
      </c>
      <c r="AJ79" s="85" cm="1">
        <f t="array" aca="1" ref="AJ79" ca="1">INDIRECT(AJ$50&amp;($AH79+$A$32))/10^6</f>
        <v>939.93148851374372</v>
      </c>
      <c r="AK79" s="85" cm="1">
        <f t="array" aca="1" ref="AK79" ca="1">INDIRECT(AK$50&amp;($AH79+$A$32))/10^6</f>
        <v>2328.5338311201422</v>
      </c>
      <c r="AL79" s="85" cm="1">
        <f t="array" aca="1" ref="AL79" ca="1">INDIRECT(AL$50&amp;($AH79+$A$32))/10^6</f>
        <v>3147.3386396958799</v>
      </c>
      <c r="AM79" s="85" cm="1">
        <f t="array" aca="1" ref="AM79" ca="1">INDIRECT(AM$50&amp;($AH79+$A$32))/10^6</f>
        <v>6186.5305414557797</v>
      </c>
      <c r="AN79" s="86"/>
      <c r="AQ79" s="90"/>
      <c r="AR79" s="46" t="s">
        <v>107</v>
      </c>
      <c r="AS79" s="76">
        <f>ROUND(Costs!AJ10,-5)</f>
        <v>69500000</v>
      </c>
      <c r="AT79" s="17"/>
      <c r="AU79" s="17"/>
      <c r="AV79" s="86"/>
      <c r="AX79" s="34" t="s">
        <v>88</v>
      </c>
      <c r="AY79" s="34">
        <v>1640</v>
      </c>
    </row>
    <row r="80" spans="1:51" ht="15.75" thickBot="1" x14ac:dyDescent="0.3">
      <c r="A80" s="151">
        <v>80</v>
      </c>
      <c r="B80" s="151">
        <v>7</v>
      </c>
      <c r="C80" s="17">
        <v>236</v>
      </c>
      <c r="D80" s="17" t="s">
        <v>68</v>
      </c>
      <c r="E80" s="21">
        <f t="shared" si="9"/>
        <v>0</v>
      </c>
      <c r="F80" s="18" cm="1">
        <f t="array" ref="F80">$E80*INDEX($AJ$5:$CJ$36,$E$72,MATCH(F$72&amp;$B80,$AJ$2:$CJ$2&amp;$AJ$1:$CJ$1,0))</f>
        <v>0</v>
      </c>
      <c r="G80" s="18" cm="1">
        <f t="array" ref="G80">$E80*INDEX($AJ$5:$CJ$36,$E$72,MATCH(G$72&amp;$B80,$AJ$2:$CJ$2&amp;$AJ$1:$CJ$1,0))</f>
        <v>0</v>
      </c>
      <c r="H80" s="18" cm="1">
        <f t="array" ref="H80">$E80*INDEX($AJ$5:$CJ$36,$E$72,MATCH(H$72&amp;$B80,$AJ$2:$CJ$2&amp;$AJ$1:$CJ$1,0))</f>
        <v>0</v>
      </c>
      <c r="I80" s="18" cm="1">
        <f t="array" ref="I80">$E80*INDEX($AJ$5:$CJ$36,$E$72,MATCH(I$72&amp;$B80,$AJ$2:$CJ$2&amp;$AJ$1:$CJ$1,0))</f>
        <v>0</v>
      </c>
      <c r="J80" s="18"/>
      <c r="K80" s="151">
        <v>7</v>
      </c>
      <c r="L80" s="17">
        <v>236</v>
      </c>
      <c r="M80" s="17" t="s">
        <v>68</v>
      </c>
      <c r="N80" s="21">
        <f>LOOKUP($M72,$C$7:$AE$7,$C$15:$AE$15)</f>
        <v>4.940243986240259</v>
      </c>
      <c r="O80" s="18" cm="1">
        <f t="array" ref="O80">$N80*INDEX($AJ$5:$CJ$36,$N72,MATCH(O72&amp;$K80,$AJ$2:$CJ$2&amp;$AJ$1:$CJ$1,0))</f>
        <v>5272161.2001964357</v>
      </c>
      <c r="P80" s="18" cm="1">
        <f t="array" ref="P80">$N80*INDEX($AJ$5:$CJ$36,$N72,MATCH(P72&amp;$K80,$AJ$2:$CJ$2&amp;$AJ$1:$CJ$1,0))</f>
        <v>3499485.8792668665</v>
      </c>
      <c r="Q80" s="18" cm="1">
        <f t="array" ref="Q80">$N80*INDEX($AJ$5:$CJ$36,$N72,MATCH(Q72&amp;$K80,$AJ$2:$CJ$2&amp;$AJ$1:$CJ$1,0))</f>
        <v>9279369.639684055</v>
      </c>
      <c r="R80" s="18" cm="1">
        <f t="array" ref="R80">$N80*INDEX($AJ$5:$CJ$36,$N72,MATCH(R72&amp;$K80,$AJ$2:$CJ$2&amp;$AJ$1:$CJ$1,0))</f>
        <v>1057901.8722946814</v>
      </c>
      <c r="S80" s="151"/>
      <c r="T80" s="18"/>
      <c r="U80" s="18"/>
      <c r="V80" s="18"/>
      <c r="W80" s="18"/>
      <c r="X80" s="18"/>
      <c r="Y80" s="18"/>
      <c r="Z80" s="18"/>
      <c r="AA80" s="18"/>
      <c r="AB80" s="18"/>
      <c r="AC80" s="18"/>
      <c r="AD80" s="18"/>
      <c r="AE80" s="18"/>
      <c r="AH80" s="90">
        <f t="shared" si="10"/>
        <v>73</v>
      </c>
      <c r="AI80" s="84">
        <v>2045</v>
      </c>
      <c r="AJ80" s="85" cm="1">
        <f t="array" aca="1" ref="AJ80" ca="1">INDIRECT(AJ$50&amp;($AH80+$A$32))/10^6</f>
        <v>1577.9263529792511</v>
      </c>
      <c r="AK80" s="85" cm="1">
        <f t="array" aca="1" ref="AK80" ca="1">INDIRECT(AK$50&amp;($AH80+$A$32))/10^6</f>
        <v>3666.5916954478944</v>
      </c>
      <c r="AL80" s="85" cm="1">
        <f t="array" aca="1" ref="AL80" ca="1">INDIRECT(AL$50&amp;($AH80+$A$32))/10^6</f>
        <v>4859.0669252233429</v>
      </c>
      <c r="AM80" s="85" cm="1">
        <f t="array" aca="1" ref="AM80" ca="1">INDIRECT(AM$50&amp;($AH80+$A$32))/10^6</f>
        <v>9771.5415470947228</v>
      </c>
      <c r="AN80" s="86"/>
      <c r="AQ80" s="90"/>
      <c r="AR80" s="47" t="s">
        <v>108</v>
      </c>
      <c r="AS80" s="77">
        <f>AS78-AS79</f>
        <v>5130500000</v>
      </c>
      <c r="AT80" s="17"/>
      <c r="AU80" s="17"/>
      <c r="AV80" s="86"/>
    </row>
    <row r="81" spans="1:59" ht="15.75" thickBot="1" x14ac:dyDescent="0.3">
      <c r="A81" s="151">
        <v>81</v>
      </c>
      <c r="B81" s="151">
        <v>8</v>
      </c>
      <c r="C81" s="17">
        <v>245</v>
      </c>
      <c r="D81" s="17" t="s">
        <v>69</v>
      </c>
      <c r="E81" s="21">
        <f t="shared" si="9"/>
        <v>11238.053254142371</v>
      </c>
      <c r="F81" s="18" cm="1">
        <f t="array" ref="F81">$E81*INDEX($AJ$5:$CJ$36,$E$72,MATCH(F$72&amp;$B81,$AJ$2:$CJ$2&amp;$AJ$1:$CJ$1,0))</f>
        <v>1334350312.0783868</v>
      </c>
      <c r="G81" s="18" cm="1">
        <f t="array" ref="G81">$E81*INDEX($AJ$5:$CJ$36,$E$72,MATCH(G$72&amp;$B81,$AJ$2:$CJ$2&amp;$AJ$1:$CJ$1,0))</f>
        <v>1060500655.7779132</v>
      </c>
      <c r="H81" s="18" cm="1">
        <f t="array" ref="H81">$E81*INDEX($AJ$5:$CJ$36,$E$72,MATCH(H$72&amp;$B81,$AJ$2:$CJ$2&amp;$AJ$1:$CJ$1,0))</f>
        <v>2852786091.8354926</v>
      </c>
      <c r="I81" s="18" cm="1">
        <f t="array" ref="I81">$E81*INDEX($AJ$5:$CJ$36,$E$72,MATCH(I$72&amp;$B81,$AJ$2:$CJ$2&amp;$AJ$1:$CJ$1,0))</f>
        <v>544812097.17950022</v>
      </c>
      <c r="J81" s="18"/>
      <c r="K81" s="151">
        <v>8</v>
      </c>
      <c r="L81" s="17">
        <v>245</v>
      </c>
      <c r="M81" s="17" t="s">
        <v>69</v>
      </c>
      <c r="N81" s="21">
        <f>LOOKUP($M72,$C$7:$AE$7,$C$16:$AE$16)</f>
        <v>4519.6920078983076</v>
      </c>
      <c r="O81" s="18" cm="1">
        <f t="array" ref="O81">$N81*INDEX($AJ$5:$CJ$36,$N72,MATCH(O72&amp;$K81,$AJ$2:$CJ$2&amp;$AJ$1:$CJ$1,0))</f>
        <v>418587184.24930292</v>
      </c>
      <c r="P81" s="18" cm="1">
        <f t="array" ref="P81">$N81*INDEX($AJ$5:$CJ$36,$N72,MATCH(P72&amp;$K81,$AJ$2:$CJ$2&amp;$AJ$1:$CJ$1,0))</f>
        <v>325551754.00566173</v>
      </c>
      <c r="Q81" s="18" cm="1">
        <f t="array" ref="Q81">$N81*INDEX($AJ$5:$CJ$36,$N72,MATCH(Q72&amp;$K81,$AJ$2:$CJ$2&amp;$AJ$1:$CJ$1,0))</f>
        <v>864404127.11435556</v>
      </c>
      <c r="R81" s="18" cm="1">
        <f t="array" ref="R81">$N81*INDEX($AJ$5:$CJ$36,$N72,MATCH(R72&amp;$K81,$AJ$2:$CJ$2&amp;$AJ$1:$CJ$1,0))</f>
        <v>157690450.86133128</v>
      </c>
      <c r="S81" s="151"/>
      <c r="T81" s="18"/>
      <c r="U81" s="18"/>
      <c r="V81" s="18"/>
      <c r="W81" s="18"/>
      <c r="X81" s="18"/>
      <c r="Y81" s="18"/>
      <c r="Z81" s="18"/>
      <c r="AA81" s="18"/>
      <c r="AB81" s="18"/>
      <c r="AC81" s="18"/>
      <c r="AD81" s="18"/>
      <c r="AE81" s="18"/>
      <c r="AH81" s="90">
        <f t="shared" si="10"/>
        <v>87</v>
      </c>
      <c r="AI81" s="41">
        <v>2050</v>
      </c>
      <c r="AJ81" s="42" cm="1">
        <f t="array" aca="1" ref="AJ81" ca="1">INDIRECT(AJ$50&amp;($AH81+$A$32))/10^6</f>
        <v>1940.514856801251</v>
      </c>
      <c r="AK81" s="42" cm="1">
        <f t="array" aca="1" ref="AK81" ca="1">INDIRECT(AK$50&amp;($AH81+$A$32))/10^6</f>
        <v>4368.0002757684688</v>
      </c>
      <c r="AL81" s="42" cm="1">
        <f t="array" aca="1" ref="AL81" ca="1">INDIRECT(AL$50&amp;($AH81+$A$32))/10^6</f>
        <v>5731.2407896441609</v>
      </c>
      <c r="AM81" s="42" cm="1">
        <f t="array" aca="1" ref="AM81" ca="1">INDIRECT(AM$50&amp;($AH81+$A$32))/10^6</f>
        <v>11665.070215973999</v>
      </c>
      <c r="AN81" s="86"/>
      <c r="AQ81" s="90"/>
      <c r="AR81" s="17"/>
      <c r="AS81" s="93"/>
      <c r="AT81" s="17"/>
      <c r="AU81" s="17"/>
      <c r="AV81" s="86"/>
    </row>
    <row r="82" spans="1:59" ht="58.5" thickTop="1" thickBot="1" x14ac:dyDescent="0.3">
      <c r="A82" s="151">
        <v>82</v>
      </c>
      <c r="B82" s="151">
        <v>9</v>
      </c>
      <c r="C82" s="17">
        <v>4310</v>
      </c>
      <c r="D82" s="17" t="s">
        <v>70</v>
      </c>
      <c r="E82" s="21">
        <f t="shared" si="9"/>
        <v>888.28395646341392</v>
      </c>
      <c r="F82" s="18" cm="1">
        <f t="array" ref="F82">$E82*INDEX($AJ$5:$CJ$36,$E$72,MATCH(F$72&amp;$B82,$AJ$2:$CJ$2&amp;$AJ$1:$CJ$1,0))</f>
        <v>170004122.66554457</v>
      </c>
      <c r="G82" s="18" cm="1">
        <f t="array" ref="G82">$E82*INDEX($AJ$5:$CJ$36,$E$72,MATCH(G$72&amp;$B82,$AJ$2:$CJ$2&amp;$AJ$1:$CJ$1,0))</f>
        <v>132471069.73459275</v>
      </c>
      <c r="H82" s="18" cm="1">
        <f t="array" ref="H82">$E82*INDEX($AJ$5:$CJ$36,$E$72,MATCH(H$72&amp;$B82,$AJ$2:$CJ$2&amp;$AJ$1:$CJ$1,0))</f>
        <v>354652921.53795278</v>
      </c>
      <c r="I82" s="18" cm="1">
        <f t="array" ref="I82">$E82*INDEX($AJ$5:$CJ$36,$E$72,MATCH(I$72&amp;$B82,$AJ$2:$CJ$2&amp;$AJ$1:$CJ$1,0))</f>
        <v>63136979.882307895</v>
      </c>
      <c r="J82" s="18"/>
      <c r="K82" s="151">
        <v>9</v>
      </c>
      <c r="L82" s="17">
        <v>4310</v>
      </c>
      <c r="M82" s="17" t="s">
        <v>70</v>
      </c>
      <c r="N82" s="21">
        <f>LOOKUP($M72,$C$7:$AE$7,$C$17:$AE$17)</f>
        <v>562.45016219512183</v>
      </c>
      <c r="O82" s="18" cm="1">
        <f t="array" ref="O82">$N82*INDEX($AJ$5:$CJ$36,$N72,MATCH(O72&amp;$K82,$AJ$2:$CJ$2&amp;$AJ$1:$CJ$1,0))</f>
        <v>85666422.303977504</v>
      </c>
      <c r="P82" s="18" cm="1">
        <f t="array" ref="P82">$N82*INDEX($AJ$5:$CJ$36,$N72,MATCH(P72&amp;$K82,$AJ$2:$CJ$2&amp;$AJ$1:$CJ$1,0))</f>
        <v>65381255.807678804</v>
      </c>
      <c r="Q82" s="18" cm="1">
        <f t="array" ref="Q82">$N82*INDEX($AJ$5:$CJ$36,$N72,MATCH(Q72&amp;$K82,$AJ$2:$CJ$2&amp;$AJ$1:$CJ$1,0))</f>
        <v>172869159.80688527</v>
      </c>
      <c r="R82" s="18" cm="1">
        <f t="array" ref="R82">$N82*INDEX($AJ$5:$CJ$36,$N72,MATCH(R72&amp;$K82,$AJ$2:$CJ$2&amp;$AJ$1:$CJ$1,0))</f>
        <v>29342195.637115713</v>
      </c>
      <c r="S82" s="151"/>
      <c r="T82" s="18"/>
      <c r="U82" s="18"/>
      <c r="V82" s="18"/>
      <c r="W82" s="18"/>
      <c r="X82" s="18"/>
      <c r="Y82" s="18"/>
      <c r="Z82" s="18"/>
      <c r="AA82" s="18"/>
      <c r="AB82" s="18"/>
      <c r="AC82" s="18"/>
      <c r="AD82" s="18"/>
      <c r="AE82" s="18"/>
      <c r="AH82" s="90"/>
      <c r="AI82" s="93"/>
      <c r="AJ82" s="93"/>
      <c r="AK82" s="93"/>
      <c r="AL82" s="93"/>
      <c r="AM82" s="93"/>
      <c r="AN82" s="86"/>
      <c r="AQ82" s="90"/>
      <c r="AR82" s="91">
        <v>2029</v>
      </c>
      <c r="AS82" s="91"/>
      <c r="AT82" s="17"/>
      <c r="AU82" s="17"/>
      <c r="AV82" s="86"/>
      <c r="AX82" s="78" t="s">
        <v>0</v>
      </c>
      <c r="AY82" s="78" t="s">
        <v>110</v>
      </c>
      <c r="AZ82" s="78" t="s">
        <v>124</v>
      </c>
      <c r="BB82" s="122" t="s">
        <v>242</v>
      </c>
      <c r="BC82" s="122" t="s">
        <v>243</v>
      </c>
      <c r="BD82" s="122" t="s">
        <v>244</v>
      </c>
      <c r="BE82" s="122" t="s">
        <v>245</v>
      </c>
      <c r="BF82" s="122" t="s">
        <v>246</v>
      </c>
      <c r="BG82" s="122" t="s">
        <v>247</v>
      </c>
    </row>
    <row r="83" spans="1:59" ht="16.5" thickTop="1" thickBot="1" x14ac:dyDescent="0.3">
      <c r="A83" s="151">
        <v>83</v>
      </c>
      <c r="B83" s="151"/>
      <c r="C83" s="17"/>
      <c r="D83" s="17"/>
      <c r="E83" s="17"/>
      <c r="F83" s="20">
        <f>SUM(F74:F82)</f>
        <v>15760450010.401327</v>
      </c>
      <c r="G83" s="20">
        <f>SUM(G74:G82)</f>
        <v>12033042609.117086</v>
      </c>
      <c r="H83" s="20">
        <f>SUM(H74:H82)</f>
        <v>32099656679.153572</v>
      </c>
      <c r="I83" s="20">
        <f>SUM(I74:I82)</f>
        <v>5384943984.4871244</v>
      </c>
      <c r="J83" s="20"/>
      <c r="K83" s="151"/>
      <c r="L83" s="17"/>
      <c r="M83" s="17"/>
      <c r="N83" s="17"/>
      <c r="O83" s="20">
        <f>SUM(O74:O82)</f>
        <v>8163948279.3837738</v>
      </c>
      <c r="P83" s="20">
        <f>SUM(P74:P82)</f>
        <v>6112863065.35814</v>
      </c>
      <c r="Q83" s="20">
        <f>SUM(Q74:Q82)</f>
        <v>16199812697.855082</v>
      </c>
      <c r="R83" s="20">
        <f>SUM(R74:R82)</f>
        <v>2585900997.4495411</v>
      </c>
      <c r="S83" s="151">
        <f>M72</f>
        <v>2025</v>
      </c>
      <c r="T83" s="20"/>
      <c r="U83" s="20"/>
      <c r="V83" s="20"/>
      <c r="W83" s="20"/>
      <c r="X83" s="20"/>
      <c r="Y83" s="20"/>
      <c r="Z83" s="20"/>
      <c r="AA83" s="20"/>
      <c r="AB83" s="20"/>
      <c r="AC83" s="20"/>
      <c r="AD83" s="20"/>
      <c r="AE83" s="20"/>
      <c r="AH83" s="90"/>
      <c r="AI83" s="152" t="s">
        <v>255</v>
      </c>
      <c r="AJ83" s="93"/>
      <c r="AK83" s="93"/>
      <c r="AL83" s="93"/>
      <c r="AM83" s="93"/>
      <c r="AN83" s="86"/>
      <c r="AQ83" s="90"/>
      <c r="AR83" s="117"/>
      <c r="AS83" s="117" t="s">
        <v>106</v>
      </c>
      <c r="AT83" s="17"/>
      <c r="AU83" s="17"/>
      <c r="AV83" s="86"/>
      <c r="AX83" s="79">
        <v>2022</v>
      </c>
      <c r="AY83" s="83">
        <f>AY103</f>
        <v>21.935520374381586</v>
      </c>
      <c r="AZ83" s="83">
        <f>Costs!D17</f>
        <v>41.621179580696797</v>
      </c>
      <c r="BB83" s="172">
        <v>222.6292829496</v>
      </c>
      <c r="BC83" s="316">
        <f>AY83/BB83</f>
        <v>9.8529358239668158E-2</v>
      </c>
      <c r="BD83">
        <v>309.88</v>
      </c>
      <c r="BE83" s="316">
        <f>AZ83/BD83</f>
        <v>0.13431386207789078</v>
      </c>
      <c r="BF83" s="317">
        <v>0.9</v>
      </c>
      <c r="BG83" s="317">
        <f>1-BF83</f>
        <v>9.9999999999999978E-2</v>
      </c>
    </row>
    <row r="84" spans="1:59" ht="16.5" thickTop="1" thickBot="1" x14ac:dyDescent="0.3">
      <c r="A84" s="151">
        <v>84</v>
      </c>
      <c r="B84" s="151"/>
      <c r="AH84" s="90"/>
      <c r="AI84" s="40" t="s">
        <v>0</v>
      </c>
      <c r="AJ84" s="40" t="s">
        <v>91</v>
      </c>
      <c r="AK84" s="40" t="s">
        <v>92</v>
      </c>
      <c r="AL84" s="40" t="s">
        <v>93</v>
      </c>
      <c r="AM84" s="40" t="s">
        <v>94</v>
      </c>
      <c r="AN84" s="86"/>
      <c r="AQ84" s="90"/>
      <c r="AR84" s="92" t="s">
        <v>109</v>
      </c>
      <c r="AS84" s="154">
        <f>ROUND(AS60*10^9,-8)</f>
        <v>7500000000</v>
      </c>
      <c r="AT84" s="17"/>
      <c r="AU84" s="17"/>
      <c r="AV84" s="86"/>
      <c r="AX84" s="79">
        <v>2024</v>
      </c>
      <c r="AY84" s="81">
        <f>AZ103</f>
        <v>77.508838527224015</v>
      </c>
      <c r="AZ84" s="83">
        <f>Costs!D18</f>
        <v>144.43300316218446</v>
      </c>
      <c r="BB84" s="172">
        <v>234.83117430600007</v>
      </c>
      <c r="BC84" s="316">
        <f t="shared" ref="BC84:BC89" si="11">AY84/BB84</f>
        <v>0.33006196369066837</v>
      </c>
      <c r="BD84">
        <v>342.43</v>
      </c>
      <c r="BE84" s="316">
        <f t="shared" ref="BE84:BE89" si="12">AZ84/BD84</f>
        <v>0.42178840394295025</v>
      </c>
      <c r="BF84" s="317">
        <v>0.6</v>
      </c>
      <c r="BG84" s="317">
        <f t="shared" ref="BG84:BG87" si="13">1-BF84</f>
        <v>0.4</v>
      </c>
    </row>
    <row r="85" spans="1:59" x14ac:dyDescent="0.25">
      <c r="A85" s="151">
        <v>85</v>
      </c>
      <c r="B85" s="151"/>
      <c r="E85" s="151" t="s">
        <v>89</v>
      </c>
      <c r="F85" s="151"/>
      <c r="G85" s="151"/>
      <c r="H85" s="151"/>
      <c r="I85" s="151"/>
      <c r="N85" s="151" t="s">
        <v>89</v>
      </c>
      <c r="O85" s="324" t="s">
        <v>146</v>
      </c>
      <c r="P85" s="324"/>
      <c r="Q85" s="324"/>
      <c r="R85" s="324"/>
      <c r="AH85" s="90">
        <v>4</v>
      </c>
      <c r="AI85" s="84">
        <f>$AI$42</f>
        <v>2022</v>
      </c>
      <c r="AJ85" s="85" cm="1">
        <f t="array" aca="1" ref="AJ85" ca="1">INDIRECT(AJ$50&amp;($AH85+$A$32))/10^6</f>
        <v>16.161062448163278</v>
      </c>
      <c r="AK85" s="85" cm="1">
        <f t="array" aca="1" ref="AK85" ca="1">INDIRECT(AK$50&amp;($AH85+$A$32))/10^6</f>
        <v>32.446530629366556</v>
      </c>
      <c r="AL85" s="85" cm="1">
        <f t="array" aca="1" ref="AL85" ca="1">INDIRECT(AL$50&amp;($AH85+$A$32))/10^6</f>
        <v>41.678831544344007</v>
      </c>
      <c r="AM85" s="85" cm="1">
        <f t="array" aca="1" ref="AM85" ca="1">INDIRECT(AM$50&amp;($AH85+$A$32))/10^6</f>
        <v>86.030514368409854</v>
      </c>
      <c r="AN85" s="86"/>
      <c r="AQ85" s="90"/>
      <c r="AR85" s="46" t="s">
        <v>107</v>
      </c>
      <c r="AS85" s="76">
        <f>ROUND(Costs!AJ15,-5)</f>
        <v>-620000000</v>
      </c>
      <c r="AT85" s="17"/>
      <c r="AU85" s="17"/>
      <c r="AV85" s="86"/>
      <c r="AX85" s="79">
        <v>2029</v>
      </c>
      <c r="AY85" s="81">
        <f>BA103</f>
        <v>97.987663809485994</v>
      </c>
      <c r="AZ85" s="83">
        <f>Costs!D19</f>
        <v>229.60867370838884</v>
      </c>
      <c r="BB85" s="172">
        <v>264.97194114899997</v>
      </c>
      <c r="BC85" s="316">
        <f t="shared" si="11"/>
        <v>0.36980392484042385</v>
      </c>
      <c r="BD85">
        <v>316.55</v>
      </c>
      <c r="BE85" s="316">
        <f t="shared" si="12"/>
        <v>0.72534725543638867</v>
      </c>
      <c r="BF85" s="317">
        <v>0.3</v>
      </c>
      <c r="BG85" s="317">
        <f t="shared" si="13"/>
        <v>0.7</v>
      </c>
    </row>
    <row r="86" spans="1:59" ht="15.75" thickBot="1" x14ac:dyDescent="0.3">
      <c r="A86" s="151">
        <v>86</v>
      </c>
      <c r="B86" s="151"/>
      <c r="D86" s="1">
        <v>2036</v>
      </c>
      <c r="E86" s="151">
        <f>LOOKUP(D86,$AJ$6:$AJ$36,$AI$6:$AI$36)</f>
        <v>18</v>
      </c>
      <c r="F86" s="151">
        <v>1</v>
      </c>
      <c r="G86" s="151">
        <v>2</v>
      </c>
      <c r="H86" s="151">
        <v>3</v>
      </c>
      <c r="I86" s="151">
        <v>4</v>
      </c>
      <c r="M86" s="1">
        <v>2026</v>
      </c>
      <c r="N86" s="151">
        <f>LOOKUP(M86,$AJ$6:$AJ$36,$AI$6:$AI$36)</f>
        <v>8</v>
      </c>
      <c r="O86" s="151">
        <v>1</v>
      </c>
      <c r="P86" s="151">
        <v>2</v>
      </c>
      <c r="Q86" s="151">
        <v>3</v>
      </c>
      <c r="R86" s="151">
        <v>4</v>
      </c>
      <c r="AH86" s="90">
        <f t="shared" ref="AH86:AH91" si="14">AH85+14</f>
        <v>18</v>
      </c>
      <c r="AI86" s="84">
        <f>$AI$43</f>
        <v>2024</v>
      </c>
      <c r="AJ86" s="85" cm="1">
        <f t="array" aca="1" ref="AJ86" ca="1">INDIRECT(AJ$50&amp;($AH86+$A$32))/10^6</f>
        <v>19.614031453110869</v>
      </c>
      <c r="AK86" s="85" cm="1">
        <f t="array" aca="1" ref="AK86" ca="1">INDIRECT(AK$50&amp;($AH86+$A$32))/10^6</f>
        <v>38.806905256724889</v>
      </c>
      <c r="AL86" s="85" cm="1">
        <f t="array" aca="1" ref="AL86" ca="1">INDIRECT(AL$50&amp;($AH86+$A$32))/10^6</f>
        <v>49.571428307162812</v>
      </c>
      <c r="AM86" s="85" cm="1">
        <f t="array" aca="1" ref="AM86" ca="1">INDIRECT(AM$50&amp;($AH86+$A$32))/10^6</f>
        <v>103.21009515446502</v>
      </c>
      <c r="AN86" s="86"/>
      <c r="AQ86" s="90"/>
      <c r="AR86" s="47" t="s">
        <v>108</v>
      </c>
      <c r="AS86" s="77">
        <f>AS84-AS85</f>
        <v>8120000000</v>
      </c>
      <c r="AT86" s="17"/>
      <c r="AU86" s="17"/>
      <c r="AV86" s="86"/>
      <c r="AX86" s="79">
        <v>2034</v>
      </c>
      <c r="AY86" s="81">
        <f>BB103</f>
        <v>141.83908703520308</v>
      </c>
      <c r="AZ86" s="83">
        <f>Costs!D20</f>
        <v>267.20530503352808</v>
      </c>
      <c r="BB86" s="172">
        <v>275.56167722349994</v>
      </c>
      <c r="BC86" s="316">
        <f t="shared" si="11"/>
        <v>0.51472718726472833</v>
      </c>
      <c r="BD86">
        <v>326.44</v>
      </c>
      <c r="BE86" s="316">
        <f t="shared" si="12"/>
        <v>0.81854339245658647</v>
      </c>
      <c r="BF86" s="317">
        <v>0.2</v>
      </c>
      <c r="BG86" s="317">
        <f t="shared" si="13"/>
        <v>0.8</v>
      </c>
    </row>
    <row r="87" spans="1:59" x14ac:dyDescent="0.25">
      <c r="A87" s="151">
        <v>87</v>
      </c>
      <c r="B87" s="151"/>
      <c r="C87" s="19" t="s">
        <v>71</v>
      </c>
      <c r="D87" s="19" t="s">
        <v>72</v>
      </c>
      <c r="E87" s="19" t="s">
        <v>75</v>
      </c>
      <c r="F87" s="32" t="s">
        <v>78</v>
      </c>
      <c r="G87" s="31" t="s">
        <v>77</v>
      </c>
      <c r="H87" s="31" t="s">
        <v>74</v>
      </c>
      <c r="I87" s="19" t="s">
        <v>76</v>
      </c>
      <c r="J87" s="19"/>
      <c r="K87" s="151" t="s">
        <v>145</v>
      </c>
      <c r="L87" s="19" t="s">
        <v>71</v>
      </c>
      <c r="M87" s="19" t="s">
        <v>72</v>
      </c>
      <c r="N87" s="19" t="s">
        <v>75</v>
      </c>
      <c r="O87" s="32" t="s">
        <v>78</v>
      </c>
      <c r="P87" s="31" t="s">
        <v>77</v>
      </c>
      <c r="Q87" s="31" t="s">
        <v>74</v>
      </c>
      <c r="R87" s="19" t="s">
        <v>76</v>
      </c>
      <c r="S87" s="151" t="s">
        <v>148</v>
      </c>
      <c r="T87" s="19"/>
      <c r="U87" s="19"/>
      <c r="V87" s="19"/>
      <c r="W87" s="19"/>
      <c r="X87" s="19"/>
      <c r="Y87" s="19"/>
      <c r="Z87" s="19"/>
      <c r="AA87" s="19"/>
      <c r="AB87" s="19"/>
      <c r="AC87" s="19"/>
      <c r="AD87" s="19"/>
      <c r="AE87" s="19"/>
      <c r="AH87" s="90">
        <f t="shared" si="14"/>
        <v>32</v>
      </c>
      <c r="AI87" s="84">
        <f>$AI$44</f>
        <v>2029</v>
      </c>
      <c r="AJ87" s="85" cm="1">
        <f t="array" aca="1" ref="AJ87" ca="1">INDIRECT(AJ$50&amp;($AH87+$A$32))/10^6</f>
        <v>28.000684081137383</v>
      </c>
      <c r="AK87" s="85" cm="1">
        <f t="array" aca="1" ref="AK87" ca="1">INDIRECT(AK$50&amp;($AH87+$A$32))/10^6</f>
        <v>53.655768623047649</v>
      </c>
      <c r="AL87" s="85" cm="1">
        <f t="array" aca="1" ref="AL87" ca="1">INDIRECT(AL$50&amp;($AH87+$A$32))/10^6</f>
        <v>67.693922790091193</v>
      </c>
      <c r="AM87" s="85" cm="1">
        <f t="array" aca="1" ref="AM87" ca="1">INDIRECT(AM$50&amp;($AH87+$A$32))/10^6</f>
        <v>142.70014201214522</v>
      </c>
      <c r="AN87" s="86"/>
      <c r="AQ87" s="90"/>
      <c r="AR87" s="17"/>
      <c r="AS87" s="93"/>
      <c r="AT87" s="17"/>
      <c r="AU87" s="17"/>
      <c r="AV87" s="86"/>
      <c r="AX87" s="79">
        <v>2036</v>
      </c>
      <c r="AY87" s="83">
        <f>BC103</f>
        <v>170.78003395848984</v>
      </c>
      <c r="AZ87" s="83">
        <f>Costs!D21</f>
        <v>282.38922495231083</v>
      </c>
      <c r="BB87" s="172">
        <v>278.85395554350009</v>
      </c>
      <c r="BC87" s="316">
        <f t="shared" si="11"/>
        <v>0.6124354005509125</v>
      </c>
      <c r="BD87">
        <v>326.98</v>
      </c>
      <c r="BE87" s="316">
        <f t="shared" si="12"/>
        <v>0.86362843278583035</v>
      </c>
      <c r="BF87" s="317">
        <v>0.15</v>
      </c>
      <c r="BG87" s="317">
        <f t="shared" si="13"/>
        <v>0.85</v>
      </c>
    </row>
    <row r="88" spans="1:59" ht="15.75" thickBot="1" x14ac:dyDescent="0.3">
      <c r="A88" s="151">
        <v>88</v>
      </c>
      <c r="B88" s="151">
        <v>1</v>
      </c>
      <c r="C88" s="17">
        <v>32</v>
      </c>
      <c r="D88" s="17" t="s">
        <v>62</v>
      </c>
      <c r="E88" s="21">
        <f>LOOKUP($D$86,$C$7:$AE$7,$C9:$AE9)</f>
        <v>40592.993656084371</v>
      </c>
      <c r="F88" s="18" cm="1">
        <f t="array" ref="F88">$E88*INDEX($AJ$5:$CJ$36,$E$86,MATCH(F$86&amp;$B88,$AJ$2:$CJ$2&amp;$AJ$1:$CJ$1,0))</f>
        <v>3208453175.9955602</v>
      </c>
      <c r="G88" s="18" cm="1">
        <f t="array" ref="G88">$E88*INDEX($AJ$5:$CJ$36,$E$86,MATCH(G$86&amp;$B88,$AJ$2:$CJ$2&amp;$AJ$1:$CJ$1,0))</f>
        <v>2575774265.3349819</v>
      </c>
      <c r="H88" s="18" cm="1">
        <f t="array" ref="H88">$E88*INDEX($AJ$5:$CJ$36,$E$86,MATCH(H$86&amp;$B88,$AJ$2:$CJ$2&amp;$AJ$1:$CJ$1,0))</f>
        <v>6976005963.3651705</v>
      </c>
      <c r="I88" s="18" cm="1">
        <f t="array" ref="I88">$E88*INDEX($AJ$5:$CJ$36,$E$86,MATCH(I$86&amp;$B88,$AJ$2:$CJ$2&amp;$AJ$1:$CJ$1,0))</f>
        <v>1372253232.6566293</v>
      </c>
      <c r="J88" s="18"/>
      <c r="K88" s="151">
        <v>1</v>
      </c>
      <c r="L88" s="17">
        <v>32</v>
      </c>
      <c r="M88" s="17" t="s">
        <v>62</v>
      </c>
      <c r="N88" s="21">
        <f>LOOKUP($M86,$C$7:$AE$7,$C$9:$AE$9)</f>
        <v>10020.493545933694</v>
      </c>
      <c r="O88" s="18" cm="1">
        <f t="array" ref="O88">$N88*INDEX($AJ$5:$CJ$36,$N86,MATCH(O86&amp;$K88,$AJ$2:$CJ$2&amp;$AJ$1:$CJ$1,0))</f>
        <v>597906610.21662247</v>
      </c>
      <c r="P88" s="18" cm="1">
        <f t="array" ref="P88">$N88*INDEX($AJ$5:$CJ$36,$N86,MATCH(P86&amp;$K88,$AJ$2:$CJ$2&amp;$AJ$1:$CJ$1,0))</f>
        <v>468668030.96163774</v>
      </c>
      <c r="Q88" s="18" cm="1">
        <f t="array" ref="Q88">$N88*INDEX($AJ$5:$CJ$36,$N86,MATCH(Q86&amp;$K88,$AJ$2:$CJ$2&amp;$AJ$1:$CJ$1,0))</f>
        <v>1247859099.8011682</v>
      </c>
      <c r="R88" s="18" cm="1">
        <f t="array" ref="R88">$N88*INDEX($AJ$5:$CJ$36,$N86,MATCH(R86&amp;$K88,$AJ$2:$CJ$2&amp;$AJ$1:$CJ$1,0))</f>
        <v>234326598.55929646</v>
      </c>
      <c r="S88" s="151"/>
      <c r="T88" s="18"/>
      <c r="U88" s="18"/>
      <c r="V88" s="18"/>
      <c r="W88" s="18"/>
      <c r="X88" s="18"/>
      <c r="Y88" s="18"/>
      <c r="Z88" s="18"/>
      <c r="AA88" s="18"/>
      <c r="AB88" s="18"/>
      <c r="AC88" s="18"/>
      <c r="AD88" s="18"/>
      <c r="AE88" s="18"/>
      <c r="AH88" s="90">
        <f t="shared" si="14"/>
        <v>46</v>
      </c>
      <c r="AI88" s="84">
        <f>$AI$45</f>
        <v>2034</v>
      </c>
      <c r="AJ88" s="85" cm="1">
        <f t="array" aca="1" ref="AJ88" ca="1">INDIRECT(AJ$50&amp;($AH88+$A$32))/10^6</f>
        <v>35.661295635853307</v>
      </c>
      <c r="AK88" s="85" cm="1">
        <f t="array" aca="1" ref="AK88" ca="1">INDIRECT(AK$50&amp;($AH88+$A$32))/10^6</f>
        <v>66.121027267168941</v>
      </c>
      <c r="AL88" s="85" cm="1">
        <f t="array" aca="1" ref="AL88" ca="1">INDIRECT(AL$50&amp;($AH88+$A$32))/10^6</f>
        <v>82.369662523908062</v>
      </c>
      <c r="AM88" s="85" cm="1">
        <f t="array" aca="1" ref="AM88" ca="1">INDIRECT(AM$50&amp;($AH88+$A$32))/10^6</f>
        <v>177.98908669679381</v>
      </c>
      <c r="AN88" s="86"/>
      <c r="AQ88" s="90"/>
      <c r="AR88" s="91">
        <v>2034</v>
      </c>
      <c r="AS88" s="91"/>
      <c r="AT88" s="17"/>
      <c r="AU88" s="17"/>
      <c r="AV88" s="86"/>
      <c r="AX88" s="79">
        <v>2045</v>
      </c>
      <c r="AY88" s="83">
        <f>BD103</f>
        <v>223.92909334246596</v>
      </c>
      <c r="AZ88" s="83">
        <v>285</v>
      </c>
      <c r="BB88" s="172">
        <v>303.46725840699992</v>
      </c>
      <c r="BC88" s="316">
        <f t="shared" si="11"/>
        <v>0.73790198823406483</v>
      </c>
      <c r="BD88">
        <v>352.14</v>
      </c>
      <c r="BE88" s="316">
        <f t="shared" si="12"/>
        <v>0.80933719543363436</v>
      </c>
    </row>
    <row r="89" spans="1:59" ht="16.5" thickTop="1" thickBot="1" x14ac:dyDescent="0.3">
      <c r="A89" s="151">
        <v>89</v>
      </c>
      <c r="B89" s="151">
        <v>2</v>
      </c>
      <c r="C89" s="17">
        <v>125</v>
      </c>
      <c r="D89" s="17" t="s">
        <v>63</v>
      </c>
      <c r="E89" s="21">
        <f t="shared" ref="E89:E96" si="15">LOOKUP($D$86,$C$7:$AE$7,$C10:$AE10)</f>
        <v>22748.232770226081</v>
      </c>
      <c r="F89" s="18" cm="1">
        <f t="array" ref="F89">$E89*INDEX($AJ$5:$CJ$36,$E$86,MATCH(F$86&amp;$B89,$AJ$2:$CJ$2&amp;$AJ$1:$CJ$1,0))</f>
        <v>9491740629.2365437</v>
      </c>
      <c r="G89" s="18" cm="1">
        <f t="array" ref="G89">$E89*INDEX($AJ$5:$CJ$36,$E$86,MATCH(G$86&amp;$B89,$AJ$2:$CJ$2&amp;$AJ$1:$CJ$1,0))</f>
        <v>7246780588.2067785</v>
      </c>
      <c r="H89" s="18" cm="1">
        <f t="array" ref="H89">$E89*INDEX($AJ$5:$CJ$36,$E$86,MATCH(H$86&amp;$B89,$AJ$2:$CJ$2&amp;$AJ$1:$CJ$1,0))</f>
        <v>19327733054.807419</v>
      </c>
      <c r="I89" s="18" cm="1">
        <f t="array" ref="I89">$E89*INDEX($AJ$5:$CJ$36,$E$86,MATCH(I$86&amp;$B89,$AJ$2:$CJ$2&amp;$AJ$1:$CJ$1,0))</f>
        <v>3210619995.9391184</v>
      </c>
      <c r="J89" s="18"/>
      <c r="K89" s="151">
        <v>2</v>
      </c>
      <c r="L89" s="17">
        <v>125</v>
      </c>
      <c r="M89" s="17" t="s">
        <v>63</v>
      </c>
      <c r="N89" s="21">
        <f>LOOKUP($M86,$C$7:$AE$7,$C$10:$AE$10)</f>
        <v>14366.50550456442</v>
      </c>
      <c r="O89" s="18" cm="1">
        <f t="array" ref="O89">$N89*INDEX($AJ$5:$CJ$36,$N86,MATCH(O86&amp;$K89,$AJ$2:$CJ$2&amp;$AJ$1:$CJ$1,0))</f>
        <v>4785373292.5224562</v>
      </c>
      <c r="P89" s="18" cm="1">
        <f t="array" ref="P89">$N89*INDEX($AJ$5:$CJ$36,$N86,MATCH(P86&amp;$K89,$AJ$2:$CJ$2&amp;$AJ$1:$CJ$1,0))</f>
        <v>3568995800.0984893</v>
      </c>
      <c r="Q89" s="18" cm="1">
        <f t="array" ref="Q89">$N89*INDEX($AJ$5:$CJ$36,$N86,MATCH(Q86&amp;$K89,$AJ$2:$CJ$2&amp;$AJ$1:$CJ$1,0))</f>
        <v>9449447651.8207111</v>
      </c>
      <c r="R89" s="18" cm="1">
        <f t="array" ref="R89">$N89*INDEX($AJ$5:$CJ$36,$N86,MATCH(R86&amp;$K89,$AJ$2:$CJ$2&amp;$AJ$1:$CJ$1,0))</f>
        <v>1472784013.9450569</v>
      </c>
      <c r="S89" s="151"/>
      <c r="T89" s="18"/>
      <c r="U89" s="18"/>
      <c r="V89" s="18"/>
      <c r="W89" s="18"/>
      <c r="X89" s="18"/>
      <c r="Y89" s="18"/>
      <c r="Z89" s="18"/>
      <c r="AA89" s="18"/>
      <c r="AB89" s="18"/>
      <c r="AC89" s="18"/>
      <c r="AD89" s="18"/>
      <c r="AE89" s="18"/>
      <c r="AH89" s="90">
        <f t="shared" si="14"/>
        <v>60</v>
      </c>
      <c r="AI89" s="84">
        <f>$AI$46</f>
        <v>2036</v>
      </c>
      <c r="AJ89" s="85" cm="1">
        <f t="array" aca="1" ref="AJ89" ca="1">INDIRECT(AJ$50&amp;($AH89+$A$32))/10^6</f>
        <v>38.94763525755009</v>
      </c>
      <c r="AK89" s="85" cm="1">
        <f t="array" aca="1" ref="AK89" ca="1">INDIRECT(AK$50&amp;($AH89+$A$32))/10^6</f>
        <v>71.370253206675997</v>
      </c>
      <c r="AL89" s="85" cm="1">
        <f t="array" aca="1" ref="AL89" ca="1">INDIRECT(AL$50&amp;($AH89+$A$32))/10^6</f>
        <v>88.502905212795085</v>
      </c>
      <c r="AM89" s="85" cm="1">
        <f t="array" aca="1" ref="AM89" ca="1">INDIRECT(AM$50&amp;($AH89+$A$32))/10^6</f>
        <v>192.93397298706466</v>
      </c>
      <c r="AN89" s="86"/>
      <c r="AQ89" s="90"/>
      <c r="AR89" s="117"/>
      <c r="AS89" s="117" t="s">
        <v>106</v>
      </c>
      <c r="AT89" s="17"/>
      <c r="AU89" s="17"/>
      <c r="AV89" s="86"/>
      <c r="AX89" s="80">
        <v>2050</v>
      </c>
      <c r="AY89" s="82">
        <f>BE103</f>
        <v>239.14126936743787</v>
      </c>
      <c r="AZ89" s="82">
        <v>293</v>
      </c>
      <c r="BB89" s="172">
        <v>319.00825336199995</v>
      </c>
      <c r="BC89" s="316">
        <f t="shared" si="11"/>
        <v>0.74963975648638881</v>
      </c>
      <c r="BD89">
        <v>365.93</v>
      </c>
      <c r="BE89" s="316">
        <f t="shared" si="12"/>
        <v>0.80069958735277236</v>
      </c>
    </row>
    <row r="90" spans="1:59" x14ac:dyDescent="0.25">
      <c r="A90" s="151">
        <v>90</v>
      </c>
      <c r="B90" s="151">
        <v>3</v>
      </c>
      <c r="C90" s="17">
        <v>134</v>
      </c>
      <c r="D90" s="17" t="s">
        <v>64</v>
      </c>
      <c r="E90" s="21">
        <f t="shared" si="15"/>
        <v>11504.029769093839</v>
      </c>
      <c r="F90" s="18" cm="1">
        <f t="array" ref="F90">$E90*INDEX($AJ$5:$CJ$36,$E$86,MATCH(F$86&amp;$B90,$AJ$2:$CJ$2&amp;$AJ$1:$CJ$1,0))</f>
        <v>2017690921.3971088</v>
      </c>
      <c r="G90" s="18" cm="1">
        <f t="array" ref="G90">$E90*INDEX($AJ$5:$CJ$36,$E$86,MATCH(G$86&amp;$B90,$AJ$2:$CJ$2&amp;$AJ$1:$CJ$1,0))</f>
        <v>1585677443.7921238</v>
      </c>
      <c r="H90" s="18" cm="1">
        <f t="array" ref="H90">$E90*INDEX($AJ$5:$CJ$36,$E$86,MATCH(H$86&amp;$B90,$AJ$2:$CJ$2&amp;$AJ$1:$CJ$1,0))</f>
        <v>4257954523.9319658</v>
      </c>
      <c r="I90" s="18" cm="1">
        <f t="array" ref="I90">$E90*INDEX($AJ$5:$CJ$36,$E$86,MATCH(I$86&amp;$B90,$AJ$2:$CJ$2&amp;$AJ$1:$CJ$1,0))</f>
        <v>777288408.9370991</v>
      </c>
      <c r="J90" s="18"/>
      <c r="K90" s="151">
        <v>3</v>
      </c>
      <c r="L90" s="17">
        <v>134</v>
      </c>
      <c r="M90" s="17" t="s">
        <v>64</v>
      </c>
      <c r="N90" s="21">
        <f>LOOKUP($M86,$C$7:$AE$7,$C$11:$AE$11)</f>
        <v>9314.6876248694771</v>
      </c>
      <c r="O90" s="18" cm="1">
        <f t="array" ref="O90">$N90*INDEX($AJ$5:$CJ$36,$N86,MATCH(O86&amp;$K90,$AJ$2:$CJ$2&amp;$AJ$1:$CJ$1,0))</f>
        <v>1267686388.3679953</v>
      </c>
      <c r="P90" s="18" cm="1">
        <f t="array" ref="P90">$N90*INDEX($AJ$5:$CJ$36,$N86,MATCH(P86&amp;$K90,$AJ$2:$CJ$2&amp;$AJ$1:$CJ$1,0))</f>
        <v>973947805.24952912</v>
      </c>
      <c r="Q90" s="18" cm="1">
        <f t="array" ref="Q90">$N90*INDEX($AJ$5:$CJ$36,$N86,MATCH(Q86&amp;$K90,$AJ$2:$CJ$2&amp;$AJ$1:$CJ$1,0))</f>
        <v>2581417380.1087255</v>
      </c>
      <c r="R90" s="18" cm="1">
        <f t="array" ref="R90">$N90*INDEX($AJ$5:$CJ$36,$N86,MATCH(R86&amp;$K90,$AJ$2:$CJ$2&amp;$AJ$1:$CJ$1,0))</f>
        <v>447388557.08446151</v>
      </c>
      <c r="S90" s="151"/>
      <c r="T90" s="18"/>
      <c r="U90" s="18"/>
      <c r="V90" s="18"/>
      <c r="W90" s="18"/>
      <c r="X90" s="18"/>
      <c r="Y90" s="18"/>
      <c r="Z90" s="18"/>
      <c r="AA90" s="18"/>
      <c r="AB90" s="18"/>
      <c r="AC90" s="18"/>
      <c r="AD90" s="18"/>
      <c r="AE90" s="18"/>
      <c r="AH90" s="90">
        <f t="shared" si="14"/>
        <v>74</v>
      </c>
      <c r="AI90" s="84">
        <v>2045</v>
      </c>
      <c r="AJ90" s="85" cm="1">
        <f t="array" aca="1" ref="AJ90" ca="1">INDIRECT(AJ$50&amp;($AH90+$A$32))/10^6</f>
        <v>57.401148968638047</v>
      </c>
      <c r="AK90" s="85" cm="1">
        <f t="array" aca="1" ref="AK90" ca="1">INDIRECT(AK$50&amp;($AH90+$A$32))/10^6</f>
        <v>100.03262310707659</v>
      </c>
      <c r="AL90" s="85" cm="1">
        <f t="array" aca="1" ref="AL90" ca="1">INDIRECT(AL$50&amp;($AH90+$A$32))/10^6</f>
        <v>121.69096446146968</v>
      </c>
      <c r="AM90" s="85" cm="1">
        <f t="array" aca="1" ref="AM90" ca="1">INDIRECT(AM$50&amp;($AH90+$A$32))/10^6</f>
        <v>278.26792865707654</v>
      </c>
      <c r="AN90" s="86"/>
      <c r="AQ90" s="90"/>
      <c r="AR90" s="92" t="s">
        <v>109</v>
      </c>
      <c r="AS90" s="154">
        <f>ROUND(AS61*10^9,-8)</f>
        <v>12400000000</v>
      </c>
      <c r="AT90" s="17"/>
      <c r="AU90" s="17"/>
      <c r="AV90" s="86"/>
    </row>
    <row r="91" spans="1:59" ht="15.75" thickBot="1" x14ac:dyDescent="0.3">
      <c r="A91" s="151">
        <v>91</v>
      </c>
      <c r="B91" s="151">
        <v>4</v>
      </c>
      <c r="C91" s="17">
        <v>143</v>
      </c>
      <c r="D91" s="17" t="s">
        <v>65</v>
      </c>
      <c r="E91" s="21">
        <f t="shared" si="15"/>
        <v>5955.5384623686869</v>
      </c>
      <c r="F91" s="18" cm="1">
        <f t="array" ref="F91">$E91*INDEX($AJ$5:$CJ$36,$E$86,MATCH(F$86&amp;$B91,$AJ$2:$CJ$2&amp;$AJ$1:$CJ$1,0))</f>
        <v>3147338639.6958799</v>
      </c>
      <c r="G91" s="18" cm="1">
        <f t="array" ref="G91">$E91*INDEX($AJ$5:$CJ$36,$E$86,MATCH(G$86&amp;$B91,$AJ$2:$CJ$2&amp;$AJ$1:$CJ$1,0))</f>
        <v>2328533831.120142</v>
      </c>
      <c r="H91" s="18" cm="1">
        <f t="array" ref="H91">$E91*INDEX($AJ$5:$CJ$36,$E$86,MATCH(H$86&amp;$B91,$AJ$2:$CJ$2&amp;$AJ$1:$CJ$1,0))</f>
        <v>6186530541.45578</v>
      </c>
      <c r="I91" s="18" cm="1">
        <f t="array" ref="I91">$E91*INDEX($AJ$5:$CJ$36,$E$86,MATCH(I$86&amp;$B91,$AJ$2:$CJ$2&amp;$AJ$1:$CJ$1,0))</f>
        <v>939931488.51374376</v>
      </c>
      <c r="J91" s="18"/>
      <c r="K91" s="151">
        <v>4</v>
      </c>
      <c r="L91" s="17">
        <v>143</v>
      </c>
      <c r="M91" s="17" t="s">
        <v>65</v>
      </c>
      <c r="N91" s="21">
        <f>LOOKUP($M86,$C$7:$AE$7,$C$12:$AE$12)</f>
        <v>3125.7696194528721</v>
      </c>
      <c r="O91" s="18" cm="1">
        <f t="array" ref="O91">$N91*INDEX($AJ$5:$CJ$36,$N86,MATCH(O86&amp;$K91,$AJ$2:$CJ$2&amp;$AJ$1:$CJ$1,0))</f>
        <v>1345290965.6416392</v>
      </c>
      <c r="P91" s="18" cm="1">
        <f t="array" ref="P91">$N91*INDEX($AJ$5:$CJ$36,$N86,MATCH(P86&amp;$K91,$AJ$2:$CJ$2&amp;$AJ$1:$CJ$1,0))</f>
        <v>971314785.19393241</v>
      </c>
      <c r="Q91" s="18" cm="1">
        <f t="array" ref="Q91">$N91*INDEX($AJ$5:$CJ$36,$N86,MATCH(Q86&amp;$K91,$AJ$2:$CJ$2&amp;$AJ$1:$CJ$1,0))</f>
        <v>2578323344.6658301</v>
      </c>
      <c r="R91" s="18" cm="1">
        <f t="array" ref="R91">$N91*INDEX($AJ$5:$CJ$36,$N86,MATCH(R86&amp;$K91,$AJ$2:$CJ$2&amp;$AJ$1:$CJ$1,0))</f>
        <v>362852599.84247017</v>
      </c>
      <c r="S91" s="151"/>
      <c r="T91" s="18"/>
      <c r="U91" s="18"/>
      <c r="V91" s="18"/>
      <c r="W91" s="18"/>
      <c r="X91" s="18"/>
      <c r="Y91" s="18"/>
      <c r="Z91" s="18"/>
      <c r="AA91" s="18"/>
      <c r="AB91" s="18"/>
      <c r="AC91" s="18"/>
      <c r="AD91" s="18"/>
      <c r="AE91" s="18"/>
      <c r="AH91" s="90">
        <f t="shared" si="14"/>
        <v>88</v>
      </c>
      <c r="AI91" s="41">
        <v>2050</v>
      </c>
      <c r="AJ91" s="42" cm="1">
        <f t="array" aca="1" ref="AJ91" ca="1">INDIRECT(AJ$50&amp;($AH91+$A$32))/10^6</f>
        <v>70.221047093595217</v>
      </c>
      <c r="AK91" s="42" cm="1">
        <f t="array" aca="1" ref="AK91" ca="1">INDIRECT(AK$50&amp;($AH91+$A$32))/10^6</f>
        <v>119.53524624837604</v>
      </c>
      <c r="AL91" s="42" cm="1">
        <f t="array" aca="1" ref="AL91" ca="1">INDIRECT(AL$50&amp;($AH91+$A$32))/10^6</f>
        <v>144.09733860786343</v>
      </c>
      <c r="AM91" s="42" cm="1">
        <f t="array" aca="1" ref="AM91" ca="1">INDIRECT(AM$50&amp;($AH91+$A$32))/10^6</f>
        <v>335.47238137093092</v>
      </c>
      <c r="AN91" s="86"/>
      <c r="AQ91" s="90"/>
      <c r="AR91" s="46" t="s">
        <v>107</v>
      </c>
      <c r="AS91" s="76">
        <f>ROUND(Costs!AJ20,-5)</f>
        <v>-925100000</v>
      </c>
      <c r="AT91" s="17"/>
      <c r="AU91" s="17"/>
      <c r="AV91" s="86"/>
      <c r="AX91" t="s">
        <v>111</v>
      </c>
    </row>
    <row r="92" spans="1:59" ht="16.5" thickTop="1" thickBot="1" x14ac:dyDescent="0.3">
      <c r="A92" s="151">
        <v>92</v>
      </c>
      <c r="B92" s="151">
        <v>5</v>
      </c>
      <c r="C92" s="17">
        <v>152</v>
      </c>
      <c r="D92" s="17" t="s">
        <v>66</v>
      </c>
      <c r="E92" s="21">
        <f t="shared" si="15"/>
        <v>8003.6156602603987</v>
      </c>
      <c r="F92" s="18" cm="1">
        <f t="array" ref="F92">$E92*INDEX($AJ$5:$CJ$36,$E$86,MATCH(F$86&amp;$B92,$AJ$2:$CJ$2&amp;$AJ$1:$CJ$1,0))</f>
        <v>88502905.212795079</v>
      </c>
      <c r="G92" s="18" cm="1">
        <f t="array" ref="G92">$E92*INDEX($AJ$5:$CJ$36,$E$86,MATCH(G$86&amp;$B92,$AJ$2:$CJ$2&amp;$AJ$1:$CJ$1,0))</f>
        <v>71370253.206675991</v>
      </c>
      <c r="H92" s="18" cm="1">
        <f t="array" ref="H92">$E92*INDEX($AJ$5:$CJ$36,$E$86,MATCH(H$86&amp;$B92,$AJ$2:$CJ$2&amp;$AJ$1:$CJ$1,0))</f>
        <v>192933972.98706466</v>
      </c>
      <c r="I92" s="18" cm="1">
        <f t="array" ref="I92">$E92*INDEX($AJ$5:$CJ$36,$E$86,MATCH(I$86&amp;$B92,$AJ$2:$CJ$2&amp;$AJ$1:$CJ$1,0))</f>
        <v>38947635.257550091</v>
      </c>
      <c r="J92" s="18"/>
      <c r="K92" s="151">
        <v>5</v>
      </c>
      <c r="L92" s="17">
        <v>152</v>
      </c>
      <c r="M92" s="17" t="s">
        <v>66</v>
      </c>
      <c r="N92" s="21">
        <f>LOOKUP($M86,$C$7:$AE$7,$C$13:$AE$13)</f>
        <v>7048.9132765232125</v>
      </c>
      <c r="O92" s="18" cm="1">
        <f t="array" ref="O92">$N92*INDEX($AJ$5:$CJ$36,$N86,MATCH(O86&amp;$K92,$AJ$2:$CJ$2&amp;$AJ$1:$CJ$1,0))</f>
        <v>58586660.259848922</v>
      </c>
      <c r="P92" s="18" cm="1">
        <f t="array" ref="P92">$N92*INDEX($AJ$5:$CJ$36,$N86,MATCH(P86&amp;$K92,$AJ$2:$CJ$2&amp;$AJ$1:$CJ$1,0))</f>
        <v>46105418.264837682</v>
      </c>
      <c r="Q92" s="18" cm="1">
        <f t="array" ref="Q92">$N92*INDEX($AJ$5:$CJ$36,$N86,MATCH(Q86&amp;$K92,$AJ$2:$CJ$2&amp;$AJ$1:$CJ$1,0))</f>
        <v>122744138.98918624</v>
      </c>
      <c r="R92" s="18" cm="1">
        <f t="array" ref="R92">$N92*INDEX($AJ$5:$CJ$36,$N86,MATCH(R86&amp;$K92,$AJ$2:$CJ$2&amp;$AJ$1:$CJ$1,0))</f>
        <v>23622165.373724088</v>
      </c>
      <c r="S92" s="151"/>
      <c r="T92" s="18"/>
      <c r="U92" s="18"/>
      <c r="V92" s="18"/>
      <c r="W92" s="18"/>
      <c r="X92" s="18"/>
      <c r="Y92" s="18"/>
      <c r="Z92" s="18"/>
      <c r="AA92" s="18"/>
      <c r="AB92" s="18"/>
      <c r="AC92" s="18"/>
      <c r="AD92" s="18"/>
      <c r="AE92" s="18"/>
      <c r="AH92" s="90"/>
      <c r="AI92" s="93"/>
      <c r="AJ92" s="93"/>
      <c r="AK92" s="93"/>
      <c r="AL92" s="93"/>
      <c r="AM92" s="93"/>
      <c r="AN92" s="86"/>
      <c r="AQ92" s="90"/>
      <c r="AR92" s="47" t="s">
        <v>108</v>
      </c>
      <c r="AS92" s="77">
        <f>AS90-AS91</f>
        <v>13325100000</v>
      </c>
      <c r="AT92" s="17"/>
      <c r="AU92" s="17"/>
      <c r="AV92" s="86"/>
      <c r="AX92" s="40"/>
      <c r="AY92" s="40">
        <v>2022</v>
      </c>
      <c r="AZ92" s="40">
        <v>2024</v>
      </c>
      <c r="BA92" s="40">
        <v>2029</v>
      </c>
      <c r="BB92" s="40">
        <v>2034</v>
      </c>
      <c r="BC92" s="40">
        <v>2036</v>
      </c>
      <c r="BD92" s="40">
        <v>2045</v>
      </c>
      <c r="BE92" s="40">
        <v>2050</v>
      </c>
    </row>
    <row r="93" spans="1:59" x14ac:dyDescent="0.25">
      <c r="A93" s="151">
        <v>93</v>
      </c>
      <c r="B93" s="151">
        <v>6</v>
      </c>
      <c r="C93" s="17">
        <v>227</v>
      </c>
      <c r="D93" s="17" t="s">
        <v>67</v>
      </c>
      <c r="E93" s="21">
        <f t="shared" si="15"/>
        <v>86.160000000000096</v>
      </c>
      <c r="F93" s="18" cm="1">
        <f t="array" ref="F93">$E93*INDEX($AJ$5:$CJ$36,$E$86,MATCH(F$86&amp;$B93,$AJ$2:$CJ$2&amp;$AJ$1:$CJ$1,0))</f>
        <v>32853277.28847729</v>
      </c>
      <c r="G93" s="18" cm="1">
        <f t="array" ref="G93">$E93*INDEX($AJ$5:$CJ$36,$E$86,MATCH(G$86&amp;$B93,$AJ$2:$CJ$2&amp;$AJ$1:$CJ$1,0))</f>
        <v>24879380.664097819</v>
      </c>
      <c r="H93" s="18" cm="1">
        <f t="array" ref="H93">$E93*INDEX($AJ$5:$CJ$36,$E$86,MATCH(H$86&amp;$B93,$AJ$2:$CJ$2&amp;$AJ$1:$CJ$1,0))</f>
        <v>66193940.736273304</v>
      </c>
      <c r="I93" s="18" cm="1">
        <f t="array" ref="I93">$E93*INDEX($AJ$5:$CJ$36,$E$86,MATCH(I$86&amp;$B93,$AJ$2:$CJ$2&amp;$AJ$1:$CJ$1,0))</f>
        <v>10742073.662170146</v>
      </c>
      <c r="J93" s="18"/>
      <c r="K93" s="151">
        <v>6</v>
      </c>
      <c r="L93" s="17">
        <v>227</v>
      </c>
      <c r="M93" s="17" t="s">
        <v>67</v>
      </c>
      <c r="N93" s="21">
        <f>LOOKUP($M86,$C$7:$AE$7,$C$14:$AE$14)</f>
        <v>26.289999999999949</v>
      </c>
      <c r="O93" s="18" cm="1">
        <f t="array" ref="O93">$N93*INDEX($AJ$5:$CJ$36,$N86,MATCH(O86&amp;$K93,$AJ$2:$CJ$2&amp;$AJ$1:$CJ$1,0))</f>
        <v>8053784.9088778216</v>
      </c>
      <c r="P93" s="18" cm="1">
        <f t="array" ref="P93">$N93*INDEX($AJ$5:$CJ$36,$N86,MATCH(P86&amp;$K93,$AJ$2:$CJ$2&amp;$AJ$1:$CJ$1,0))</f>
        <v>5955479.3445249805</v>
      </c>
      <c r="Q93" s="18" cm="1">
        <f t="array" ref="Q93">$N93*INDEX($AJ$5:$CJ$36,$N86,MATCH(Q86&amp;$K93,$AJ$2:$CJ$2&amp;$AJ$1:$CJ$1,0))</f>
        <v>15731476.441084422</v>
      </c>
      <c r="R93" s="18" cm="1">
        <f t="array" ref="R93">$N93*INDEX($AJ$5:$CJ$36,$N86,MATCH(R86&amp;$K93,$AJ$2:$CJ$2&amp;$AJ$1:$CJ$1,0))</f>
        <v>2390229.8107345514</v>
      </c>
      <c r="S93" s="151"/>
      <c r="T93" s="18"/>
      <c r="U93" s="18"/>
      <c r="V93" s="18"/>
      <c r="W93" s="18"/>
      <c r="X93" s="18"/>
      <c r="Y93" s="18"/>
      <c r="Z93" s="18"/>
      <c r="AA93" s="18"/>
      <c r="AB93" s="18"/>
      <c r="AC93" s="18"/>
      <c r="AD93" s="18"/>
      <c r="AE93" s="18"/>
      <c r="AH93" s="90"/>
      <c r="AI93" s="93"/>
      <c r="AJ93" s="93"/>
      <c r="AK93" s="93"/>
      <c r="AL93" s="93"/>
      <c r="AM93" s="93"/>
      <c r="AN93" s="86"/>
      <c r="AQ93" s="90"/>
      <c r="AR93" s="17"/>
      <c r="AS93" s="93"/>
      <c r="AT93" s="17"/>
      <c r="AU93" s="17"/>
      <c r="AV93" s="86"/>
      <c r="AX93" s="121" t="s">
        <v>62</v>
      </c>
      <c r="AY93" s="120">
        <f>(LOOKUP(AY$92,$C$7:$AE$7,$C9:$AE9)*$AY71)/10^6</f>
        <v>0.14930622707661434</v>
      </c>
      <c r="AZ93" s="120">
        <f t="shared" ref="AZ93:BE93" si="16">(LOOKUP(AZ$92,$C$7:$AE$7,$C9:$AE9)*$AY71)/10^6</f>
        <v>5.4764621980510499</v>
      </c>
      <c r="BA93" s="120">
        <f t="shared" si="16"/>
        <v>4.7843007583793575</v>
      </c>
      <c r="BB93" s="120">
        <f t="shared" si="16"/>
        <v>5.3833576944536743</v>
      </c>
      <c r="BC93" s="120">
        <f t="shared" si="16"/>
        <v>27.400270717856952</v>
      </c>
      <c r="BD93" s="120">
        <f t="shared" si="16"/>
        <v>9.8174352766163349</v>
      </c>
      <c r="BE93" s="120">
        <f t="shared" si="16"/>
        <v>10.2723190034129</v>
      </c>
      <c r="BF93" s="79"/>
    </row>
    <row r="94" spans="1:59" ht="15.75" thickBot="1" x14ac:dyDescent="0.3">
      <c r="A94" s="151">
        <v>94</v>
      </c>
      <c r="B94" s="151">
        <v>7</v>
      </c>
      <c r="C94" s="17">
        <v>236</v>
      </c>
      <c r="D94" s="17" t="s">
        <v>68</v>
      </c>
      <c r="E94" s="21">
        <f t="shared" si="15"/>
        <v>0</v>
      </c>
      <c r="F94" s="18" cm="1">
        <f t="array" ref="F94">$E94*INDEX($AJ$5:$CJ$36,$E$86,MATCH(F$86&amp;$B94,$AJ$2:$CJ$2&amp;$AJ$1:$CJ$1,0))</f>
        <v>0</v>
      </c>
      <c r="G94" s="18" cm="1">
        <f t="array" ref="G94">$E94*INDEX($AJ$5:$CJ$36,$E$86,MATCH(G$86&amp;$B94,$AJ$2:$CJ$2&amp;$AJ$1:$CJ$1,0))</f>
        <v>0</v>
      </c>
      <c r="H94" s="18" cm="1">
        <f t="array" ref="H94">$E94*INDEX($AJ$5:$CJ$36,$E$86,MATCH(H$86&amp;$B94,$AJ$2:$CJ$2&amp;$AJ$1:$CJ$1,0))</f>
        <v>0</v>
      </c>
      <c r="I94" s="18" cm="1">
        <f t="array" ref="I94">$E94*INDEX($AJ$5:$CJ$36,$E$86,MATCH(I$86&amp;$B94,$AJ$2:$CJ$2&amp;$AJ$1:$CJ$1,0))</f>
        <v>0</v>
      </c>
      <c r="J94" s="18"/>
      <c r="K94" s="151">
        <v>7</v>
      </c>
      <c r="L94" s="17">
        <v>236</v>
      </c>
      <c r="M94" s="17" t="s">
        <v>68</v>
      </c>
      <c r="N94" s="21">
        <f>LOOKUP($M86,$C$7:$AE$7,$C$15:$AE$15)</f>
        <v>3.400206536605451</v>
      </c>
      <c r="O94" s="18" cm="1">
        <f t="array" ref="O94">$N94*INDEX($AJ$5:$CJ$36,$N86,MATCH(O86&amp;$K94,$AJ$2:$CJ$2&amp;$AJ$1:$CJ$1,0))</f>
        <v>3697296.1965471348</v>
      </c>
      <c r="P94" s="18" cm="1">
        <f t="array" ref="P94">$N94*INDEX($AJ$5:$CJ$36,$N86,MATCH(P86&amp;$K94,$AJ$2:$CJ$2&amp;$AJ$1:$CJ$1,0))</f>
        <v>2461192.3304030779</v>
      </c>
      <c r="Q94" s="18" cm="1">
        <f t="array" ref="Q94">$N94*INDEX($AJ$5:$CJ$36,$N86,MATCH(Q86&amp;$K94,$AJ$2:$CJ$2&amp;$AJ$1:$CJ$1,0))</f>
        <v>6529182.8286889242</v>
      </c>
      <c r="R94" s="18" cm="1">
        <f t="array" ref="R94">$N94*INDEX($AJ$5:$CJ$36,$N86,MATCH(R86&amp;$K94,$AJ$2:$CJ$2&amp;$AJ$1:$CJ$1,0))</f>
        <v>751126.48506241722</v>
      </c>
      <c r="S94" s="151"/>
      <c r="T94" s="18"/>
      <c r="U94" s="18"/>
      <c r="V94" s="18"/>
      <c r="W94" s="18"/>
      <c r="X94" s="18"/>
      <c r="Y94" s="18"/>
      <c r="Z94" s="18"/>
      <c r="AA94" s="18"/>
      <c r="AB94" s="18"/>
      <c r="AC94" s="18"/>
      <c r="AD94" s="18"/>
      <c r="AE94" s="18"/>
      <c r="AH94" s="90"/>
      <c r="AI94" s="152" t="s">
        <v>256</v>
      </c>
      <c r="AJ94" s="93"/>
      <c r="AK94" s="93"/>
      <c r="AL94" s="93"/>
      <c r="AM94" s="93"/>
      <c r="AN94" s="86"/>
      <c r="AQ94" s="90"/>
      <c r="AR94" s="17">
        <v>2036</v>
      </c>
      <c r="AS94" s="91"/>
      <c r="AT94" s="17"/>
      <c r="AU94" s="17"/>
      <c r="AV94" s="86"/>
      <c r="AX94" s="121" t="s">
        <v>63</v>
      </c>
      <c r="AY94" s="120">
        <f>(LOOKUP(AY$92,$C$7:$AE$7,$C10:$AE10)*$AY72)/10^6</f>
        <v>5.7116025528821135</v>
      </c>
      <c r="AZ94" s="120">
        <f t="shared" ref="AZ94:BE94" si="17">(LOOKUP(AZ$92,$C$7:$AE$7,$C10:$AE10)*$AY72)/10^6</f>
        <v>37.563244317690973</v>
      </c>
      <c r="BA94" s="120">
        <f t="shared" si="17"/>
        <v>47.39894982438036</v>
      </c>
      <c r="BB94" s="120">
        <f t="shared" si="17"/>
        <v>78.391861133371378</v>
      </c>
      <c r="BC94" s="120">
        <f t="shared" si="17"/>
        <v>79.618814695791286</v>
      </c>
      <c r="BD94" s="120">
        <f t="shared" si="17"/>
        <v>134.84863941352262</v>
      </c>
      <c r="BE94" s="120">
        <f t="shared" si="17"/>
        <v>141.71829901070876</v>
      </c>
      <c r="BF94" s="79"/>
    </row>
    <row r="95" spans="1:59" ht="16.5" thickTop="1" thickBot="1" x14ac:dyDescent="0.3">
      <c r="A95" s="151">
        <v>95</v>
      </c>
      <c r="B95" s="151">
        <v>8</v>
      </c>
      <c r="C95" s="17">
        <v>245</v>
      </c>
      <c r="D95" s="17" t="s">
        <v>69</v>
      </c>
      <c r="E95" s="21">
        <f t="shared" si="15"/>
        <v>12948.866807258719</v>
      </c>
      <c r="F95" s="18" cm="1">
        <f t="array" ref="F95">$E95*INDEX($AJ$5:$CJ$36,$E$86,MATCH(F$86&amp;$B95,$AJ$2:$CJ$2&amp;$AJ$1:$CJ$1,0))</f>
        <v>1621158997.7095835</v>
      </c>
      <c r="G95" s="18" cm="1">
        <f t="array" ref="G95">$E95*INDEX($AJ$5:$CJ$36,$E$86,MATCH(G$86&amp;$B95,$AJ$2:$CJ$2&amp;$AJ$1:$CJ$1,0))</f>
        <v>1294100050.7004173</v>
      </c>
      <c r="H95" s="18" cm="1">
        <f t="array" ref="H95">$E95*INDEX($AJ$5:$CJ$36,$E$86,MATCH(H$86&amp;$B95,$AJ$2:$CJ$2&amp;$AJ$1:$CJ$1,0))</f>
        <v>3494474711.6556497</v>
      </c>
      <c r="I95" s="18" cm="1">
        <f t="array" ref="I95">$E95*INDEX($AJ$5:$CJ$36,$E$86,MATCH(I$86&amp;$B95,$AJ$2:$CJ$2&amp;$AJ$1:$CJ$1,0))</f>
        <v>672838656.11397731</v>
      </c>
      <c r="J95" s="18"/>
      <c r="K95" s="151">
        <v>8</v>
      </c>
      <c r="L95" s="17">
        <v>245</v>
      </c>
      <c r="M95" s="17" t="s">
        <v>69</v>
      </c>
      <c r="N95" s="21">
        <f>LOOKUP($M86,$C$7:$AE$7,$C$16:$AE$16)</f>
        <v>5056.2003987212684</v>
      </c>
      <c r="O95" s="18" cm="1">
        <f t="array" ref="O95">$N95*INDEX($AJ$5:$CJ$36,$N86,MATCH(O86&amp;$K95,$AJ$2:$CJ$2&amp;$AJ$1:$CJ$1,0))</f>
        <v>482139191.29300362</v>
      </c>
      <c r="P95" s="18" cm="1">
        <f t="array" ref="P95">$N95*INDEX($AJ$5:$CJ$36,$N86,MATCH(P86&amp;$K95,$AJ$2:$CJ$2&amp;$AJ$1:$CJ$1,0))</f>
        <v>375953558.34984523</v>
      </c>
      <c r="Q95" s="18" cm="1">
        <f t="array" ref="Q95">$N95*INDEX($AJ$5:$CJ$36,$N86,MATCH(Q86&amp;$K95,$AJ$2:$CJ$2&amp;$AJ$1:$CJ$1,0))</f>
        <v>998601012.9989332</v>
      </c>
      <c r="R95" s="18" cm="1">
        <f t="array" ref="R95">$N95*INDEX($AJ$5:$CJ$36,$N86,MATCH(R86&amp;$K95,$AJ$2:$CJ$2&amp;$AJ$1:$CJ$1,0))</f>
        <v>183383925.06936091</v>
      </c>
      <c r="S95" s="151"/>
      <c r="T95" s="18"/>
      <c r="U95" s="18"/>
      <c r="V95" s="18"/>
      <c r="W95" s="18"/>
      <c r="X95" s="18"/>
      <c r="Y95" s="18"/>
      <c r="Z95" s="18"/>
      <c r="AA95" s="18"/>
      <c r="AB95" s="18"/>
      <c r="AC95" s="18"/>
      <c r="AD95" s="18"/>
      <c r="AE95" s="18"/>
      <c r="AH95" s="90"/>
      <c r="AI95" s="40" t="s">
        <v>0</v>
      </c>
      <c r="AJ95" s="40" t="s">
        <v>91</v>
      </c>
      <c r="AK95" s="40" t="s">
        <v>92</v>
      </c>
      <c r="AL95" s="40" t="s">
        <v>93</v>
      </c>
      <c r="AM95" s="40" t="s">
        <v>94</v>
      </c>
      <c r="AN95" s="86"/>
      <c r="AQ95" s="90"/>
      <c r="AR95" s="117"/>
      <c r="AS95" s="117" t="s">
        <v>106</v>
      </c>
      <c r="AT95" s="17"/>
      <c r="AU95" s="17"/>
      <c r="AV95" s="86"/>
      <c r="AX95" s="121" t="s">
        <v>64</v>
      </c>
      <c r="AY95" s="120">
        <f t="shared" ref="AY95:BE95" si="18">(LOOKUP(AY$92,$C$7:$AE$7,$C11:$AE11)*$AY73)/10^6</f>
        <v>2.1903660692384088</v>
      </c>
      <c r="AZ95" s="120">
        <f t="shared" si="18"/>
        <v>14.12542765644262</v>
      </c>
      <c r="BA95" s="120">
        <f t="shared" si="18"/>
        <v>15.826960888138698</v>
      </c>
      <c r="BB95" s="120">
        <f t="shared" si="18"/>
        <v>16.037670170462508</v>
      </c>
      <c r="BC95" s="120">
        <f t="shared" si="18"/>
        <v>16.450762569804191</v>
      </c>
      <c r="BD95" s="120">
        <f t="shared" si="18"/>
        <v>18.250424656801613</v>
      </c>
      <c r="BE95" s="120">
        <f t="shared" si="18"/>
        <v>20.08714676948739</v>
      </c>
      <c r="BF95" s="79"/>
    </row>
    <row r="96" spans="1:59" x14ac:dyDescent="0.25">
      <c r="A96" s="151">
        <v>96</v>
      </c>
      <c r="B96" s="151">
        <v>9</v>
      </c>
      <c r="C96" s="17">
        <v>4310</v>
      </c>
      <c r="D96" s="17" t="s">
        <v>70</v>
      </c>
      <c r="E96" s="21">
        <f t="shared" si="15"/>
        <v>1410.9954207317076</v>
      </c>
      <c r="F96" s="18" cm="1">
        <f t="array" ref="F96">$E96*INDEX($AJ$5:$CJ$36,$E$86,MATCH(F$86&amp;$B96,$AJ$2:$CJ$2&amp;$AJ$1:$CJ$1,0))</f>
        <v>283188991.59965396</v>
      </c>
      <c r="G96" s="18" cm="1">
        <f t="array" ref="G96">$E96*INDEX($AJ$5:$CJ$36,$E$86,MATCH(G$86&amp;$B96,$AJ$2:$CJ$2&amp;$AJ$1:$CJ$1,0))</f>
        <v>221634490.91369101</v>
      </c>
      <c r="H96" s="18" cm="1">
        <f t="array" ref="H96">$E96*INDEX($AJ$5:$CJ$36,$E$86,MATCH(H$86&amp;$B96,$AJ$2:$CJ$2&amp;$AJ$1:$CJ$1,0))</f>
        <v>594459863.02123845</v>
      </c>
      <c r="I96" s="18" cm="1">
        <f t="array" ref="I96">$E96*INDEX($AJ$5:$CJ$36,$E$86,MATCH(I$86&amp;$B96,$AJ$2:$CJ$2&amp;$AJ$1:$CJ$1,0))</f>
        <v>106981614.50656833</v>
      </c>
      <c r="J96" s="18"/>
      <c r="K96" s="151">
        <v>9</v>
      </c>
      <c r="L96" s="17">
        <v>4310</v>
      </c>
      <c r="M96" s="17" t="s">
        <v>70</v>
      </c>
      <c r="N96" s="21">
        <f>LOOKUP($M86,$C$7:$AE$7,$C$17:$AE$17)</f>
        <v>598.271950609756</v>
      </c>
      <c r="O96" s="18" cm="1">
        <f t="array" ref="O96">$N96*INDEX($AJ$5:$CJ$36,$N86,MATCH(O86&amp;$K96,$AJ$2:$CJ$2&amp;$AJ$1:$CJ$1,0))</f>
        <v>93637344.462614954</v>
      </c>
      <c r="P96" s="18" cm="1">
        <f t="array" ref="P96">$N96*INDEX($AJ$5:$CJ$36,$N86,MATCH(P86&amp;$K96,$AJ$2:$CJ$2&amp;$AJ$1:$CJ$1,0))</f>
        <v>71641832.445051029</v>
      </c>
      <c r="Q96" s="18" cm="1">
        <f t="array" ref="Q96">$N96*INDEX($AJ$5:$CJ$36,$N86,MATCH(Q86&amp;$K96,$AJ$2:$CJ$2&amp;$AJ$1:$CJ$1,0))</f>
        <v>189674799.53343728</v>
      </c>
      <c r="R96" s="18" cm="1">
        <f t="array" ref="R96">$N96*INDEX($AJ$5:$CJ$36,$N86,MATCH(R86&amp;$K96,$AJ$2:$CJ$2&amp;$AJ$1:$CJ$1,0))</f>
        <v>32381009.173061617</v>
      </c>
      <c r="S96" s="151"/>
      <c r="T96" s="18"/>
      <c r="U96" s="18"/>
      <c r="V96" s="18"/>
      <c r="W96" s="18"/>
      <c r="X96" s="18"/>
      <c r="Y96" s="18"/>
      <c r="Z96" s="18"/>
      <c r="AA96" s="18"/>
      <c r="AB96" s="18"/>
      <c r="AC96" s="18"/>
      <c r="AD96" s="18"/>
      <c r="AE96" s="18"/>
      <c r="AH96" s="90">
        <v>5</v>
      </c>
      <c r="AI96" s="84">
        <f>$AI$42</f>
        <v>2022</v>
      </c>
      <c r="AJ96" s="85" cm="1">
        <f t="array" aca="1" ref="AJ96" ca="1">INDIRECT(AJ$50&amp;($AH96+$A$32))/10^6</f>
        <v>0.96687750959957697</v>
      </c>
      <c r="AK96" s="85" cm="1">
        <f t="array" aca="1" ref="AK96" ca="1">INDIRECT(AK$50&amp;($AH96+$A$32))/10^6</f>
        <v>2.4859537892941779</v>
      </c>
      <c r="AL96" s="85" cm="1">
        <f t="array" aca="1" ref="AL96" ca="1">INDIRECT(AL$50&amp;($AH96+$A$32))/10^6</f>
        <v>3.3965635729473216</v>
      </c>
      <c r="AM96" s="85" cm="1">
        <f t="array" aca="1" ref="AM96" ca="1">INDIRECT(AM$50&amp;($AH96+$A$32))/10^6</f>
        <v>6.5358815514239463</v>
      </c>
      <c r="AN96" s="86"/>
      <c r="AQ96" s="90"/>
      <c r="AR96" s="92" t="s">
        <v>109</v>
      </c>
      <c r="AS96" s="154">
        <f>ROUND(AS62*10^9,-8)</f>
        <v>15700000000</v>
      </c>
      <c r="AT96" s="17"/>
      <c r="AU96" s="17"/>
      <c r="AV96" s="86"/>
      <c r="AX96" s="121" t="s">
        <v>65</v>
      </c>
      <c r="AY96" s="120">
        <f t="shared" ref="AY96:BE96" si="19">(LOOKUP(AY$92,$C$7:$AE$7,$C12:$AE12)*$AY74)/10^6</f>
        <v>6.5235587318626651</v>
      </c>
      <c r="AZ96" s="120">
        <f t="shared" si="19"/>
        <v>11.193050679177221</v>
      </c>
      <c r="BA96" s="120">
        <f t="shared" si="19"/>
        <v>16.935673634711186</v>
      </c>
      <c r="BB96" s="120">
        <f t="shared" si="19"/>
        <v>24.018048970389898</v>
      </c>
      <c r="BC96" s="120">
        <f t="shared" si="19"/>
        <v>26.621256926788032</v>
      </c>
      <c r="BD96" s="120">
        <f t="shared" si="19"/>
        <v>34.848749607520467</v>
      </c>
      <c r="BE96" s="120">
        <f t="shared" si="19"/>
        <v>37.735276322894642</v>
      </c>
      <c r="BF96" s="79"/>
    </row>
    <row r="97" spans="1:58" x14ac:dyDescent="0.25">
      <c r="A97" s="151">
        <v>97</v>
      </c>
      <c r="B97" s="151"/>
      <c r="C97" s="17"/>
      <c r="D97" s="17"/>
      <c r="E97" s="17"/>
      <c r="F97" s="20">
        <f>SUM(F88:F96)</f>
        <v>19890927538.135605</v>
      </c>
      <c r="G97" s="20">
        <f>SUM(G88:G96)</f>
        <v>15348750303.938908</v>
      </c>
      <c r="H97" s="20">
        <f>SUM(H88:H96)</f>
        <v>41096286571.960564</v>
      </c>
      <c r="I97" s="20">
        <f>SUM(I88:I96)</f>
        <v>7129603105.5868568</v>
      </c>
      <c r="J97" s="20"/>
      <c r="K97" s="151"/>
      <c r="L97" s="17"/>
      <c r="M97" s="17"/>
      <c r="N97" s="17"/>
      <c r="O97" s="20">
        <f>SUM(O88:O96)</f>
        <v>8642371533.8696041</v>
      </c>
      <c r="P97" s="20">
        <f>SUM(P88:P96)</f>
        <v>6485043902.2382507</v>
      </c>
      <c r="Q97" s="20">
        <f>SUM(Q88:Q96)</f>
        <v>17190328087.187767</v>
      </c>
      <c r="R97" s="20">
        <f>SUM(R88:R96)</f>
        <v>2759880225.3432288</v>
      </c>
      <c r="S97" s="151">
        <f>M86</f>
        <v>2026</v>
      </c>
      <c r="T97" s="20"/>
      <c r="U97" s="20"/>
      <c r="V97" s="20"/>
      <c r="W97" s="20"/>
      <c r="X97" s="20"/>
      <c r="Y97" s="20"/>
      <c r="Z97" s="20"/>
      <c r="AA97" s="20"/>
      <c r="AB97" s="20"/>
      <c r="AC97" s="20"/>
      <c r="AD97" s="20"/>
      <c r="AE97" s="20"/>
      <c r="AH97" s="90">
        <f t="shared" ref="AH97:AH102" si="20">AH96+14</f>
        <v>19</v>
      </c>
      <c r="AI97" s="84">
        <f>$AI$43</f>
        <v>2024</v>
      </c>
      <c r="AJ97" s="85" cm="1">
        <f t="array" aca="1" ref="AJ97" ca="1">INDIRECT(AJ$50&amp;($AH97+$A$32))/10^6</f>
        <v>1.5764193374320599</v>
      </c>
      <c r="AK97" s="85" cm="1">
        <f t="array" aca="1" ref="AK97" ca="1">INDIRECT(AK$50&amp;($AH97+$A$32))/10^6</f>
        <v>3.9881942096872089</v>
      </c>
      <c r="AL97" s="85" cm="1">
        <f t="array" aca="1" ref="AL97" ca="1">INDIRECT(AL$50&amp;($AH97+$A$32))/10^6</f>
        <v>5.4205679415885788</v>
      </c>
      <c r="AM97" s="85" cm="1">
        <f t="array" aca="1" ref="AM97" ca="1">INDIRECT(AM$50&amp;($AH97+$A$32))/10^6</f>
        <v>10.515999444666216</v>
      </c>
      <c r="AN97" s="86"/>
      <c r="AQ97" s="90"/>
      <c r="AR97" s="46" t="s">
        <v>107</v>
      </c>
      <c r="AS97" s="76">
        <f>ROUND(Costs!AJ22,-5)</f>
        <v>-697600000</v>
      </c>
      <c r="AT97" s="17"/>
      <c r="AU97" s="17"/>
      <c r="AV97" s="86"/>
      <c r="AX97" s="121" t="s">
        <v>66</v>
      </c>
      <c r="AY97" s="120">
        <f t="shared" ref="AY97:BE97" si="21">(LOOKUP(AY$92,$C$7:$AE$7,$C13:$AE13)*$AY75)/10^6</f>
        <v>0.69996379990051971</v>
      </c>
      <c r="AZ97" s="120">
        <f>(LOOKUP(AZ$92,$C$7:$AE$7,$C13:$AE13)*$AY75)/10^6</f>
        <v>0.78422749394017</v>
      </c>
      <c r="BA97" s="120">
        <f t="shared" si="21"/>
        <v>0.92756546548986507</v>
      </c>
      <c r="BB97" s="120">
        <f t="shared" si="21"/>
        <v>0.97675854950566376</v>
      </c>
      <c r="BC97" s="120">
        <f t="shared" si="21"/>
        <v>0.99244834187228947</v>
      </c>
      <c r="BD97" s="120">
        <f t="shared" si="21"/>
        <v>1.0662342366781896</v>
      </c>
      <c r="BE97" s="120">
        <f t="shared" si="21"/>
        <v>1.1095716451521538</v>
      </c>
      <c r="BF97" s="79"/>
    </row>
    <row r="98" spans="1:58" ht="15.75" thickBot="1" x14ac:dyDescent="0.3">
      <c r="A98" s="151">
        <v>98</v>
      </c>
      <c r="B98" s="151"/>
      <c r="AH98" s="90">
        <f t="shared" si="20"/>
        <v>33</v>
      </c>
      <c r="AI98" s="84">
        <f>$AI$44</f>
        <v>2029</v>
      </c>
      <c r="AJ98" s="85" cm="1">
        <f t="array" aca="1" ref="AJ98" ca="1">INDIRECT(AJ$50&amp;($AH98+$A$32))/10^6</f>
        <v>4.0738364657064965</v>
      </c>
      <c r="AK98" s="85" cm="1">
        <f t="array" aca="1" ref="AK98" ca="1">INDIRECT(AK$50&amp;($AH98+$A$32))/10^6</f>
        <v>9.9391225042533957</v>
      </c>
      <c r="AL98" s="85" cm="1">
        <f t="array" aca="1" ref="AL98" ca="1">INDIRECT(AL$50&amp;($AH98+$A$32))/10^6</f>
        <v>13.346334275625694</v>
      </c>
      <c r="AM98" s="85" cm="1">
        <f t="array" aca="1" ref="AM98" ca="1">INDIRECT(AM$50&amp;($AH98+$A$32))/10^6</f>
        <v>26.286332037744078</v>
      </c>
      <c r="AN98" s="86"/>
      <c r="AQ98" s="90"/>
      <c r="AR98" s="47" t="s">
        <v>108</v>
      </c>
      <c r="AS98" s="77">
        <f>AS96-AS97</f>
        <v>16397600000</v>
      </c>
      <c r="AT98" s="17"/>
      <c r="AU98" s="17"/>
      <c r="AV98" s="86"/>
      <c r="AX98" s="121" t="s">
        <v>67</v>
      </c>
      <c r="AY98" s="120">
        <f t="shared" ref="AY98:BE98" si="22">(LOOKUP(AY$92,$C$7:$AE$7,$C14:$AE14)*$AY76)/10^6</f>
        <v>3.9219600000000236E-2</v>
      </c>
      <c r="AZ98" s="120">
        <f t="shared" si="22"/>
        <v>5.9698800000000128E-2</v>
      </c>
      <c r="BA98" s="120">
        <f t="shared" si="22"/>
        <v>0.13102179999999966</v>
      </c>
      <c r="BB98" s="120">
        <f t="shared" si="22"/>
        <v>0.23270939999999993</v>
      </c>
      <c r="BC98" s="120">
        <f t="shared" si="22"/>
        <v>0.27743520000000033</v>
      </c>
      <c r="BD98" s="120">
        <f t="shared" si="22"/>
        <v>0.43383059999999984</v>
      </c>
      <c r="BE98" s="120">
        <f t="shared" si="22"/>
        <v>0.48847399999999996</v>
      </c>
      <c r="BF98" s="79"/>
    </row>
    <row r="99" spans="1:58" x14ac:dyDescent="0.25">
      <c r="A99" s="151">
        <v>99</v>
      </c>
      <c r="B99" s="151"/>
      <c r="E99" s="151" t="s">
        <v>89</v>
      </c>
      <c r="F99" s="151"/>
      <c r="G99" s="151"/>
      <c r="H99" s="151"/>
      <c r="I99" s="151"/>
      <c r="N99" s="151" t="s">
        <v>89</v>
      </c>
      <c r="O99" s="324" t="s">
        <v>146</v>
      </c>
      <c r="P99" s="324"/>
      <c r="Q99" s="324"/>
      <c r="R99" s="324"/>
      <c r="AH99" s="90">
        <f t="shared" si="20"/>
        <v>47</v>
      </c>
      <c r="AI99" s="84">
        <f>$AI$45</f>
        <v>2034</v>
      </c>
      <c r="AJ99" s="85" cm="1">
        <f t="array" aca="1" ref="AJ99" ca="1">INDIRECT(AJ$50&amp;($AH99+$A$32))/10^6</f>
        <v>8.4798180106167909</v>
      </c>
      <c r="AK99" s="85" cm="1">
        <f t="array" aca="1" ref="AK99" ca="1">INDIRECT(AK$50&amp;($AH99+$A$32))/10^6</f>
        <v>19.916674137490833</v>
      </c>
      <c r="AL99" s="85" cm="1">
        <f t="array" aca="1" ref="AL99" ca="1">INDIRECT(AL$50&amp;($AH99+$A$32))/10^6</f>
        <v>26.419736381390688</v>
      </c>
      <c r="AM99" s="85" cm="1">
        <f t="array" aca="1" ref="AM99" ca="1">INDIRECT(AM$50&amp;($AH99+$A$32))/10^6</f>
        <v>52.928447655895177</v>
      </c>
      <c r="AN99" s="86"/>
      <c r="AQ99" s="90"/>
      <c r="AR99" s="17"/>
      <c r="AS99" s="17"/>
      <c r="AT99" s="17"/>
      <c r="AU99" s="17"/>
      <c r="AV99" s="86"/>
      <c r="AX99" s="121" t="s">
        <v>68</v>
      </c>
      <c r="AY99" s="120">
        <f t="shared" ref="AY99:BE99" si="23">(LOOKUP(AY$92,$C$7:$AE$7,$C15:$AE15)*$AY77)/10^6</f>
        <v>2.1974633268044184E-2</v>
      </c>
      <c r="AZ99" s="120">
        <f t="shared" si="23"/>
        <v>6.2295130777289716E-2</v>
      </c>
      <c r="BA99" s="120">
        <f t="shared" si="23"/>
        <v>0</v>
      </c>
      <c r="BB99" s="120">
        <f t="shared" si="23"/>
        <v>0</v>
      </c>
      <c r="BC99" s="120">
        <f t="shared" si="23"/>
        <v>0</v>
      </c>
      <c r="BD99" s="120">
        <f t="shared" si="23"/>
        <v>0</v>
      </c>
      <c r="BE99" s="120">
        <f t="shared" si="23"/>
        <v>0</v>
      </c>
      <c r="BF99" s="79"/>
    </row>
    <row r="100" spans="1:58" ht="15.75" thickBot="1" x14ac:dyDescent="0.3">
      <c r="A100" s="151">
        <v>100</v>
      </c>
      <c r="B100" s="151"/>
      <c r="D100" s="1">
        <v>2045</v>
      </c>
      <c r="E100" s="151">
        <f>LOOKUP(D100,$AJ$6:$AJ$36,$AI$6:$AI$36)</f>
        <v>27</v>
      </c>
      <c r="F100" s="151">
        <v>1</v>
      </c>
      <c r="G100" s="151">
        <v>2</v>
      </c>
      <c r="H100" s="151">
        <v>3</v>
      </c>
      <c r="I100" s="151">
        <v>4</v>
      </c>
      <c r="M100" s="1">
        <v>2027</v>
      </c>
      <c r="N100" s="151">
        <f>LOOKUP(M100,$AJ$6:$AJ$36,$AI$6:$AI$36)</f>
        <v>9</v>
      </c>
      <c r="O100" s="151">
        <v>1</v>
      </c>
      <c r="P100" s="151">
        <v>2</v>
      </c>
      <c r="Q100" s="151">
        <v>3</v>
      </c>
      <c r="R100" s="151">
        <v>4</v>
      </c>
      <c r="AH100" s="90">
        <f t="shared" si="20"/>
        <v>61</v>
      </c>
      <c r="AI100" s="84">
        <f>$AI$46</f>
        <v>2036</v>
      </c>
      <c r="AJ100" s="85" cm="1">
        <f t="array" aca="1" ref="AJ100" ca="1">INDIRECT(AJ$50&amp;($AH100+$A$32))/10^6</f>
        <v>10.742073662170146</v>
      </c>
      <c r="AK100" s="85" cm="1">
        <f t="array" aca="1" ref="AK100" ca="1">INDIRECT(AK$50&amp;($AH100+$A$32))/10^6</f>
        <v>24.87938066409782</v>
      </c>
      <c r="AL100" s="85" cm="1">
        <f t="array" aca="1" ref="AL100" ca="1">INDIRECT(AL$50&amp;($AH100+$A$32))/10^6</f>
        <v>32.853277288477294</v>
      </c>
      <c r="AM100" s="85" cm="1">
        <f t="array" aca="1" ref="AM100" ca="1">INDIRECT(AM$50&amp;($AH100+$A$32))/10^6</f>
        <v>66.193940736273305</v>
      </c>
      <c r="AN100" s="86"/>
      <c r="AQ100" s="90"/>
      <c r="AR100" s="17">
        <v>2045</v>
      </c>
      <c r="AS100" s="91"/>
      <c r="AT100" s="17"/>
      <c r="AU100" s="17"/>
      <c r="AV100" s="86"/>
      <c r="AX100" s="121" t="s">
        <v>69</v>
      </c>
      <c r="AY100" s="120">
        <f t="shared" ref="AY100:BE100" si="24">(LOOKUP(AY$92,$C$7:$AE$7,$C16:$AE16)*$AY78)/10^6</f>
        <v>1.9941188382687209</v>
      </c>
      <c r="AZ100" s="120">
        <f t="shared" si="24"/>
        <v>3.6379220206675149</v>
      </c>
      <c r="BA100" s="120">
        <f t="shared" si="24"/>
        <v>7.0154368508231153</v>
      </c>
      <c r="BB100" s="120">
        <f t="shared" si="24"/>
        <v>11.575194851766643</v>
      </c>
      <c r="BC100" s="120">
        <f t="shared" si="24"/>
        <v>13.337332811476481</v>
      </c>
      <c r="BD100" s="120">
        <f t="shared" si="24"/>
        <v>18.405818749775474</v>
      </c>
      <c r="BE100" s="120">
        <f t="shared" si="24"/>
        <v>21.371402189538813</v>
      </c>
      <c r="BF100" s="79"/>
    </row>
    <row r="101" spans="1:58" ht="16.5" thickTop="1" thickBot="1" x14ac:dyDescent="0.3">
      <c r="A101" s="151">
        <v>101</v>
      </c>
      <c r="B101" s="151"/>
      <c r="C101" s="19" t="s">
        <v>71</v>
      </c>
      <c r="D101" s="19" t="s">
        <v>72</v>
      </c>
      <c r="E101" s="19" t="s">
        <v>75</v>
      </c>
      <c r="F101" s="32" t="s">
        <v>78</v>
      </c>
      <c r="G101" s="31" t="s">
        <v>77</v>
      </c>
      <c r="H101" s="31" t="s">
        <v>74</v>
      </c>
      <c r="I101" s="19" t="s">
        <v>76</v>
      </c>
      <c r="J101" s="19"/>
      <c r="K101" s="151" t="s">
        <v>145</v>
      </c>
      <c r="L101" s="19" t="s">
        <v>71</v>
      </c>
      <c r="M101" s="19" t="s">
        <v>72</v>
      </c>
      <c r="N101" s="19" t="s">
        <v>75</v>
      </c>
      <c r="O101" s="32" t="s">
        <v>78</v>
      </c>
      <c r="P101" s="31" t="s">
        <v>77</v>
      </c>
      <c r="Q101" s="31" t="s">
        <v>74</v>
      </c>
      <c r="R101" s="19" t="s">
        <v>76</v>
      </c>
      <c r="S101" s="151" t="s">
        <v>148</v>
      </c>
      <c r="T101" s="19"/>
      <c r="U101" s="19"/>
      <c r="V101" s="19"/>
      <c r="W101" s="19"/>
      <c r="X101" s="19"/>
      <c r="Y101" s="19"/>
      <c r="Z101" s="19"/>
      <c r="AA101" s="19"/>
      <c r="AB101" s="19"/>
      <c r="AC101" s="19"/>
      <c r="AD101" s="19"/>
      <c r="AE101" s="19"/>
      <c r="AH101" s="90">
        <f t="shared" si="20"/>
        <v>75</v>
      </c>
      <c r="AI101" s="84">
        <v>2045</v>
      </c>
      <c r="AJ101" s="85" cm="1">
        <f t="array" aca="1" ref="AJ101" ca="1">INDIRECT(AJ$50&amp;($AH101+$A$32))/10^6</f>
        <v>21.627826721253335</v>
      </c>
      <c r="AK101" s="85" cm="1">
        <f t="array" aca="1" ref="AK101" ca="1">INDIRECT(AK$50&amp;($AH101+$A$32))/10^6</f>
        <v>47.202715875561651</v>
      </c>
      <c r="AL101" s="85" cm="1">
        <f t="array" aca="1" ref="AL101" ca="1">INDIRECT(AL$50&amp;($AH101+$A$32))/10^6</f>
        <v>61.166876857875707</v>
      </c>
      <c r="AM101" s="85" cm="1">
        <f t="array" aca="1" ref="AM101" ca="1">INDIRECT(AM$50&amp;($AH101+$A$32))/10^6</f>
        <v>125.19676138040596</v>
      </c>
      <c r="AN101" s="86"/>
      <c r="AQ101" s="90"/>
      <c r="AR101" s="117"/>
      <c r="AS101" s="117" t="s">
        <v>106</v>
      </c>
      <c r="AT101" s="17"/>
      <c r="AU101" s="17"/>
      <c r="AV101" s="86"/>
      <c r="AX101" s="46" t="s">
        <v>88</v>
      </c>
      <c r="AY101" s="120">
        <f t="shared" ref="AY101:BE101" si="25">(LOOKUP(AY$92,$C$7:$AE$7,$C17:$AE17)*$AY79)/10^6</f>
        <v>0.75750345219999993</v>
      </c>
      <c r="AZ101" s="120">
        <f t="shared" si="25"/>
        <v>0.86559244419999981</v>
      </c>
      <c r="BA101" s="120">
        <f t="shared" si="25"/>
        <v>1.1695464329999994</v>
      </c>
      <c r="BB101" s="120">
        <f t="shared" si="25"/>
        <v>1.4567856885999988</v>
      </c>
      <c r="BC101" s="120">
        <f t="shared" si="25"/>
        <v>2.3140324900000002</v>
      </c>
      <c r="BD101" s="120">
        <f t="shared" si="25"/>
        <v>2.4860763399999999</v>
      </c>
      <c r="BE101" s="120">
        <f t="shared" si="25"/>
        <v>2.5871206350000007</v>
      </c>
      <c r="BF101" s="79"/>
    </row>
    <row r="102" spans="1:58" x14ac:dyDescent="0.25">
      <c r="A102" s="151">
        <v>102</v>
      </c>
      <c r="B102" s="151">
        <v>1</v>
      </c>
      <c r="C102" s="17">
        <v>32</v>
      </c>
      <c r="D102" s="17" t="s">
        <v>62</v>
      </c>
      <c r="E102" s="21">
        <f>LOOKUP($D$100,$C$7:$AE$7,$C9:$AE9)</f>
        <v>14544.348557950125</v>
      </c>
      <c r="F102" s="18" cm="1">
        <f t="array" ref="F102">$E102*INDEX($AJ$5:$CJ$36,$E$100,MATCH(F$100&amp;$B102,$AJ$2:$CJ$2&amp;$AJ$1:$CJ$1,0))</f>
        <v>1443424636.5481632</v>
      </c>
      <c r="G102" s="18" cm="1">
        <f t="array" ref="G102">$E102*INDEX($AJ$5:$CJ$36,$E$100,MATCH(G$100&amp;$B102,$AJ$2:$CJ$2&amp;$AJ$1:$CJ$1,0))</f>
        <v>1180959822.2983758</v>
      </c>
      <c r="H102" s="18" cm="1">
        <f t="array" ref="H102">$E102*INDEX($AJ$5:$CJ$36,$E$100,MATCH(H$100&amp;$B102,$AJ$2:$CJ$2&amp;$AJ$1:$CJ$1,0))</f>
        <v>3257841158.3716459</v>
      </c>
      <c r="I102" s="18" cm="1">
        <f t="array" ref="I102">$E102*INDEX($AJ$5:$CJ$36,$E$100,MATCH(I$100&amp;$B102,$AJ$2:$CJ$2&amp;$AJ$1:$CJ$1,0))</f>
        <v>662615967.22162652</v>
      </c>
      <c r="J102" s="18"/>
      <c r="K102" s="151">
        <v>1</v>
      </c>
      <c r="L102" s="17">
        <v>32</v>
      </c>
      <c r="M102" s="17" t="s">
        <v>62</v>
      </c>
      <c r="N102" s="21">
        <f>LOOKUP($M100,$C$7:$AE$7,$C$9:$AE$9)</f>
        <v>11013.288453990606</v>
      </c>
      <c r="O102" s="18" cm="1">
        <f t="array" ref="O102">$N102*INDEX($AJ$5:$CJ$36,$N100,MATCH(O100&amp;$K102,$AJ$2:$CJ$2&amp;$AJ$1:$CJ$1,0))</f>
        <v>676409592.79722679</v>
      </c>
      <c r="P102" s="18" cm="1">
        <f t="array" ref="P102">$N102*INDEX($AJ$5:$CJ$36,$N100,MATCH(P100&amp;$K102,$AJ$2:$CJ$2&amp;$AJ$1:$CJ$1,0))</f>
        <v>531523441.09698325</v>
      </c>
      <c r="Q102" s="18" cm="1">
        <f t="array" ref="Q102">$N102*INDEX($AJ$5:$CJ$36,$N100,MATCH(Q100&amp;$K102,$AJ$2:$CJ$2&amp;$AJ$1:$CJ$1,0))</f>
        <v>1415539426.5147469</v>
      </c>
      <c r="R102" s="18" cm="1">
        <f t="array" ref="R102">$N102*INDEX($AJ$5:$CJ$36,$N100,MATCH(R100&amp;$K102,$AJ$2:$CJ$2&amp;$AJ$1:$CJ$1,0))</f>
        <v>267498961.71168634</v>
      </c>
      <c r="S102" s="151"/>
      <c r="T102" s="18"/>
      <c r="U102" s="18"/>
      <c r="V102" s="18"/>
      <c r="W102" s="18"/>
      <c r="X102" s="18"/>
      <c r="Y102" s="18"/>
      <c r="Z102" s="18"/>
      <c r="AA102" s="18"/>
      <c r="AB102" s="18"/>
      <c r="AC102" s="18"/>
      <c r="AD102" s="18"/>
      <c r="AE102" s="18"/>
      <c r="AH102" s="90">
        <f t="shared" si="20"/>
        <v>89</v>
      </c>
      <c r="AI102" s="41">
        <v>2050</v>
      </c>
      <c r="AJ102" s="42" cm="1">
        <f t="array" aca="1" ref="AJ102" ca="1">INDIRECT(AJ$50&amp;($AH102+$A$32))/10^6</f>
        <v>27.694582942946166</v>
      </c>
      <c r="AK102" s="42" cm="1">
        <f t="array" aca="1" ref="AK102" ca="1">INDIRECT(AK$50&amp;($AH102+$A$32))/10^6</f>
        <v>58.699629242380439</v>
      </c>
      <c r="AL102" s="42" cm="1">
        <f t="array" aca="1" ref="AL102" ca="1">INDIRECT(AL$50&amp;($AH102+$A$32))/10^6</f>
        <v>75.350303210483162</v>
      </c>
      <c r="AM102" s="42" cm="1">
        <f t="array" aca="1" ref="AM102" ca="1">INDIRECT(AM$50&amp;($AH102+$A$32))/10^6</f>
        <v>155.6622206615815</v>
      </c>
      <c r="AN102" s="86"/>
      <c r="AQ102" s="90"/>
      <c r="AR102" s="92" t="s">
        <v>109</v>
      </c>
      <c r="AS102" s="154">
        <f>ROUND(AS63*10^9,-8)</f>
        <v>25100000000</v>
      </c>
      <c r="AT102" s="17"/>
      <c r="AU102" s="17"/>
      <c r="AV102" s="86"/>
      <c r="AX102" s="130" t="s">
        <v>241</v>
      </c>
      <c r="AY102" s="120">
        <f>'HFC-23'!H49/10^6</f>
        <v>3.8479064696844989</v>
      </c>
      <c r="AZ102" s="120">
        <f>'HFC-23'!H51/10^6</f>
        <v>3.740917786277159</v>
      </c>
      <c r="BA102" s="120">
        <f>'HFC-23'!H56/10^6</f>
        <v>3.7982081545634294</v>
      </c>
      <c r="BB102" s="120">
        <f>'HFC-23'!H61/10^6</f>
        <v>3.7667005766533008</v>
      </c>
      <c r="BC102" s="120">
        <f>'HFC-23'!H63/10^6</f>
        <v>3.7676802049006013</v>
      </c>
      <c r="BD102" s="120">
        <f>'HFC-23'!H72/10^6</f>
        <v>3.7718844615512928</v>
      </c>
      <c r="BE102" s="120">
        <f>'HFC-23'!H77/10^6</f>
        <v>3.771659791243255</v>
      </c>
    </row>
    <row r="103" spans="1:58" x14ac:dyDescent="0.25">
      <c r="A103" s="151">
        <v>103</v>
      </c>
      <c r="B103" s="151">
        <v>2</v>
      </c>
      <c r="C103" s="17">
        <v>125</v>
      </c>
      <c r="D103" s="17" t="s">
        <v>63</v>
      </c>
      <c r="E103" s="21">
        <f t="shared" ref="E103:E110" si="26">LOOKUP($D$100,$C$7:$AE$7,$C10:$AE10)</f>
        <v>38528.182689577894</v>
      </c>
      <c r="F103" s="18" cm="1">
        <f t="array" ref="F103">$E103*INDEX($AJ$5:$CJ$36,$E$100,MATCH(F$100&amp;$B103,$AJ$2:$CJ$2&amp;$AJ$1:$CJ$1,0))</f>
        <v>19251876595.084549</v>
      </c>
      <c r="G103" s="18" cm="1">
        <f t="array" ref="G103">$E103*INDEX($AJ$5:$CJ$36,$E$100,MATCH(G$100&amp;$B103,$AJ$2:$CJ$2&amp;$AJ$1:$CJ$1,0))</f>
        <v>14967112099.582495</v>
      </c>
      <c r="H103" s="18" cm="1">
        <f t="array" ref="H103">$E103*INDEX($AJ$5:$CJ$36,$E$100,MATCH(H$100&amp;$B103,$AJ$2:$CJ$2&amp;$AJ$1:$CJ$1,0))</f>
        <v>40049747066.059654</v>
      </c>
      <c r="I103" s="18" cm="1">
        <f t="array" ref="I103">$E103*INDEX($AJ$5:$CJ$36,$E$100,MATCH(I$100&amp;$B103,$AJ$2:$CJ$2&amp;$AJ$1:$CJ$1,0))</f>
        <v>7018831088.8278446</v>
      </c>
      <c r="J103" s="18"/>
      <c r="K103" s="151">
        <v>2</v>
      </c>
      <c r="L103" s="17">
        <v>125</v>
      </c>
      <c r="M103" s="17" t="s">
        <v>63</v>
      </c>
      <c r="N103" s="21">
        <f>LOOKUP($M100,$C$7:$AE$7,$C$10:$AE$10)</f>
        <v>16315.287820118787</v>
      </c>
      <c r="O103" s="18" cm="1">
        <f t="array" ref="O103">$N103*INDEX($AJ$5:$CJ$36,$N100,MATCH(O100&amp;$K103,$AJ$2:$CJ$2&amp;$AJ$1:$CJ$1,0))</f>
        <v>5566283632.5515966</v>
      </c>
      <c r="P103" s="18" cm="1">
        <f t="array" ref="P103">$N103*INDEX($AJ$5:$CJ$36,$N100,MATCH(P100&amp;$K103,$AJ$2:$CJ$2&amp;$AJ$1:$CJ$1,0))</f>
        <v>4161528639.618166</v>
      </c>
      <c r="Q103" s="18" cm="1">
        <f t="array" ref="Q103">$N103*INDEX($AJ$5:$CJ$36,$N100,MATCH(Q100&amp;$K103,$AJ$2:$CJ$2&amp;$AJ$1:$CJ$1,0))</f>
        <v>11019776416.842834</v>
      </c>
      <c r="R103" s="18" cm="1">
        <f t="array" ref="R103">$N103*INDEX($AJ$5:$CJ$36,$N100,MATCH(R100&amp;$K103,$AJ$2:$CJ$2&amp;$AJ$1:$CJ$1,0))</f>
        <v>1729759052.0474684</v>
      </c>
      <c r="S103" s="151"/>
      <c r="T103" s="18"/>
      <c r="U103" s="18"/>
      <c r="V103" s="18"/>
      <c r="W103" s="18"/>
      <c r="X103" s="18"/>
      <c r="Y103" s="18"/>
      <c r="Z103" s="18"/>
      <c r="AA103" s="18"/>
      <c r="AB103" s="18"/>
      <c r="AC103" s="18"/>
      <c r="AD103" s="18"/>
      <c r="AE103" s="18"/>
      <c r="AH103" s="90"/>
      <c r="AI103" s="93"/>
      <c r="AJ103" s="93"/>
      <c r="AK103" s="93"/>
      <c r="AL103" s="93"/>
      <c r="AM103" s="93"/>
      <c r="AN103" s="86"/>
      <c r="AQ103" s="90"/>
      <c r="AR103" s="46" t="s">
        <v>107</v>
      </c>
      <c r="AS103" s="76">
        <f>ROUND(Costs!AJ31,-5)</f>
        <v>-895900000</v>
      </c>
      <c r="AT103" s="17"/>
      <c r="AU103" s="17"/>
      <c r="AV103" s="86"/>
      <c r="AX103" s="118" t="s">
        <v>112</v>
      </c>
      <c r="AY103" s="122">
        <f>SUM(AY93:AY102)</f>
        <v>21.935520374381586</v>
      </c>
      <c r="AZ103" s="122">
        <f t="shared" ref="AZ103:BE103" si="27">SUM(AZ93:AZ102)</f>
        <v>77.508838527224015</v>
      </c>
      <c r="BA103" s="122">
        <f t="shared" si="27"/>
        <v>97.987663809485994</v>
      </c>
      <c r="BB103" s="122">
        <f t="shared" si="27"/>
        <v>141.83908703520308</v>
      </c>
      <c r="BC103" s="122">
        <f t="shared" si="27"/>
        <v>170.78003395848984</v>
      </c>
      <c r="BD103" s="122">
        <f t="shared" si="27"/>
        <v>223.92909334246596</v>
      </c>
      <c r="BE103" s="122">
        <f t="shared" si="27"/>
        <v>239.14126936743787</v>
      </c>
    </row>
    <row r="104" spans="1:58" ht="15.75" thickBot="1" x14ac:dyDescent="0.3">
      <c r="A104" s="151">
        <v>104</v>
      </c>
      <c r="B104" s="151">
        <v>3</v>
      </c>
      <c r="C104" s="17">
        <v>134</v>
      </c>
      <c r="D104" s="17" t="s">
        <v>64</v>
      </c>
      <c r="E104" s="21">
        <f t="shared" si="26"/>
        <v>12762.534725036092</v>
      </c>
      <c r="F104" s="18" cm="1">
        <f t="array" ref="F104">$E104*INDEX($AJ$5:$CJ$36,$E$100,MATCH(F$100&amp;$B104,$AJ$2:$CJ$2&amp;$AJ$1:$CJ$1,0))</f>
        <v>2718979007.4326982</v>
      </c>
      <c r="G104" s="18" cm="1">
        <f t="array" ref="G104">$E104*INDEX($AJ$5:$CJ$36,$E$100,MATCH(G$100&amp;$B104,$AJ$2:$CJ$2&amp;$AJ$1:$CJ$1,0))</f>
        <v>2175776684.7195292</v>
      </c>
      <c r="H104" s="18" cm="1">
        <f t="array" ref="H104">$E104*INDEX($AJ$5:$CJ$36,$E$100,MATCH(H$100&amp;$B104,$AJ$2:$CJ$2&amp;$AJ$1:$CJ$1,0))</f>
        <v>5841879818.2772951</v>
      </c>
      <c r="I104" s="18" cm="1">
        <f t="array" ref="I104">$E104*INDEX($AJ$5:$CJ$36,$E$100,MATCH(I$100&amp;$B104,$AJ$2:$CJ$2&amp;$AJ$1:$CJ$1,0))</f>
        <v>1124697041.8951521</v>
      </c>
      <c r="J104" s="18"/>
      <c r="K104" s="151">
        <v>3</v>
      </c>
      <c r="L104" s="17">
        <v>134</v>
      </c>
      <c r="M104" s="17" t="s">
        <v>64</v>
      </c>
      <c r="N104" s="21">
        <f>LOOKUP($M100,$C$7:$AE$7,$C$11:$AE$11)</f>
        <v>10919.311480457141</v>
      </c>
      <c r="O104" s="18" cm="1">
        <f t="array" ref="O104">$N104*INDEX($AJ$5:$CJ$36,$N100,MATCH(O100&amp;$K104,$AJ$2:$CJ$2&amp;$AJ$1:$CJ$1,0))</f>
        <v>1526708620.0512366</v>
      </c>
      <c r="P104" s="18" cm="1">
        <f t="array" ref="P104">$N104*INDEX($AJ$5:$CJ$36,$N100,MATCH(P100&amp;$K104,$AJ$2:$CJ$2&amp;$AJ$1:$CJ$1,0))</f>
        <v>1175702556.1224792</v>
      </c>
      <c r="Q104" s="18" cm="1">
        <f t="array" ref="Q104">$N104*INDEX($AJ$5:$CJ$36,$N100,MATCH(Q100&amp;$K104,$AJ$2:$CJ$2&amp;$AJ$1:$CJ$1,0))</f>
        <v>3118885363.2902956</v>
      </c>
      <c r="R104" s="18" cm="1">
        <f t="array" ref="R104">$N104*INDEX($AJ$5:$CJ$36,$N100,MATCH(R100&amp;$K104,$AJ$2:$CJ$2&amp;$AJ$1:$CJ$1,0))</f>
        <v>543632781.05665803</v>
      </c>
      <c r="S104" s="151"/>
      <c r="T104" s="18"/>
      <c r="U104" s="18"/>
      <c r="V104" s="18"/>
      <c r="W104" s="18"/>
      <c r="X104" s="18"/>
      <c r="Y104" s="18"/>
      <c r="Z104" s="18"/>
      <c r="AA104" s="18"/>
      <c r="AB104" s="18"/>
      <c r="AC104" s="18"/>
      <c r="AD104" s="18"/>
      <c r="AE104" s="18"/>
      <c r="AH104" s="90"/>
      <c r="AI104" s="93"/>
      <c r="AJ104" s="93"/>
      <c r="AK104" s="93"/>
      <c r="AL104" s="93"/>
      <c r="AM104" s="93"/>
      <c r="AN104" s="86"/>
      <c r="AQ104" s="90"/>
      <c r="AR104" s="47" t="s">
        <v>108</v>
      </c>
      <c r="AS104" s="77">
        <f>AS102-AS103</f>
        <v>25995900000</v>
      </c>
      <c r="AT104" s="17"/>
      <c r="AU104" s="17"/>
      <c r="AV104" s="86"/>
    </row>
    <row r="105" spans="1:58" ht="15.75" thickBot="1" x14ac:dyDescent="0.3">
      <c r="A105" s="151">
        <v>105</v>
      </c>
      <c r="B105" s="151">
        <v>4</v>
      </c>
      <c r="C105" s="17">
        <v>143</v>
      </c>
      <c r="D105" s="17" t="s">
        <v>65</v>
      </c>
      <c r="E105" s="21">
        <f t="shared" si="26"/>
        <v>7796.1408517942882</v>
      </c>
      <c r="F105" s="18" cm="1">
        <f t="array" ref="F105">$E105*INDEX($AJ$5:$CJ$36,$E$100,MATCH(F$100&amp;$B105,$AJ$2:$CJ$2&amp;$AJ$1:$CJ$1,0))</f>
        <v>4859066925.2233429</v>
      </c>
      <c r="G105" s="18" cm="1">
        <f t="array" ref="G105">$E105*INDEX($AJ$5:$CJ$36,$E$100,MATCH(G$100&amp;$B105,$AJ$2:$CJ$2&amp;$AJ$1:$CJ$1,0))</f>
        <v>3666591695.4478946</v>
      </c>
      <c r="H105" s="18" cm="1">
        <f t="array" ref="H105">$E105*INDEX($AJ$5:$CJ$36,$E$100,MATCH(H$100&amp;$B105,$AJ$2:$CJ$2&amp;$AJ$1:$CJ$1,0))</f>
        <v>9771541547.0947227</v>
      </c>
      <c r="I105" s="18" cm="1">
        <f t="array" ref="I105">$E105*INDEX($AJ$5:$CJ$36,$E$100,MATCH(I$100&amp;$B105,$AJ$2:$CJ$2&amp;$AJ$1:$CJ$1,0))</f>
        <v>1577926352.9792511</v>
      </c>
      <c r="J105" s="18"/>
      <c r="K105" s="151">
        <v>4</v>
      </c>
      <c r="L105" s="17">
        <v>143</v>
      </c>
      <c r="M105" s="17" t="s">
        <v>65</v>
      </c>
      <c r="N105" s="21">
        <f>LOOKUP($M100,$C$7:$AE$7,$C$12:$AE$12)</f>
        <v>3115.5115401489893</v>
      </c>
      <c r="O105" s="18" cm="1">
        <f t="array" ref="O105">$N105*INDEX($AJ$5:$CJ$36,$N100,MATCH(O100&amp;$K105,$AJ$2:$CJ$2&amp;$AJ$1:$CJ$1,0))</f>
        <v>1370415236.5218532</v>
      </c>
      <c r="P105" s="18" cm="1">
        <f t="array" ref="P105">$N105*INDEX($AJ$5:$CJ$36,$N100,MATCH(P100&amp;$K105,$AJ$2:$CJ$2&amp;$AJ$1:$CJ$1,0))</f>
        <v>991958740.60348821</v>
      </c>
      <c r="Q105" s="18" cm="1">
        <f t="array" ref="Q105">$N105*INDEX($AJ$5:$CJ$36,$N100,MATCH(Q100&amp;$K105,$AJ$2:$CJ$2&amp;$AJ$1:$CJ$1,0))</f>
        <v>2632820896.6049294</v>
      </c>
      <c r="R105" s="18" cm="1">
        <f t="array" ref="R105">$N105*INDEX($AJ$5:$CJ$36,$N100,MATCH(R100&amp;$K105,$AJ$2:$CJ$2&amp;$AJ$1:$CJ$1,0))</f>
        <v>373482949.12687474</v>
      </c>
      <c r="S105" s="151"/>
      <c r="T105" s="18"/>
      <c r="U105" s="18"/>
      <c r="V105" s="18"/>
      <c r="W105" s="18"/>
      <c r="X105" s="18"/>
      <c r="Y105" s="18"/>
      <c r="Z105" s="18"/>
      <c r="AA105" s="18"/>
      <c r="AB105" s="18"/>
      <c r="AC105" s="18"/>
      <c r="AD105" s="18"/>
      <c r="AE105" s="18"/>
      <c r="AH105" s="90"/>
      <c r="AI105" s="152" t="s">
        <v>257</v>
      </c>
      <c r="AJ105" s="93"/>
      <c r="AK105" s="93"/>
      <c r="AL105" s="93"/>
      <c r="AM105" s="93"/>
      <c r="AN105" s="86"/>
      <c r="AQ105" s="90"/>
      <c r="AR105" s="17"/>
      <c r="AS105" s="17"/>
      <c r="AT105" s="17"/>
      <c r="AU105" s="17"/>
      <c r="AV105" s="86"/>
    </row>
    <row r="106" spans="1:58" ht="16.5" thickTop="1" thickBot="1" x14ac:dyDescent="0.3">
      <c r="A106" s="151">
        <v>106</v>
      </c>
      <c r="B106" s="151">
        <v>5</v>
      </c>
      <c r="C106" s="17">
        <v>152</v>
      </c>
      <c r="D106" s="17" t="s">
        <v>66</v>
      </c>
      <c r="E106" s="21">
        <f t="shared" si="26"/>
        <v>8598.6631990176575</v>
      </c>
      <c r="F106" s="18" cm="1">
        <f t="array" ref="F106">$E106*INDEX($AJ$5:$CJ$36,$E$100,MATCH(F$100&amp;$B106,$AJ$2:$CJ$2&amp;$AJ$1:$CJ$1,0))</f>
        <v>121690964.46146968</v>
      </c>
      <c r="G106" s="18" cm="1">
        <f t="array" ref="G106">$E106*INDEX($AJ$5:$CJ$36,$E$100,MATCH(G$100&amp;$B106,$AJ$2:$CJ$2&amp;$AJ$1:$CJ$1,0))</f>
        <v>100032623.10707659</v>
      </c>
      <c r="H106" s="18" cm="1">
        <f t="array" ref="H106">$E106*INDEX($AJ$5:$CJ$36,$E$100,MATCH(H$100&amp;$B106,$AJ$2:$CJ$2&amp;$AJ$1:$CJ$1,0))</f>
        <v>278267928.65707654</v>
      </c>
      <c r="I106" s="18" cm="1">
        <f t="array" ref="I106">$E106*INDEX($AJ$5:$CJ$36,$E$100,MATCH(I$100&amp;$B106,$AJ$2:$CJ$2&amp;$AJ$1:$CJ$1,0))</f>
        <v>57401148.968638048</v>
      </c>
      <c r="J106" s="18"/>
      <c r="K106" s="151">
        <v>5</v>
      </c>
      <c r="L106" s="17">
        <v>152</v>
      </c>
      <c r="M106" s="17" t="s">
        <v>66</v>
      </c>
      <c r="N106" s="21">
        <f>LOOKUP($M100,$C$7:$AE$7,$C$13:$AE$13)</f>
        <v>7189.8898647752794</v>
      </c>
      <c r="O106" s="18" cm="1">
        <f t="array" ref="O106">$N106*INDEX($AJ$5:$CJ$36,$N100,MATCH(O100&amp;$K106,$AJ$2:$CJ$2&amp;$AJ$1:$CJ$1,0))</f>
        <v>61527332.90659029</v>
      </c>
      <c r="P106" s="18" cm="1">
        <f t="array" ref="P106">$N106*INDEX($AJ$5:$CJ$36,$N100,MATCH(P100&amp;$K106,$AJ$2:$CJ$2&amp;$AJ$1:$CJ$1,0))</f>
        <v>48542414.971135117</v>
      </c>
      <c r="Q106" s="18" cm="1">
        <f t="array" ref="Q106">$N106*INDEX($AJ$5:$CJ$36,$N100,MATCH(Q100&amp;$K106,$AJ$2:$CJ$2&amp;$AJ$1:$CJ$1,0))</f>
        <v>129185603.53020288</v>
      </c>
      <c r="R106" s="18" cm="1">
        <f t="array" ref="R106">$N106*INDEX($AJ$5:$CJ$36,$N100,MATCH(R100&amp;$K106,$AJ$2:$CJ$2&amp;$AJ$1:$CJ$1,0))</f>
        <v>25034190.217744138</v>
      </c>
      <c r="S106" s="151"/>
      <c r="T106" s="18"/>
      <c r="U106" s="18"/>
      <c r="V106" s="18"/>
      <c r="W106" s="18"/>
      <c r="X106" s="18"/>
      <c r="Y106" s="18"/>
      <c r="Z106" s="18"/>
      <c r="AA106" s="18"/>
      <c r="AB106" s="18"/>
      <c r="AC106" s="18"/>
      <c r="AD106" s="18"/>
      <c r="AE106" s="18"/>
      <c r="AH106" s="90"/>
      <c r="AI106" s="40" t="s">
        <v>0</v>
      </c>
      <c r="AJ106" s="40" t="s">
        <v>91</v>
      </c>
      <c r="AK106" s="40" t="s">
        <v>92</v>
      </c>
      <c r="AL106" s="40" t="s">
        <v>93</v>
      </c>
      <c r="AM106" s="40" t="s">
        <v>94</v>
      </c>
      <c r="AN106" s="86"/>
      <c r="AQ106" s="90"/>
      <c r="AR106" s="17">
        <v>2050</v>
      </c>
      <c r="AS106" s="91"/>
      <c r="AT106" s="17"/>
      <c r="AU106" s="17"/>
      <c r="AV106" s="86"/>
      <c r="AX106" t="s">
        <v>248</v>
      </c>
    </row>
    <row r="107" spans="1:58" ht="16.5" thickTop="1" thickBot="1" x14ac:dyDescent="0.3">
      <c r="A107" s="151">
        <v>107</v>
      </c>
      <c r="B107" s="151">
        <v>6</v>
      </c>
      <c r="C107" s="17">
        <v>227</v>
      </c>
      <c r="D107" s="17" t="s">
        <v>67</v>
      </c>
      <c r="E107" s="21">
        <f t="shared" si="26"/>
        <v>134.72999999999996</v>
      </c>
      <c r="F107" s="18" cm="1">
        <f t="array" ref="F107">$E107*INDEX($AJ$5:$CJ$36,$E$100,MATCH(F$100&amp;$B107,$AJ$2:$CJ$2&amp;$AJ$1:$CJ$1,0))</f>
        <v>61166876.857875705</v>
      </c>
      <c r="G107" s="18" cm="1">
        <f t="array" ref="G107">$E107*INDEX($AJ$5:$CJ$36,$E$100,MATCH(G$100&amp;$B107,$AJ$2:$CJ$2&amp;$AJ$1:$CJ$1,0))</f>
        <v>47202715.875561655</v>
      </c>
      <c r="H107" s="18" cm="1">
        <f t="array" ref="H107">$E107*INDEX($AJ$5:$CJ$36,$E$100,MATCH(H$100&amp;$B107,$AJ$2:$CJ$2&amp;$AJ$1:$CJ$1,0))</f>
        <v>125196761.38040596</v>
      </c>
      <c r="I107" s="18" cm="1">
        <f t="array" ref="I107">$E107*INDEX($AJ$5:$CJ$36,$E$100,MATCH(I$100&amp;$B107,$AJ$2:$CJ$2&amp;$AJ$1:$CJ$1,0))</f>
        <v>21627826.721253335</v>
      </c>
      <c r="J107" s="18"/>
      <c r="K107" s="151">
        <v>6</v>
      </c>
      <c r="L107" s="17">
        <v>227</v>
      </c>
      <c r="M107" s="17" t="s">
        <v>67</v>
      </c>
      <c r="N107" s="21">
        <f>LOOKUP($M100,$C$7:$AE$7,$C$14:$AE$14)</f>
        <v>30.710000000000008</v>
      </c>
      <c r="O107" s="18" cm="1">
        <f t="array" ref="O107">$N107*INDEX($AJ$5:$CJ$36,$N100,MATCH(O100&amp;$K107,$AJ$2:$CJ$2&amp;$AJ$1:$CJ$1,0))</f>
        <v>9629513.9794403482</v>
      </c>
      <c r="P107" s="18" cm="1">
        <f t="array" ref="P107">$N107*INDEX($AJ$5:$CJ$36,$N100,MATCH(P100&amp;$K107,$AJ$2:$CJ$2&amp;$AJ$1:$CJ$1,0))</f>
        <v>7138282.8604851421</v>
      </c>
      <c r="Q107" s="18" cm="1">
        <f t="array" ref="Q107">$N107*INDEX($AJ$5:$CJ$36,$N100,MATCH(Q100&amp;$K107,$AJ$2:$CJ$2&amp;$AJ$1:$CJ$1,0))</f>
        <v>18863920.394958936</v>
      </c>
      <c r="R107" s="18" cm="1">
        <f t="array" ref="R107">$N107*INDEX($AJ$5:$CJ$36,$N100,MATCH(R100&amp;$K107,$AJ$2:$CJ$2&amp;$AJ$1:$CJ$1,0))</f>
        <v>2886274.4963110154</v>
      </c>
      <c r="S107" s="151"/>
      <c r="T107" s="18"/>
      <c r="U107" s="18"/>
      <c r="V107" s="18"/>
      <c r="W107" s="18"/>
      <c r="X107" s="18"/>
      <c r="Y107" s="18"/>
      <c r="Z107" s="18"/>
      <c r="AA107" s="18"/>
      <c r="AB107" s="18"/>
      <c r="AC107" s="18"/>
      <c r="AD107" s="18"/>
      <c r="AE107" s="18"/>
      <c r="AH107" s="90">
        <v>6</v>
      </c>
      <c r="AI107" s="84">
        <f>$AI$42</f>
        <v>2022</v>
      </c>
      <c r="AJ107" s="129" cm="1">
        <f t="array" aca="1" ref="AJ107" ca="1">INDIRECT(AJ$50&amp;($AH107+$A$32))/10^6</f>
        <v>0.43744889341663135</v>
      </c>
      <c r="AK107" s="129" cm="1">
        <f t="array" aca="1" ref="AK107" ca="1">INDIRECT(AK$50&amp;($AH107+$A$32))/10^6</f>
        <v>1.4890786479889901</v>
      </c>
      <c r="AL107" s="85" cm="1">
        <f t="array" aca="1" ref="AL107" ca="1">INDIRECT(AL$50&amp;($AH107+$A$32))/10^6</f>
        <v>2.2624718431330186</v>
      </c>
      <c r="AM107" s="85" cm="1">
        <f t="array" aca="1" ref="AM107" ca="1">INDIRECT(AM$50&amp;($AH107+$A$32))/10^6</f>
        <v>3.9296398892198545</v>
      </c>
      <c r="AN107" s="86"/>
      <c r="AQ107" s="90"/>
      <c r="AR107" s="117"/>
      <c r="AS107" s="117" t="s">
        <v>106</v>
      </c>
      <c r="AT107" s="17"/>
      <c r="AU107" s="17"/>
      <c r="AV107" s="86"/>
      <c r="AX107" s="40"/>
      <c r="AY107" s="40">
        <v>2022</v>
      </c>
      <c r="AZ107" s="40">
        <v>2024</v>
      </c>
      <c r="BA107" s="40">
        <v>2029</v>
      </c>
      <c r="BB107" s="40">
        <v>2034</v>
      </c>
      <c r="BC107" s="40">
        <v>2036</v>
      </c>
      <c r="BD107" s="40">
        <v>2045</v>
      </c>
      <c r="BE107" s="40">
        <v>2050</v>
      </c>
    </row>
    <row r="108" spans="1:58" x14ac:dyDescent="0.25">
      <c r="A108" s="151">
        <v>108</v>
      </c>
      <c r="B108" s="151">
        <v>7</v>
      </c>
      <c r="C108" s="17">
        <v>236</v>
      </c>
      <c r="D108" s="17" t="s">
        <v>68</v>
      </c>
      <c r="E108" s="21">
        <f t="shared" si="26"/>
        <v>0</v>
      </c>
      <c r="F108" s="18" cm="1">
        <f t="array" ref="F108">$E108*INDEX($AJ$5:$CJ$36,$E$100,MATCH(F$100&amp;$B108,$AJ$2:$CJ$2&amp;$AJ$1:$CJ$1,0))</f>
        <v>0</v>
      </c>
      <c r="G108" s="18" cm="1">
        <f t="array" ref="G108">$E108*INDEX($AJ$5:$CJ$36,$E$100,MATCH(G$100&amp;$B108,$AJ$2:$CJ$2&amp;$AJ$1:$CJ$1,0))</f>
        <v>0</v>
      </c>
      <c r="H108" s="18" cm="1">
        <f t="array" ref="H108">$E108*INDEX($AJ$5:$CJ$36,$E$100,MATCH(H$100&amp;$B108,$AJ$2:$CJ$2&amp;$AJ$1:$CJ$1,0))</f>
        <v>0</v>
      </c>
      <c r="I108" s="18" cm="1">
        <f t="array" ref="I108">$E108*INDEX($AJ$5:$CJ$36,$E$100,MATCH(I$100&amp;$B108,$AJ$2:$CJ$2&amp;$AJ$1:$CJ$1,0))</f>
        <v>0</v>
      </c>
      <c r="J108" s="18"/>
      <c r="K108" s="151">
        <v>7</v>
      </c>
      <c r="L108" s="17">
        <v>236</v>
      </c>
      <c r="M108" s="17" t="s">
        <v>68</v>
      </c>
      <c r="N108" s="21">
        <f>LOOKUP($M100,$C$7:$AE$7,$C$15:$AE$15)</f>
        <v>2.0501068093538688</v>
      </c>
      <c r="O108" s="18" cm="1">
        <f t="array" ref="O108">$N108*INDEX($AJ$5:$CJ$36,$N100,MATCH(O100&amp;$K108,$AJ$2:$CJ$2&amp;$AJ$1:$CJ$1,0))</f>
        <v>2270619.5925954487</v>
      </c>
      <c r="P108" s="18" cm="1">
        <f t="array" ref="P108">$N108*INDEX($AJ$5:$CJ$36,$N100,MATCH(P100&amp;$K108,$AJ$2:$CJ$2&amp;$AJ$1:$CJ$1,0))</f>
        <v>1515663.006972613</v>
      </c>
      <c r="Q108" s="18" cm="1">
        <f t="array" ref="Q108">$N108*INDEX($AJ$5:$CJ$36,$N100,MATCH(Q100&amp;$K108,$AJ$2:$CJ$2&amp;$AJ$1:$CJ$1,0))</f>
        <v>4022597.2965231673</v>
      </c>
      <c r="R108" s="18" cm="1">
        <f t="array" ref="R108">$N108*INDEX($AJ$5:$CJ$36,$N100,MATCH(R100&amp;$K108,$AJ$2:$CJ$2&amp;$AJ$1:$CJ$1,0))</f>
        <v>466753.29161765258</v>
      </c>
      <c r="S108" s="151"/>
      <c r="T108" s="18"/>
      <c r="U108" s="18"/>
      <c r="V108" s="18"/>
      <c r="W108" s="18"/>
      <c r="X108" s="18"/>
      <c r="Y108" s="18"/>
      <c r="Z108" s="18"/>
      <c r="AA108" s="18"/>
      <c r="AB108" s="18"/>
      <c r="AC108" s="18"/>
      <c r="AD108" s="18"/>
      <c r="AE108" s="18"/>
      <c r="AH108" s="90">
        <f t="shared" ref="AH108:AH113" si="28">AH107+14</f>
        <v>20</v>
      </c>
      <c r="AI108" s="84">
        <f>$AI$43</f>
        <v>2024</v>
      </c>
      <c r="AJ108" s="129" cm="1">
        <f t="array" aca="1" ref="AJ108" ca="1">INDIRECT(AJ$50&amp;($AH108+$A$32))/10^6</f>
        <v>1.3199176384726485</v>
      </c>
      <c r="AK108" s="129" cm="1">
        <f t="array" aca="1" ref="AK108" ca="1">INDIRECT(AK$50&amp;($AH108+$A$32))/10^6</f>
        <v>4.4059276424302691</v>
      </c>
      <c r="AL108" s="85" cm="1">
        <f t="array" aca="1" ref="AL108" ca="1">INDIRECT(AL$50&amp;($AH108+$A$32))/10^6</f>
        <v>6.6558085283076602</v>
      </c>
      <c r="AM108" s="85" cm="1">
        <f t="array" aca="1" ref="AM108" ca="1">INDIRECT(AM$50&amp;($AH108+$A$32))/10^6</f>
        <v>11.665105454237439</v>
      </c>
      <c r="AN108" s="86"/>
      <c r="AQ108" s="90"/>
      <c r="AR108" s="92" t="s">
        <v>109</v>
      </c>
      <c r="AS108" s="154">
        <f>ROUND(AS64*10^9,-8)</f>
        <v>29700000000</v>
      </c>
      <c r="AT108" s="17"/>
      <c r="AU108" s="17"/>
      <c r="AV108" s="86"/>
      <c r="AX108" s="121" t="s">
        <v>62</v>
      </c>
      <c r="AY108" s="318">
        <f>(LOOKUP(AY$92,$C$7:$AE$7,$C9:$AE9))</f>
        <v>221.1944104838731</v>
      </c>
      <c r="AZ108" s="318">
        <f t="shared" ref="AZ108:BE108" si="29">(LOOKUP(AZ$92,$C$7:$AE$7,$C9:$AE9))</f>
        <v>8113.2773304460006</v>
      </c>
      <c r="BA108" s="318">
        <f t="shared" si="29"/>
        <v>7087.8529753768271</v>
      </c>
      <c r="BB108" s="318">
        <f t="shared" si="29"/>
        <v>7975.3447325239622</v>
      </c>
      <c r="BC108" s="318">
        <f t="shared" si="29"/>
        <v>40592.993656084371</v>
      </c>
      <c r="BD108" s="318">
        <f t="shared" si="29"/>
        <v>14544.348557950125</v>
      </c>
      <c r="BE108" s="318">
        <f t="shared" si="29"/>
        <v>15218.250375426518</v>
      </c>
    </row>
    <row r="109" spans="1:58" x14ac:dyDescent="0.25">
      <c r="A109" s="151">
        <v>109</v>
      </c>
      <c r="B109" s="151">
        <v>8</v>
      </c>
      <c r="C109" s="17">
        <v>245</v>
      </c>
      <c r="D109" s="17" t="s">
        <v>69</v>
      </c>
      <c r="E109" s="21">
        <f t="shared" si="26"/>
        <v>17869.726941529585</v>
      </c>
      <c r="F109" s="18" cm="1">
        <f t="array" ref="F109">$E109*INDEX($AJ$5:$CJ$36,$E$100,MATCH(F$100&amp;$B109,$AJ$2:$CJ$2&amp;$AJ$1:$CJ$1,0))</f>
        <v>2770695820.8437428</v>
      </c>
      <c r="G109" s="18" cm="1">
        <f t="array" ref="G109">$E109*INDEX($AJ$5:$CJ$36,$E$100,MATCH(G$100&amp;$B109,$AJ$2:$CJ$2&amp;$AJ$1:$CJ$1,0))</f>
        <v>2251853120.3906107</v>
      </c>
      <c r="H109" s="18" cm="1">
        <f t="array" ref="H109">$E109*INDEX($AJ$5:$CJ$36,$E$100,MATCH(H$100&amp;$B109,$AJ$2:$CJ$2&amp;$AJ$1:$CJ$1,0))</f>
        <v>6135305335.9756489</v>
      </c>
      <c r="I109" s="18" cm="1">
        <f t="array" ref="I109">$E109*INDEX($AJ$5:$CJ$36,$E$100,MATCH(I$100&amp;$B109,$AJ$2:$CJ$2&amp;$AJ$1:$CJ$1,0))</f>
        <v>1232443860.4652433</v>
      </c>
      <c r="J109" s="18"/>
      <c r="K109" s="151">
        <v>8</v>
      </c>
      <c r="L109" s="17">
        <v>245</v>
      </c>
      <c r="M109" s="17" t="s">
        <v>69</v>
      </c>
      <c r="N109" s="21">
        <f>LOOKUP($M100,$C$7:$AE$7,$C$16:$AE$16)</f>
        <v>5624.3405402097696</v>
      </c>
      <c r="O109" s="18" cm="1">
        <f t="array" ref="O109">$N109*INDEX($AJ$5:$CJ$36,$N100,MATCH(O100&amp;$K109,$AJ$2:$CJ$2&amp;$AJ$1:$CJ$1,0))</f>
        <v>551736349.89513743</v>
      </c>
      <c r="P109" s="18" cm="1">
        <f t="array" ref="P109">$N109*INDEX($AJ$5:$CJ$36,$N100,MATCH(P100&amp;$K109,$AJ$2:$CJ$2&amp;$AJ$1:$CJ$1,0))</f>
        <v>431276005.43611526</v>
      </c>
      <c r="Q109" s="18" cm="1">
        <f t="array" ref="Q109">$N109*INDEX($AJ$5:$CJ$36,$N100,MATCH(Q100&amp;$K109,$AJ$2:$CJ$2&amp;$AJ$1:$CJ$1,0))</f>
        <v>1145946360.5035417</v>
      </c>
      <c r="R109" s="18" cm="1">
        <f t="array" ref="R109">$N109*INDEX($AJ$5:$CJ$36,$N100,MATCH(R100&amp;$K109,$AJ$2:$CJ$2&amp;$AJ$1:$CJ$1,0))</f>
        <v>211748486.64796662</v>
      </c>
      <c r="S109" s="151"/>
      <c r="T109" s="18"/>
      <c r="U109" s="18"/>
      <c r="V109" s="18"/>
      <c r="W109" s="18"/>
      <c r="X109" s="18"/>
      <c r="Y109" s="18"/>
      <c r="Z109" s="18"/>
      <c r="AA109" s="18"/>
      <c r="AB109" s="18"/>
      <c r="AC109" s="18"/>
      <c r="AD109" s="18"/>
      <c r="AE109" s="18"/>
      <c r="AH109" s="90">
        <f t="shared" si="28"/>
        <v>34</v>
      </c>
      <c r="AI109" s="84">
        <f>$AI$44</f>
        <v>2029</v>
      </c>
      <c r="AJ109" s="85" cm="1">
        <f t="array" aca="1" ref="AJ109" ca="1">INDIRECT(AJ$50&amp;($AH109+$A$32))/10^6</f>
        <v>0</v>
      </c>
      <c r="AK109" s="85" cm="1">
        <f t="array" aca="1" ref="AK109" ca="1">INDIRECT(AK$50&amp;($AH109+$A$32))/10^6</f>
        <v>0</v>
      </c>
      <c r="AL109" s="85" cm="1">
        <f t="array" aca="1" ref="AL109" ca="1">INDIRECT(AL$50&amp;($AH109+$A$32))/10^6</f>
        <v>0</v>
      </c>
      <c r="AM109" s="85" cm="1">
        <f t="array" aca="1" ref="AM109" ca="1">INDIRECT(AM$50&amp;($AH109+$A$32))/10^6</f>
        <v>0</v>
      </c>
      <c r="AN109" s="86"/>
      <c r="AQ109" s="90"/>
      <c r="AR109" s="46" t="s">
        <v>107</v>
      </c>
      <c r="AS109" s="76">
        <f>ROUND(Costs!AJ36,-5)</f>
        <v>-1090900000</v>
      </c>
      <c r="AT109" s="17"/>
      <c r="AU109" s="17"/>
      <c r="AV109" s="86"/>
      <c r="AX109" s="121" t="s">
        <v>63</v>
      </c>
      <c r="AY109" s="318">
        <f t="shared" ref="AY109:BE109" si="30">(LOOKUP(AY$92,$C$7:$AE$7,$C10:$AE10))</f>
        <v>1631.8864436806039</v>
      </c>
      <c r="AZ109" s="318">
        <f t="shared" si="30"/>
        <v>10732.355519340279</v>
      </c>
      <c r="BA109" s="318">
        <f t="shared" si="30"/>
        <v>13542.557092680103</v>
      </c>
      <c r="BB109" s="318">
        <f t="shared" si="30"/>
        <v>22397.674609534683</v>
      </c>
      <c r="BC109" s="318">
        <f t="shared" si="30"/>
        <v>22748.232770226081</v>
      </c>
      <c r="BD109" s="318">
        <f t="shared" si="30"/>
        <v>38528.182689577894</v>
      </c>
      <c r="BE109" s="318">
        <f t="shared" si="30"/>
        <v>40490.94257448821</v>
      </c>
    </row>
    <row r="110" spans="1:58" ht="15.75" thickBot="1" x14ac:dyDescent="0.3">
      <c r="A110" s="151">
        <v>110</v>
      </c>
      <c r="B110" s="151">
        <v>9</v>
      </c>
      <c r="C110" s="17">
        <v>4310</v>
      </c>
      <c r="D110" s="17" t="s">
        <v>70</v>
      </c>
      <c r="E110" s="21">
        <f t="shared" si="26"/>
        <v>1515.9002073170732</v>
      </c>
      <c r="F110" s="18" cm="1">
        <f t="array" ref="F110">$E110*INDEX($AJ$5:$CJ$36,$E$100,MATCH(F$100&amp;$B110,$AJ$2:$CJ$2&amp;$AJ$1:$CJ$1,0))</f>
        <v>368252033.9651131</v>
      </c>
      <c r="G110" s="18" cm="1">
        <f t="array" ref="G110">$E110*INDEX($AJ$5:$CJ$36,$E$100,MATCH(G$100&amp;$B110,$AJ$2:$CJ$2&amp;$AJ$1:$CJ$1,0))</f>
        <v>293507124.77031893</v>
      </c>
      <c r="H110" s="18" cm="1">
        <f t="array" ref="H110">$E110*INDEX($AJ$5:$CJ$36,$E$100,MATCH(H$100&amp;$B110,$AJ$2:$CJ$2&amp;$AJ$1:$CJ$1,0))</f>
        <v>786140259.37869263</v>
      </c>
      <c r="I110" s="18" cm="1">
        <f t="array" ref="I110">$E110*INDEX($AJ$5:$CJ$36,$E$100,MATCH(I$100&amp;$B110,$AJ$2:$CJ$2&amp;$AJ$1:$CJ$1,0))</f>
        <v>149507520.9120703</v>
      </c>
      <c r="J110" s="18"/>
      <c r="K110" s="151">
        <v>9</v>
      </c>
      <c r="L110" s="17">
        <v>4310</v>
      </c>
      <c r="M110" s="17" t="s">
        <v>70</v>
      </c>
      <c r="N110" s="21">
        <f>LOOKUP($M100,$C$7:$AE$7,$C$17:$AE$17)</f>
        <v>635.30677609756071</v>
      </c>
      <c r="O110" s="18" cm="1">
        <f t="array" ref="O110">$N110*INDEX($AJ$5:$CJ$36,$N100,MATCH(O100&amp;$K110,$AJ$2:$CJ$2&amp;$AJ$1:$CJ$1,0))</f>
        <v>102104386.74354839</v>
      </c>
      <c r="P110" s="18" cm="1">
        <f t="array" ref="P110">$N110*INDEX($AJ$5:$CJ$36,$N100,MATCH(P100&amp;$K110,$AJ$2:$CJ$2&amp;$AJ$1:$CJ$1,0))</f>
        <v>78302978.844722375</v>
      </c>
      <c r="Q110" s="18" cm="1">
        <f t="array" ref="Q110">$N110*INDEX($AJ$5:$CJ$36,$N100,MATCH(Q100&amp;$K110,$AJ$2:$CJ$2&amp;$AJ$1:$CJ$1,0))</f>
        <v>207570821.98939922</v>
      </c>
      <c r="R110" s="18" cm="1">
        <f t="array" ref="R110">$N110*INDEX($AJ$5:$CJ$36,$N100,MATCH(R100&amp;$K110,$AJ$2:$CJ$2&amp;$AJ$1:$CJ$1,0))</f>
        <v>35627963.477009155</v>
      </c>
      <c r="S110" s="151"/>
      <c r="T110" s="18"/>
      <c r="U110" s="18"/>
      <c r="V110" s="18"/>
      <c r="W110" s="18"/>
      <c r="X110" s="18"/>
      <c r="Y110" s="18"/>
      <c r="Z110" s="18"/>
      <c r="AA110" s="18"/>
      <c r="AB110" s="18"/>
      <c r="AC110" s="18"/>
      <c r="AD110" s="18"/>
      <c r="AE110" s="18"/>
      <c r="AH110" s="90">
        <f t="shared" si="28"/>
        <v>48</v>
      </c>
      <c r="AI110" s="84">
        <f>$AI$45</f>
        <v>2034</v>
      </c>
      <c r="AJ110" s="85" cm="1">
        <f t="array" aca="1" ref="AJ110" ca="1">INDIRECT(AJ$50&amp;($AH110+$A$32))/10^6</f>
        <v>0</v>
      </c>
      <c r="AK110" s="85" cm="1">
        <f t="array" aca="1" ref="AK110" ca="1">INDIRECT(AK$50&amp;($AH110+$A$32))/10^6</f>
        <v>0</v>
      </c>
      <c r="AL110" s="85" cm="1">
        <f t="array" aca="1" ref="AL110" ca="1">INDIRECT(AL$50&amp;($AH110+$A$32))/10^6</f>
        <v>0</v>
      </c>
      <c r="AM110" s="85" cm="1">
        <f t="array" aca="1" ref="AM110" ca="1">INDIRECT(AM$50&amp;($AH110+$A$32))/10^6</f>
        <v>0</v>
      </c>
      <c r="AN110" s="86"/>
      <c r="AQ110" s="90"/>
      <c r="AR110" s="47" t="s">
        <v>108</v>
      </c>
      <c r="AS110" s="77">
        <f>AS108-AS109</f>
        <v>30790900000</v>
      </c>
      <c r="AT110" s="17"/>
      <c r="AU110" s="17"/>
      <c r="AV110" s="86"/>
      <c r="AX110" s="121" t="s">
        <v>64</v>
      </c>
      <c r="AY110" s="318">
        <f t="shared" ref="AY110:BE110" si="31">(LOOKUP(AY$92,$C$7:$AE$7,$C11:$AE11))</f>
        <v>1531.7245239429433</v>
      </c>
      <c r="AZ110" s="318">
        <f t="shared" si="31"/>
        <v>9877.9214380717622</v>
      </c>
      <c r="BA110" s="318">
        <f t="shared" si="31"/>
        <v>11067.804816880209</v>
      </c>
      <c r="BB110" s="318">
        <f t="shared" si="31"/>
        <v>11215.153965358397</v>
      </c>
      <c r="BC110" s="318">
        <f t="shared" si="31"/>
        <v>11504.029769093839</v>
      </c>
      <c r="BD110" s="318">
        <f t="shared" si="31"/>
        <v>12762.534725036092</v>
      </c>
      <c r="BE110" s="318">
        <f t="shared" si="31"/>
        <v>14046.955782858315</v>
      </c>
    </row>
    <row r="111" spans="1:58" x14ac:dyDescent="0.25">
      <c r="A111" s="151">
        <v>111</v>
      </c>
      <c r="B111" s="151"/>
      <c r="C111" s="17"/>
      <c r="D111" s="17"/>
      <c r="E111" s="17"/>
      <c r="F111" s="20">
        <f>SUM(F102:F110)</f>
        <v>31595152860.416958</v>
      </c>
      <c r="G111" s="20">
        <f>SUM(G102:G110)</f>
        <v>24683035886.191856</v>
      </c>
      <c r="H111" s="20">
        <f>SUM(H102:H110)</f>
        <v>66245919875.195137</v>
      </c>
      <c r="I111" s="20">
        <f>SUM(I102:I110)</f>
        <v>11845050807.991077</v>
      </c>
      <c r="J111" s="20"/>
      <c r="K111" s="151"/>
      <c r="L111" s="17"/>
      <c r="M111" s="17"/>
      <c r="N111" s="17"/>
      <c r="O111" s="20">
        <f>SUM(O102:O110)</f>
        <v>9867085285.0392265</v>
      </c>
      <c r="P111" s="20">
        <f>SUM(P102:P110)</f>
        <v>7427488722.5605469</v>
      </c>
      <c r="Q111" s="20">
        <f>SUM(Q102:Q110)</f>
        <v>19692611406.967434</v>
      </c>
      <c r="R111" s="20">
        <f>SUM(R102:R110)</f>
        <v>3190137412.0733371</v>
      </c>
      <c r="S111" s="151">
        <f>M100</f>
        <v>2027</v>
      </c>
      <c r="T111" s="20"/>
      <c r="U111" s="20"/>
      <c r="V111" s="20"/>
      <c r="W111" s="20"/>
      <c r="X111" s="20"/>
      <c r="Y111" s="20"/>
      <c r="Z111" s="20"/>
      <c r="AA111" s="20"/>
      <c r="AB111" s="20"/>
      <c r="AC111" s="20"/>
      <c r="AD111" s="20"/>
      <c r="AE111" s="20"/>
      <c r="AH111" s="90">
        <f t="shared" si="28"/>
        <v>62</v>
      </c>
      <c r="AI111" s="84">
        <f>$AI$46</f>
        <v>2036</v>
      </c>
      <c r="AJ111" s="85" cm="1">
        <f t="array" aca="1" ref="AJ111" ca="1">INDIRECT(AJ$50&amp;($AH111+$A$32))/10^6</f>
        <v>0</v>
      </c>
      <c r="AK111" s="85" cm="1">
        <f t="array" aca="1" ref="AK111" ca="1">INDIRECT(AK$50&amp;($AH111+$A$32))/10^6</f>
        <v>0</v>
      </c>
      <c r="AL111" s="85" cm="1">
        <f t="array" aca="1" ref="AL111" ca="1">INDIRECT(AL$50&amp;($AH111+$A$32))/10^6</f>
        <v>0</v>
      </c>
      <c r="AM111" s="85" cm="1">
        <f t="array" aca="1" ref="AM111" ca="1">INDIRECT(AM$50&amp;($AH111+$A$32))/10^6</f>
        <v>0</v>
      </c>
      <c r="AN111" s="86"/>
      <c r="AQ111" s="90"/>
      <c r="AR111" s="17"/>
      <c r="AS111" s="17"/>
      <c r="AT111" s="17"/>
      <c r="AU111" s="17"/>
      <c r="AV111" s="86"/>
      <c r="AX111" s="121" t="s">
        <v>65</v>
      </c>
      <c r="AY111" s="318">
        <f t="shared" ref="AY111:BE111" si="32">(LOOKUP(AY$92,$C$7:$AE$7,$C12:$AE12))</f>
        <v>1459.4091122735269</v>
      </c>
      <c r="AZ111" s="318">
        <f t="shared" si="32"/>
        <v>2504.0381832611233</v>
      </c>
      <c r="BA111" s="318">
        <f t="shared" si="32"/>
        <v>3788.7413053045161</v>
      </c>
      <c r="BB111" s="318">
        <f t="shared" si="32"/>
        <v>5373.165317760604</v>
      </c>
      <c r="BC111" s="318">
        <f t="shared" si="32"/>
        <v>5955.5384623686869</v>
      </c>
      <c r="BD111" s="318">
        <f t="shared" si="32"/>
        <v>7796.1408517942882</v>
      </c>
      <c r="BE111" s="318">
        <f t="shared" si="32"/>
        <v>8441.8962691039469</v>
      </c>
    </row>
    <row r="112" spans="1:58" ht="15.75" thickBot="1" x14ac:dyDescent="0.3">
      <c r="A112" s="151">
        <v>112</v>
      </c>
      <c r="B112" s="151"/>
      <c r="AH112" s="90">
        <f t="shared" si="28"/>
        <v>76</v>
      </c>
      <c r="AI112" s="84">
        <v>2045</v>
      </c>
      <c r="AJ112" s="85" cm="1">
        <f t="array" aca="1" ref="AJ112" ca="1">INDIRECT(AJ$50&amp;($AH112+$A$32))/10^6</f>
        <v>0</v>
      </c>
      <c r="AK112" s="85" cm="1">
        <f t="array" aca="1" ref="AK112" ca="1">INDIRECT(AK$50&amp;($AH112+$A$32))/10^6</f>
        <v>0</v>
      </c>
      <c r="AL112" s="85" cm="1">
        <f t="array" aca="1" ref="AL112" ca="1">INDIRECT(AL$50&amp;($AH112+$A$32))/10^6</f>
        <v>0</v>
      </c>
      <c r="AM112" s="85" cm="1">
        <f t="array" aca="1" ref="AM112" ca="1">INDIRECT(AM$50&amp;($AH112+$A$32))/10^6</f>
        <v>0</v>
      </c>
      <c r="AN112" s="86"/>
      <c r="AQ112" s="90"/>
      <c r="AR112" s="130" t="s">
        <v>121</v>
      </c>
      <c r="AS112" s="17"/>
      <c r="AT112" s="17"/>
      <c r="AU112" s="17"/>
      <c r="AV112" s="86"/>
      <c r="AX112" s="121" t="s">
        <v>66</v>
      </c>
      <c r="AY112" s="318">
        <f t="shared" ref="AY112:BE112" si="33">(LOOKUP(AY$92,$C$7:$AE$7,$C13:$AE13))</f>
        <v>5644.8693540364493</v>
      </c>
      <c r="AZ112" s="318">
        <f t="shared" si="33"/>
        <v>6324.4152737110489</v>
      </c>
      <c r="BA112" s="318">
        <f t="shared" si="33"/>
        <v>7480.3666571763315</v>
      </c>
      <c r="BB112" s="318">
        <f t="shared" si="33"/>
        <v>7877.0850766585791</v>
      </c>
      <c r="BC112" s="318">
        <f t="shared" si="33"/>
        <v>8003.6156602603987</v>
      </c>
      <c r="BD112" s="318">
        <f t="shared" si="33"/>
        <v>8598.6631990176575</v>
      </c>
      <c r="BE112" s="318">
        <f t="shared" si="33"/>
        <v>8948.1584286464004</v>
      </c>
    </row>
    <row r="113" spans="1:57" ht="27" thickTop="1" thickBot="1" x14ac:dyDescent="0.3">
      <c r="A113" s="151">
        <v>113</v>
      </c>
      <c r="B113" s="151"/>
      <c r="E113" s="151" t="s">
        <v>89</v>
      </c>
      <c r="F113" s="151"/>
      <c r="G113" s="151"/>
      <c r="H113" s="151"/>
      <c r="I113" s="151"/>
      <c r="N113" s="151" t="s">
        <v>89</v>
      </c>
      <c r="O113" s="324" t="s">
        <v>146</v>
      </c>
      <c r="P113" s="324"/>
      <c r="Q113" s="324"/>
      <c r="R113" s="324"/>
      <c r="AH113" s="90">
        <f t="shared" si="28"/>
        <v>90</v>
      </c>
      <c r="AI113" s="41">
        <v>2050</v>
      </c>
      <c r="AJ113" s="42" cm="1">
        <f t="array" aca="1" ref="AJ113" ca="1">INDIRECT(AJ$50&amp;($AH113+$A$32))</f>
        <v>0</v>
      </c>
      <c r="AK113" s="42" cm="1">
        <f t="array" aca="1" ref="AK113" ca="1">INDIRECT(AK$50&amp;($AH113+$A$32))</f>
        <v>0</v>
      </c>
      <c r="AL113" s="42" cm="1">
        <f t="array" aca="1" ref="AL113" ca="1">INDIRECT(AL$50&amp;($AH113+$A$32))</f>
        <v>0</v>
      </c>
      <c r="AM113" s="42" cm="1">
        <f t="array" aca="1" ref="AM113" ca="1">INDIRECT(AM$50&amp;($AH113+$A$32))</f>
        <v>0</v>
      </c>
      <c r="AN113" s="86"/>
      <c r="AQ113" s="90"/>
      <c r="AR113" s="117" t="s">
        <v>0</v>
      </c>
      <c r="AS113" s="117" t="s">
        <v>109</v>
      </c>
      <c r="AT113" s="117" t="s">
        <v>107</v>
      </c>
      <c r="AU113" s="117" t="s">
        <v>108</v>
      </c>
      <c r="AV113" s="86"/>
      <c r="AX113" s="121" t="s">
        <v>67</v>
      </c>
      <c r="AY113" s="318">
        <f t="shared" ref="AY113:BE113" si="34">(LOOKUP(AY$92,$C$7:$AE$7,$C14:$AE14))</f>
        <v>12.180000000000074</v>
      </c>
      <c r="AZ113" s="318">
        <f t="shared" si="34"/>
        <v>18.540000000000038</v>
      </c>
      <c r="BA113" s="318">
        <f t="shared" si="34"/>
        <v>40.689999999999898</v>
      </c>
      <c r="BB113" s="318">
        <f t="shared" si="34"/>
        <v>72.269999999999982</v>
      </c>
      <c r="BC113" s="318">
        <f t="shared" si="34"/>
        <v>86.160000000000096</v>
      </c>
      <c r="BD113" s="318">
        <f t="shared" si="34"/>
        <v>134.72999999999996</v>
      </c>
      <c r="BE113" s="318">
        <f t="shared" si="34"/>
        <v>151.69999999999999</v>
      </c>
    </row>
    <row r="114" spans="1:57" x14ac:dyDescent="0.25">
      <c r="A114" s="151">
        <v>114</v>
      </c>
      <c r="B114" s="151"/>
      <c r="D114" s="1">
        <v>2050</v>
      </c>
      <c r="E114" s="151">
        <f>LOOKUP(D114,$AJ$6:$AJ$36,$AI$6:$AI$36)</f>
        <v>32</v>
      </c>
      <c r="F114" s="151">
        <v>1</v>
      </c>
      <c r="G114" s="151">
        <v>2</v>
      </c>
      <c r="H114" s="151">
        <v>3</v>
      </c>
      <c r="I114" s="151">
        <v>4</v>
      </c>
      <c r="M114" s="1">
        <v>2028</v>
      </c>
      <c r="N114" s="151">
        <f>LOOKUP(M114,$AJ$6:$AJ$36,$AI$6:$AI$36)</f>
        <v>10</v>
      </c>
      <c r="O114" s="151">
        <v>1</v>
      </c>
      <c r="P114" s="151">
        <v>2</v>
      </c>
      <c r="Q114" s="151">
        <v>3</v>
      </c>
      <c r="R114" s="151">
        <v>4</v>
      </c>
      <c r="AH114" s="90"/>
      <c r="AI114" s="93"/>
      <c r="AJ114" s="93"/>
      <c r="AK114" s="93"/>
      <c r="AL114" s="93"/>
      <c r="AM114" s="93"/>
      <c r="AN114" s="86"/>
      <c r="AQ114" s="90"/>
      <c r="AR114" s="93">
        <v>2022</v>
      </c>
      <c r="AS114" s="115">
        <f>AS72/10^9</f>
        <v>1.4</v>
      </c>
      <c r="AT114" s="115">
        <f>AS73/10^9</f>
        <v>-0.3357</v>
      </c>
      <c r="AU114" s="115">
        <f>AS74/10^9</f>
        <v>1.7357</v>
      </c>
      <c r="AV114" s="86"/>
      <c r="AX114" s="121" t="s">
        <v>68</v>
      </c>
      <c r="AY114" s="318">
        <f t="shared" ref="AY114:BE114" si="35">(LOOKUP(AY$92,$C$7:$AE$7,$C15:$AE15))</f>
        <v>2.2400237785977763</v>
      </c>
      <c r="AZ114" s="318">
        <f t="shared" si="35"/>
        <v>6.3501662362170963</v>
      </c>
      <c r="BA114" s="318">
        <f t="shared" si="35"/>
        <v>0</v>
      </c>
      <c r="BB114" s="318">
        <f t="shared" si="35"/>
        <v>0</v>
      </c>
      <c r="BC114" s="318">
        <f t="shared" si="35"/>
        <v>0</v>
      </c>
      <c r="BD114" s="318">
        <f t="shared" si="35"/>
        <v>0</v>
      </c>
      <c r="BE114" s="318">
        <f t="shared" si="35"/>
        <v>0</v>
      </c>
    </row>
    <row r="115" spans="1:57" x14ac:dyDescent="0.25">
      <c r="A115" s="151">
        <v>115</v>
      </c>
      <c r="B115" s="151"/>
      <c r="C115" s="19" t="s">
        <v>71</v>
      </c>
      <c r="D115" s="19" t="s">
        <v>72</v>
      </c>
      <c r="E115" s="19" t="s">
        <v>75</v>
      </c>
      <c r="F115" s="32" t="s">
        <v>78</v>
      </c>
      <c r="G115" s="31" t="s">
        <v>77</v>
      </c>
      <c r="H115" s="31" t="s">
        <v>74</v>
      </c>
      <c r="I115" s="19" t="s">
        <v>76</v>
      </c>
      <c r="J115" s="19"/>
      <c r="K115" s="151" t="s">
        <v>145</v>
      </c>
      <c r="L115" s="19" t="s">
        <v>71</v>
      </c>
      <c r="M115" s="19" t="s">
        <v>72</v>
      </c>
      <c r="N115" s="19" t="s">
        <v>75</v>
      </c>
      <c r="O115" s="32" t="s">
        <v>78</v>
      </c>
      <c r="P115" s="31" t="s">
        <v>77</v>
      </c>
      <c r="Q115" s="31" t="s">
        <v>74</v>
      </c>
      <c r="R115" s="19" t="s">
        <v>76</v>
      </c>
      <c r="S115" s="151" t="s">
        <v>148</v>
      </c>
      <c r="T115" s="19"/>
      <c r="U115" s="19"/>
      <c r="V115" s="19"/>
      <c r="W115" s="19"/>
      <c r="X115" s="19"/>
      <c r="Y115" s="19"/>
      <c r="Z115" s="19"/>
      <c r="AA115" s="19"/>
      <c r="AB115" s="19"/>
      <c r="AC115" s="19"/>
      <c r="AD115" s="19"/>
      <c r="AE115" s="19"/>
      <c r="AH115" s="90"/>
      <c r="AI115" s="93"/>
      <c r="AJ115" s="93"/>
      <c r="AK115" s="93"/>
      <c r="AL115" s="93"/>
      <c r="AM115" s="93"/>
      <c r="AN115" s="86"/>
      <c r="AQ115" s="90"/>
      <c r="AR115" s="93">
        <v>2024</v>
      </c>
      <c r="AS115" s="115">
        <f>AS78/10^9</f>
        <v>5.2</v>
      </c>
      <c r="AT115" s="115">
        <f>AS79/10^9</f>
        <v>6.9500000000000006E-2</v>
      </c>
      <c r="AU115" s="115">
        <f>AS80/10^9</f>
        <v>5.1304999999999996</v>
      </c>
      <c r="AV115" s="86"/>
      <c r="AX115" s="121" t="s">
        <v>69</v>
      </c>
      <c r="AY115" s="318">
        <f t="shared" ref="AY115:BE115" si="36">(LOOKUP(AY$92,$C$7:$AE$7,$C16:$AE16))</f>
        <v>1936.0377070570107</v>
      </c>
      <c r="AZ115" s="318">
        <f t="shared" si="36"/>
        <v>3531.9631268616649</v>
      </c>
      <c r="BA115" s="318">
        <f t="shared" si="36"/>
        <v>6811.1037386632188</v>
      </c>
      <c r="BB115" s="318">
        <f t="shared" si="36"/>
        <v>11238.053254142371</v>
      </c>
      <c r="BC115" s="318">
        <f t="shared" si="36"/>
        <v>12948.866807258719</v>
      </c>
      <c r="BD115" s="318">
        <f t="shared" si="36"/>
        <v>17869.726941529585</v>
      </c>
      <c r="BE115" s="318">
        <f t="shared" si="36"/>
        <v>20748.934164600789</v>
      </c>
    </row>
    <row r="116" spans="1:57" ht="15.75" thickBot="1" x14ac:dyDescent="0.3">
      <c r="A116" s="151">
        <v>116</v>
      </c>
      <c r="B116" s="151">
        <v>1</v>
      </c>
      <c r="C116" s="17">
        <v>32</v>
      </c>
      <c r="D116" s="17" t="s">
        <v>62</v>
      </c>
      <c r="E116" s="21">
        <f>LOOKUP($D$114,$C$7:$AE$7,$C9:$AE9)</f>
        <v>15218.250375426518</v>
      </c>
      <c r="F116" s="18" cm="1">
        <f t="array" ref="F116">$E116*INDEX($AJ$5:$CJ$36,$E$114,MATCH(F$114&amp;$B116,$AJ$2:$CJ$2&amp;$AJ$1:$CJ$1,0))</f>
        <v>1696145636.993433</v>
      </c>
      <c r="G116" s="18" cm="1">
        <f t="array" ref="G116">$E116*INDEX($AJ$5:$CJ$36,$E$114,MATCH(G$114&amp;$B116,$AJ$2:$CJ$2&amp;$AJ$1:$CJ$1,0))</f>
        <v>1400480289.6553042</v>
      </c>
      <c r="H116" s="18" cm="1">
        <f t="array" ref="H116">$E116*INDEX($AJ$5:$CJ$36,$E$114,MATCH(H$114&amp;$B116,$AJ$2:$CJ$2&amp;$AJ$1:$CJ$1,0))</f>
        <v>3864865699.3584337</v>
      </c>
      <c r="I116" s="18" cm="1">
        <f t="array" ref="I116">$E116*INDEX($AJ$5:$CJ$36,$E$114,MATCH(I$114&amp;$B116,$AJ$2:$CJ$2&amp;$AJ$1:$CJ$1,0))</f>
        <v>805623556.52435446</v>
      </c>
      <c r="J116" s="18"/>
      <c r="K116" s="151">
        <v>1</v>
      </c>
      <c r="L116" s="17">
        <v>32</v>
      </c>
      <c r="M116" s="17" t="s">
        <v>62</v>
      </c>
      <c r="N116" s="21">
        <f>LOOKUP($M114,$C$7:$AE$7,$C$9:$AE$9)</f>
        <v>10796.895835870018</v>
      </c>
      <c r="O116" s="18" cm="1">
        <f t="array" ref="O116">$N116*INDEX($AJ$5:$CJ$36,$N114,MATCH(O114&amp;$K116,$AJ$2:$CJ$2&amp;$AJ$1:$CJ$1,0))</f>
        <v>682005284.46411979</v>
      </c>
      <c r="P116" s="18" cm="1">
        <f t="array" ref="P116">$N116*INDEX($AJ$5:$CJ$36,$N114,MATCH(P114&amp;$K116,$AJ$2:$CJ$2&amp;$AJ$1:$CJ$1,0))</f>
        <v>537178690.81257641</v>
      </c>
      <c r="Q116" s="18" cm="1">
        <f t="array" ref="Q116">$N116*INDEX($AJ$5:$CJ$36,$N114,MATCH(Q114&amp;$K116,$AJ$2:$CJ$2&amp;$AJ$1:$CJ$1,0))</f>
        <v>1430907886.8603716</v>
      </c>
      <c r="R116" s="18" cm="1">
        <f t="array" ref="R116">$N116*INDEX($AJ$5:$CJ$36,$N114,MATCH(R114&amp;$K116,$AJ$2:$CJ$2&amp;$AJ$1:$CJ$1,0))</f>
        <v>272003551.58665907</v>
      </c>
      <c r="S116" s="151"/>
      <c r="T116" s="18"/>
      <c r="U116" s="18"/>
      <c r="V116" s="18"/>
      <c r="W116" s="18"/>
      <c r="X116" s="18"/>
      <c r="Y116" s="18"/>
      <c r="Z116" s="18"/>
      <c r="AA116" s="18"/>
      <c r="AB116" s="18"/>
      <c r="AC116" s="18"/>
      <c r="AD116" s="18"/>
      <c r="AE116" s="18"/>
      <c r="AH116" s="90"/>
      <c r="AI116" s="152" t="s">
        <v>258</v>
      </c>
      <c r="AJ116" s="93"/>
      <c r="AK116" s="93"/>
      <c r="AL116" s="93"/>
      <c r="AM116" s="93"/>
      <c r="AN116" s="86"/>
      <c r="AQ116" s="90"/>
      <c r="AR116" s="93">
        <v>2029</v>
      </c>
      <c r="AS116" s="115">
        <f>AS84/10^9</f>
        <v>7.5</v>
      </c>
      <c r="AT116" s="115">
        <f>AS85/10^9</f>
        <v>-0.62</v>
      </c>
      <c r="AU116" s="115">
        <f>AS86/10^9</f>
        <v>8.1199999999999992</v>
      </c>
      <c r="AV116" s="86"/>
      <c r="AX116" s="121" t="s">
        <v>88</v>
      </c>
      <c r="AY116" s="318">
        <f t="shared" ref="AY116:BE116" si="37">(LOOKUP(AY$92,$C$7:$AE$7,$C17:$AE17))</f>
        <v>461.89234890243898</v>
      </c>
      <c r="AZ116" s="318">
        <f t="shared" si="37"/>
        <v>527.80027085365839</v>
      </c>
      <c r="BA116" s="318">
        <f t="shared" si="37"/>
        <v>713.1380689024387</v>
      </c>
      <c r="BB116" s="318">
        <f t="shared" si="37"/>
        <v>888.28395646341392</v>
      </c>
      <c r="BC116" s="318">
        <f t="shared" si="37"/>
        <v>1410.9954207317076</v>
      </c>
      <c r="BD116" s="318">
        <f t="shared" si="37"/>
        <v>1515.9002073170732</v>
      </c>
      <c r="BE116" s="318">
        <f t="shared" si="37"/>
        <v>1577.5125823170736</v>
      </c>
    </row>
    <row r="117" spans="1:57" ht="16.5" thickTop="1" thickBot="1" x14ac:dyDescent="0.3">
      <c r="A117" s="151">
        <v>117</v>
      </c>
      <c r="B117" s="151">
        <v>2</v>
      </c>
      <c r="C117" s="17">
        <v>125</v>
      </c>
      <c r="D117" s="17" t="s">
        <v>63</v>
      </c>
      <c r="E117" s="21">
        <f t="shared" ref="E117:E124" si="38">LOOKUP($D$114,$C$7:$AE$7,$C10:$AE10)</f>
        <v>40490.94257448821</v>
      </c>
      <c r="F117" s="18" cm="1">
        <f t="array" ref="F117">$E117*INDEX($AJ$5:$CJ$36,$E$114,MATCH(F$114&amp;$B117,$AJ$2:$CJ$2&amp;$AJ$1:$CJ$1,0))</f>
        <v>22157675080.816643</v>
      </c>
      <c r="G117" s="18" cm="1">
        <f t="array" ref="G117">$E117*INDEX($AJ$5:$CJ$36,$E$114,MATCH(G$114&amp;$B117,$AJ$2:$CJ$2&amp;$AJ$1:$CJ$1,0))</f>
        <v>17389623792.404293</v>
      </c>
      <c r="H117" s="18" cm="1">
        <f t="array" ref="H117">$E117*INDEX($AJ$5:$CJ$36,$E$114,MATCH(H$114&amp;$B117,$AJ$2:$CJ$2&amp;$AJ$1:$CJ$1,0))</f>
        <v>46258353152.754906</v>
      </c>
      <c r="I117" s="18" cm="1">
        <f t="array" ref="I117">$E117*INDEX($AJ$5:$CJ$36,$E$114,MATCH(I$114&amp;$B117,$AJ$2:$CJ$2&amp;$AJ$1:$CJ$1,0))</f>
        <v>8392378415.857336</v>
      </c>
      <c r="J117" s="18"/>
      <c r="K117" s="151">
        <v>2</v>
      </c>
      <c r="L117" s="17">
        <v>125</v>
      </c>
      <c r="M117" s="17" t="s">
        <v>63</v>
      </c>
      <c r="N117" s="21">
        <f>LOOKUP($M114,$C$7:$AE$7,$C$10:$AE$10)</f>
        <v>17074.702340202733</v>
      </c>
      <c r="O117" s="18" cm="1">
        <f t="array" ref="O117">$N117*INDEX($AJ$5:$CJ$36,$N114,MATCH(O114&amp;$K117,$AJ$2:$CJ$2&amp;$AJ$1:$CJ$1,0))</f>
        <v>5963292898.0701141</v>
      </c>
      <c r="P117" s="18" cm="1">
        <f t="array" ref="P117">$N117*INDEX($AJ$5:$CJ$36,$N114,MATCH(P114&amp;$K117,$AJ$2:$CJ$2&amp;$AJ$1:$CJ$1,0))</f>
        <v>4468684930.4409599</v>
      </c>
      <c r="Q117" s="18" cm="1">
        <f t="array" ref="Q117">$N117*INDEX($AJ$5:$CJ$36,$N114,MATCH(Q114&amp;$K117,$AJ$2:$CJ$2&amp;$AJ$1:$CJ$1,0))</f>
        <v>11834668846.165699</v>
      </c>
      <c r="R117" s="18" cm="1">
        <f t="array" ref="R117">$N117*INDEX($AJ$5:$CJ$36,$N114,MATCH(R114&amp;$K117,$AJ$2:$CJ$2&amp;$AJ$1:$CJ$1,0))</f>
        <v>1870130364.7205317</v>
      </c>
      <c r="S117" s="151"/>
      <c r="T117" s="18"/>
      <c r="U117" s="18"/>
      <c r="V117" s="18"/>
      <c r="W117" s="18"/>
      <c r="X117" s="18"/>
      <c r="Y117" s="18"/>
      <c r="Z117" s="18"/>
      <c r="AA117" s="18"/>
      <c r="AB117" s="18"/>
      <c r="AC117" s="18"/>
      <c r="AD117" s="18"/>
      <c r="AE117" s="18"/>
      <c r="AH117" s="90"/>
      <c r="AI117" s="40" t="s">
        <v>0</v>
      </c>
      <c r="AJ117" s="40" t="s">
        <v>91</v>
      </c>
      <c r="AK117" s="40" t="s">
        <v>92</v>
      </c>
      <c r="AL117" s="40" t="s">
        <v>93</v>
      </c>
      <c r="AM117" s="40" t="s">
        <v>94</v>
      </c>
      <c r="AN117" s="86"/>
      <c r="AQ117" s="90"/>
      <c r="AR117" s="93">
        <v>2034</v>
      </c>
      <c r="AS117" s="115">
        <f>AS90/10^9</f>
        <v>12.4</v>
      </c>
      <c r="AT117" s="115">
        <f>AS91/10^9</f>
        <v>-0.92510000000000003</v>
      </c>
      <c r="AU117" s="115">
        <f>AS92/10^9</f>
        <v>13.325100000000001</v>
      </c>
      <c r="AV117" s="86"/>
      <c r="AX117" s="46" t="s">
        <v>241</v>
      </c>
      <c r="AY117" s="319">
        <f>'HFC-23'!I49</f>
        <v>259.99368038408778</v>
      </c>
      <c r="AZ117" s="319">
        <f>'HFC-23'!I51</f>
        <v>252.76471528899722</v>
      </c>
      <c r="BA117" s="319">
        <f>'HFC-23'!I56</f>
        <v>256.63568611915065</v>
      </c>
      <c r="BB117" s="319">
        <f>'HFC-23'!I61</f>
        <v>254.50679571981763</v>
      </c>
      <c r="BC117" s="319">
        <f>'HFC-23'!I63</f>
        <v>254.57298681760821</v>
      </c>
      <c r="BD117" s="319">
        <f>'HFC-23'!I72</f>
        <v>254.85705821292515</v>
      </c>
      <c r="BE117" s="319">
        <f>'HFC-23'!I77</f>
        <v>254.84187778670645</v>
      </c>
    </row>
    <row r="118" spans="1:57" x14ac:dyDescent="0.25">
      <c r="A118" s="151">
        <v>118</v>
      </c>
      <c r="B118" s="151">
        <v>3</v>
      </c>
      <c r="C118" s="17">
        <v>134</v>
      </c>
      <c r="D118" s="17" t="s">
        <v>64</v>
      </c>
      <c r="E118" s="21">
        <f t="shared" si="38"/>
        <v>14046.955782858315</v>
      </c>
      <c r="F118" s="18" cm="1">
        <f t="array" ref="F118">$E118*INDEX($AJ$5:$CJ$36,$E$114,MATCH(F$114&amp;$B118,$AJ$2:$CJ$2&amp;$AJ$1:$CJ$1,0))</f>
        <v>3297853463.4350963</v>
      </c>
      <c r="G118" s="18" cm="1">
        <f t="array" ref="G118">$E118*INDEX($AJ$5:$CJ$36,$E$114,MATCH(G$114&amp;$B118,$AJ$2:$CJ$2&amp;$AJ$1:$CJ$1,0))</f>
        <v>2662926786.4387913</v>
      </c>
      <c r="H118" s="18" cm="1">
        <f t="array" ref="H118">$E118*INDEX($AJ$5:$CJ$36,$E$114,MATCH(H$114&amp;$B118,$AJ$2:$CJ$2&amp;$AJ$1:$CJ$1,0))</f>
        <v>7113347655.9876471</v>
      </c>
      <c r="I118" s="18" cm="1">
        <f t="array" ref="I118">$E118*INDEX($AJ$5:$CJ$36,$E$114,MATCH(I$114&amp;$B118,$AJ$2:$CJ$2&amp;$AJ$1:$CJ$1,0))</f>
        <v>1413108893.1496897</v>
      </c>
      <c r="J118" s="18"/>
      <c r="K118" s="151">
        <v>3</v>
      </c>
      <c r="L118" s="17">
        <v>134</v>
      </c>
      <c r="M118" s="17" t="s">
        <v>64</v>
      </c>
      <c r="N118" s="21">
        <f>LOOKUP($M114,$C$7:$AE$7,$C$11:$AE$11)</f>
        <v>12121.027227810566</v>
      </c>
      <c r="O118" s="18" cm="1">
        <f t="array" ref="O118">$N118*INDEX($AJ$5:$CJ$36,$N114,MATCH(O114&amp;$K118,$AJ$2:$CJ$2&amp;$AJ$1:$CJ$1,0))</f>
        <v>1739842161.5005312</v>
      </c>
      <c r="P118" s="18" cm="1">
        <f t="array" ref="P118">$N118*INDEX($AJ$5:$CJ$36,$N114,MATCH(P114&amp;$K118,$AJ$2:$CJ$2&amp;$AJ$1:$CJ$1,0))</f>
        <v>1342807147.5612547</v>
      </c>
      <c r="Q118" s="18" cm="1">
        <f t="array" ref="Q118">$N118*INDEX($AJ$5:$CJ$36,$N114,MATCH(Q114&amp;$K118,$AJ$2:$CJ$2&amp;$AJ$1:$CJ$1,0))</f>
        <v>3565113675.6629143</v>
      </c>
      <c r="R118" s="18" cm="1">
        <f t="array" ref="R118">$N118*INDEX($AJ$5:$CJ$36,$N114,MATCH(R114&amp;$K118,$AJ$2:$CJ$2&amp;$AJ$1:$CJ$1,0))</f>
        <v>624745383.04919517</v>
      </c>
      <c r="S118" s="151"/>
      <c r="T118" s="18"/>
      <c r="U118" s="18"/>
      <c r="V118" s="18"/>
      <c r="W118" s="18"/>
      <c r="X118" s="18"/>
      <c r="Y118" s="18"/>
      <c r="Z118" s="18"/>
      <c r="AA118" s="18"/>
      <c r="AB118" s="18"/>
      <c r="AC118" s="18"/>
      <c r="AD118" s="18"/>
      <c r="AE118" s="18"/>
      <c r="AH118" s="90">
        <v>7</v>
      </c>
      <c r="AI118" s="84">
        <f>$AI$42</f>
        <v>2022</v>
      </c>
      <c r="AJ118" s="85" cm="1">
        <f t="array" aca="1" ref="AJ118" ca="1">INDIRECT(AJ$50&amp;($AH118+$A$32))/10^6</f>
        <v>60.227013286113397</v>
      </c>
      <c r="AK118" s="85" cm="1">
        <f t="array" aca="1" ref="AK118" ca="1">INDIRECT(AK$50&amp;($AH118+$A$32))/10^6</f>
        <v>126.98934897367525</v>
      </c>
      <c r="AL118" s="85" cm="1">
        <f t="array" aca="1" ref="AL118" ca="1">INDIRECT(AL$50&amp;($AH118+$A$32))/10^6</f>
        <v>164.55970347101621</v>
      </c>
      <c r="AM118" s="85" cm="1">
        <f t="array" aca="1" ref="AM118" ca="1">INDIRECT(AM$50&amp;($AH118+$A$32))/10^6</f>
        <v>335.5841974099302</v>
      </c>
      <c r="AN118" s="86"/>
      <c r="AQ118" s="90"/>
      <c r="AR118" s="93">
        <v>2036</v>
      </c>
      <c r="AS118" s="115">
        <f>AS96/10^9</f>
        <v>15.7</v>
      </c>
      <c r="AT118" s="115">
        <f>AS97/10^9</f>
        <v>-0.6976</v>
      </c>
      <c r="AU118" s="115">
        <f>AS98/10^9</f>
        <v>16.397600000000001</v>
      </c>
      <c r="AV118" s="86"/>
      <c r="AX118" s="118"/>
      <c r="AY118" s="122"/>
      <c r="AZ118" s="122"/>
      <c r="BA118" s="122"/>
      <c r="BB118" s="122"/>
      <c r="BC118" s="122"/>
      <c r="BD118" s="122"/>
      <c r="BE118" s="122"/>
    </row>
    <row r="119" spans="1:57" x14ac:dyDescent="0.25">
      <c r="A119" s="151">
        <v>119</v>
      </c>
      <c r="B119" s="151">
        <v>4</v>
      </c>
      <c r="C119" s="17">
        <v>143</v>
      </c>
      <c r="D119" s="17" t="s">
        <v>65</v>
      </c>
      <c r="E119" s="21">
        <f t="shared" si="38"/>
        <v>8441.8962691039469</v>
      </c>
      <c r="F119" s="18" cm="1">
        <f t="array" ref="F119">$E119*INDEX($AJ$5:$CJ$36,$E$114,MATCH(F$114&amp;$B119,$AJ$2:$CJ$2&amp;$AJ$1:$CJ$1,0))</f>
        <v>5731240789.6441612</v>
      </c>
      <c r="G119" s="18" cm="1">
        <f t="array" ref="G119">$E119*INDEX($AJ$5:$CJ$36,$E$114,MATCH(G$114&amp;$B119,$AJ$2:$CJ$2&amp;$AJ$1:$CJ$1,0))</f>
        <v>4368000275.7684689</v>
      </c>
      <c r="H119" s="18" cm="1">
        <f t="array" ref="H119">$E119*INDEX($AJ$5:$CJ$36,$E$114,MATCH(H$114&amp;$B119,$AJ$2:$CJ$2&amp;$AJ$1:$CJ$1,0))</f>
        <v>11665070215.973999</v>
      </c>
      <c r="I119" s="18" cm="1">
        <f t="array" ref="I119">$E119*INDEX($AJ$5:$CJ$36,$E$114,MATCH(I$114&amp;$B119,$AJ$2:$CJ$2&amp;$AJ$1:$CJ$1,0))</f>
        <v>1940514856.8012509</v>
      </c>
      <c r="J119" s="18"/>
      <c r="K119" s="151">
        <v>4</v>
      </c>
      <c r="L119" s="17">
        <v>143</v>
      </c>
      <c r="M119" s="17" t="s">
        <v>65</v>
      </c>
      <c r="N119" s="21">
        <f>LOOKUP($M114,$C$7:$AE$7,$C$12:$AE$12)</f>
        <v>3645.7308227360918</v>
      </c>
      <c r="O119" s="18" cm="1">
        <f t="array" ref="O119">$N119*INDEX($AJ$5:$CJ$36,$N114,MATCH(O114&amp;$K119,$AJ$2:$CJ$2&amp;$AJ$1:$CJ$1,0))</f>
        <v>1638208375.1938398</v>
      </c>
      <c r="P119" s="18" cm="1">
        <f t="array" ref="P119">$N119*INDEX($AJ$5:$CJ$36,$N114,MATCH(P114&amp;$K119,$AJ$2:$CJ$2&amp;$AJ$1:$CJ$1,0))</f>
        <v>1188664553.1072385</v>
      </c>
      <c r="Q119" s="18" cm="1">
        <f t="array" ref="Q119">$N119*INDEX($AJ$5:$CJ$36,$N114,MATCH(Q114&amp;$K119,$AJ$2:$CJ$2&amp;$AJ$1:$CJ$1,0))</f>
        <v>3154566388.1331139</v>
      </c>
      <c r="R119" s="18" cm="1">
        <f t="array" ref="R119">$N119*INDEX($AJ$5:$CJ$36,$N114,MATCH(R114&amp;$K119,$AJ$2:$CJ$2&amp;$AJ$1:$CJ$1,0))</f>
        <v>450877813.99507016</v>
      </c>
      <c r="S119" s="151"/>
      <c r="T119" s="18"/>
      <c r="U119" s="18"/>
      <c r="V119" s="18"/>
      <c r="W119" s="18"/>
      <c r="X119" s="18"/>
      <c r="Y119" s="18"/>
      <c r="Z119" s="18"/>
      <c r="AA119" s="18"/>
      <c r="AB119" s="18"/>
      <c r="AC119" s="18"/>
      <c r="AD119" s="18"/>
      <c r="AE119" s="18"/>
      <c r="AH119" s="90">
        <f t="shared" ref="AH119:AH124" si="39">AH118+14</f>
        <v>21</v>
      </c>
      <c r="AI119" s="84">
        <f>$AI$43</f>
        <v>2024</v>
      </c>
      <c r="AJ119" s="85" cm="1">
        <f t="array" aca="1" ref="AJ119" ca="1">INDIRECT(AJ$50&amp;($AH119+$A$32))/10^6</f>
        <v>118.77718751663424</v>
      </c>
      <c r="AK119" s="85" cm="1">
        <f t="array" aca="1" ref="AK119" ca="1">INDIRECT(AK$50&amp;($AH119+$A$32))/10^6</f>
        <v>246.82731005921494</v>
      </c>
      <c r="AL119" s="85" cm="1">
        <f t="array" aca="1" ref="AL119" ca="1">INDIRECT(AL$50&amp;($AH119+$A$32))/10^6</f>
        <v>318.14320454982607</v>
      </c>
      <c r="AM119" s="85" cm="1">
        <f t="array" aca="1" ref="AM119" ca="1">INDIRECT(AM$50&amp;($AH119+$A$32))/10^6</f>
        <v>654.40369995120045</v>
      </c>
      <c r="AN119" s="86"/>
      <c r="AQ119" s="90"/>
      <c r="AR119" s="93">
        <v>2045</v>
      </c>
      <c r="AS119" s="115">
        <f>AS102/10^9</f>
        <v>25.1</v>
      </c>
      <c r="AT119" s="115">
        <f>AS103/10^9</f>
        <v>-0.89590000000000003</v>
      </c>
      <c r="AU119" s="115">
        <f>AS104/10^9</f>
        <v>25.995899999999999</v>
      </c>
      <c r="AV119" s="86"/>
    </row>
    <row r="120" spans="1:57" x14ac:dyDescent="0.25">
      <c r="A120" s="151">
        <v>120</v>
      </c>
      <c r="B120" s="151">
        <v>5</v>
      </c>
      <c r="C120" s="17">
        <v>152</v>
      </c>
      <c r="D120" s="17" t="s">
        <v>66</v>
      </c>
      <c r="E120" s="21">
        <f t="shared" si="38"/>
        <v>8948.1584286464004</v>
      </c>
      <c r="F120" s="18" cm="1">
        <f t="array" ref="F120">$E120*INDEX($AJ$5:$CJ$36,$E$114,MATCH(F$114&amp;$B120,$AJ$2:$CJ$2&amp;$AJ$1:$CJ$1,0))</f>
        <v>144097338.60786343</v>
      </c>
      <c r="G120" s="18" cm="1">
        <f t="array" ref="G120">$E120*INDEX($AJ$5:$CJ$36,$E$114,MATCH(G$114&amp;$B120,$AJ$2:$CJ$2&amp;$AJ$1:$CJ$1,0))</f>
        <v>119535246.24837604</v>
      </c>
      <c r="H120" s="18" cm="1">
        <f t="array" ref="H120">$E120*INDEX($AJ$5:$CJ$36,$E$114,MATCH(H$114&amp;$B120,$AJ$2:$CJ$2&amp;$AJ$1:$CJ$1,0))</f>
        <v>335472381.37093091</v>
      </c>
      <c r="I120" s="18" cm="1">
        <f t="array" ref="I120">$E120*INDEX($AJ$5:$CJ$36,$E$114,MATCH(I$114&amp;$B120,$AJ$2:$CJ$2&amp;$AJ$1:$CJ$1,0))</f>
        <v>70221047.093595222</v>
      </c>
      <c r="J120" s="18"/>
      <c r="K120" s="151">
        <v>5</v>
      </c>
      <c r="L120" s="17">
        <v>152</v>
      </c>
      <c r="M120" s="17" t="s">
        <v>66</v>
      </c>
      <c r="N120" s="21">
        <f>LOOKUP($M114,$C$7:$AE$7,$C$13:$AE$13)</f>
        <v>7333.6975869996977</v>
      </c>
      <c r="O120" s="18" cm="1">
        <f t="array" ref="O120">$N120*INDEX($AJ$5:$CJ$36,$N114,MATCH(O114&amp;$K120,$AJ$2:$CJ$2&amp;$AJ$1:$CJ$1,0))</f>
        <v>64562299.388755135</v>
      </c>
      <c r="P120" s="18" cm="1">
        <f t="array" ref="P120">$N120*INDEX($AJ$5:$CJ$36,$N114,MATCH(P114&amp;$K120,$AJ$2:$CJ$2&amp;$AJ$1:$CJ$1,0))</f>
        <v>51058529.66765929</v>
      </c>
      <c r="Q120" s="18" cm="1">
        <f t="array" ref="Q120">$N120*INDEX($AJ$5:$CJ$36,$N114,MATCH(Q114&amp;$K120,$AJ$2:$CJ$2&amp;$AJ$1:$CJ$1,0))</f>
        <v>135835842.61920139</v>
      </c>
      <c r="R120" s="18" cm="1">
        <f t="array" ref="R120">$N120*INDEX($AJ$5:$CJ$36,$N114,MATCH(R114&amp;$K120,$AJ$2:$CJ$2&amp;$AJ$1:$CJ$1,0))</f>
        <v>26493288.776871905</v>
      </c>
      <c r="S120" s="151"/>
      <c r="T120" s="18"/>
      <c r="U120" s="18"/>
      <c r="V120" s="18"/>
      <c r="W120" s="18"/>
      <c r="X120" s="18"/>
      <c r="Y120" s="18"/>
      <c r="Z120" s="18"/>
      <c r="AA120" s="18"/>
      <c r="AB120" s="18"/>
      <c r="AC120" s="18"/>
      <c r="AD120" s="18"/>
      <c r="AE120" s="18"/>
      <c r="AH120" s="90">
        <f t="shared" si="39"/>
        <v>35</v>
      </c>
      <c r="AI120" s="84">
        <f>$AI$44</f>
        <v>2029</v>
      </c>
      <c r="AJ120" s="85" cm="1">
        <f t="array" aca="1" ref="AJ120" ca="1">INDIRECT(AJ$50&amp;($AH120+$A$32))/10^6</f>
        <v>275.21990031962957</v>
      </c>
      <c r="AK120" s="85" cm="1">
        <f t="array" aca="1" ref="AK120" ca="1">INDIRECT(AK$50&amp;($AH120+$A$32))/10^6</f>
        <v>553.95338002108269</v>
      </c>
      <c r="AL120" s="85" cm="1">
        <f t="array" aca="1" ref="AL120" ca="1">INDIRECT(AL$50&amp;($AH120+$A$32))/10^6</f>
        <v>705.50659672863242</v>
      </c>
      <c r="AM120" s="85" cm="1">
        <f t="array" aca="1" ref="AM120" ca="1">INDIRECT(AM$50&amp;($AH120+$A$32))/10^6</f>
        <v>1472.8500009527722</v>
      </c>
      <c r="AN120" s="86"/>
      <c r="AQ120" s="90"/>
      <c r="AR120" s="123">
        <v>2050</v>
      </c>
      <c r="AS120" s="131">
        <f>AS108/10^9</f>
        <v>29.7</v>
      </c>
      <c r="AT120" s="131">
        <f>AS109/10^9</f>
        <v>-1.0909</v>
      </c>
      <c r="AU120" s="131">
        <f>AS110/10^9</f>
        <v>30.790900000000001</v>
      </c>
      <c r="AV120" s="86"/>
    </row>
    <row r="121" spans="1:57" x14ac:dyDescent="0.25">
      <c r="A121" s="151">
        <v>121</v>
      </c>
      <c r="B121" s="151">
        <v>6</v>
      </c>
      <c r="C121" s="17">
        <v>227</v>
      </c>
      <c r="D121" s="17" t="s">
        <v>67</v>
      </c>
      <c r="E121" s="21">
        <f t="shared" si="38"/>
        <v>151.69999999999999</v>
      </c>
      <c r="F121" s="18" cm="1">
        <f t="array" ref="F121">$E121*INDEX($AJ$5:$CJ$36,$E$114,MATCH(F$114&amp;$B121,$AJ$2:$CJ$2&amp;$AJ$1:$CJ$1,0))</f>
        <v>75350303.210483164</v>
      </c>
      <c r="G121" s="18" cm="1">
        <f t="array" ref="G121">$E121*INDEX($AJ$5:$CJ$36,$E$114,MATCH(G$114&amp;$B121,$AJ$2:$CJ$2&amp;$AJ$1:$CJ$1,0))</f>
        <v>58699629.24238044</v>
      </c>
      <c r="H121" s="18" cm="1">
        <f t="array" ref="H121">$E121*INDEX($AJ$5:$CJ$36,$E$114,MATCH(H$114&amp;$B121,$AJ$2:$CJ$2&amp;$AJ$1:$CJ$1,0))</f>
        <v>155662220.66158149</v>
      </c>
      <c r="I121" s="18" cm="1">
        <f t="array" ref="I121">$E121*INDEX($AJ$5:$CJ$36,$E$114,MATCH(I$114&amp;$B121,$AJ$2:$CJ$2&amp;$AJ$1:$CJ$1,0))</f>
        <v>27694582.942946166</v>
      </c>
      <c r="J121" s="18"/>
      <c r="K121" s="151">
        <v>6</v>
      </c>
      <c r="L121" s="17">
        <v>227</v>
      </c>
      <c r="M121" s="17" t="s">
        <v>67</v>
      </c>
      <c r="N121" s="21">
        <f>LOOKUP($M114,$C$7:$AE$7,$C$14:$AE$14)</f>
        <v>35.509999999999884</v>
      </c>
      <c r="O121" s="18" cm="1">
        <f t="array" ref="O121">$N121*INDEX($AJ$5:$CJ$36,$N114,MATCH(O114&amp;$K121,$AJ$2:$CJ$2&amp;$AJ$1:$CJ$1,0))</f>
        <v>11390953.969452063</v>
      </c>
      <c r="P121" s="18" cm="1">
        <f t="array" ref="P121">$N121*INDEX($AJ$5:$CJ$36,$N114,MATCH(P114&amp;$K121,$AJ$2:$CJ$2&amp;$AJ$1:$CJ$1,0))</f>
        <v>8463917.570925869</v>
      </c>
      <c r="Q121" s="18" cm="1">
        <f t="array" ref="Q121">$N121*INDEX($AJ$5:$CJ$36,$N114,MATCH(Q114&amp;$K121,$AJ$2:$CJ$2&amp;$AJ$1:$CJ$1,0))</f>
        <v>22376172.203337424</v>
      </c>
      <c r="R121" s="18" cm="1">
        <f t="array" ref="R121">$N121*INDEX($AJ$5:$CJ$36,$N114,MATCH(R114&amp;$K121,$AJ$2:$CJ$2&amp;$AJ$1:$CJ$1,0))</f>
        <v>3446311.250961415</v>
      </c>
      <c r="S121" s="151"/>
      <c r="T121" s="18"/>
      <c r="U121" s="18"/>
      <c r="V121" s="18"/>
      <c r="W121" s="18"/>
      <c r="X121" s="18"/>
      <c r="Y121" s="18"/>
      <c r="Z121" s="18"/>
      <c r="AA121" s="18"/>
      <c r="AB121" s="18"/>
      <c r="AC121" s="18"/>
      <c r="AD121" s="18"/>
      <c r="AE121" s="18"/>
      <c r="AH121" s="90">
        <f t="shared" si="39"/>
        <v>49</v>
      </c>
      <c r="AI121" s="84">
        <f>$AI$45</f>
        <v>2034</v>
      </c>
      <c r="AJ121" s="85" cm="1">
        <f t="array" aca="1" ref="AJ121" ca="1">INDIRECT(AJ$50&amp;($AH121+$A$32))/10^6</f>
        <v>544.81209717950026</v>
      </c>
      <c r="AK121" s="85" cm="1">
        <f t="array" aca="1" ref="AK121" ca="1">INDIRECT(AK$50&amp;($AH121+$A$32))/10^6</f>
        <v>1060.5006557779132</v>
      </c>
      <c r="AL121" s="85" cm="1">
        <f t="array" aca="1" ref="AL121" ca="1">INDIRECT(AL$50&amp;($AH121+$A$32))/10^6</f>
        <v>1334.3503120783869</v>
      </c>
      <c r="AM121" s="85" cm="1">
        <f t="array" aca="1" ref="AM121" ca="1">INDIRECT(AM$50&amp;($AH121+$A$32))/10^6</f>
        <v>2852.7860918354927</v>
      </c>
      <c r="AN121" s="86"/>
      <c r="AQ121" s="90"/>
      <c r="AR121" s="17"/>
      <c r="AS121" s="17"/>
      <c r="AT121" s="17"/>
      <c r="AU121" s="17"/>
      <c r="AV121" s="86"/>
    </row>
    <row r="122" spans="1:57" ht="15.75" thickBot="1" x14ac:dyDescent="0.3">
      <c r="A122" s="151">
        <v>122</v>
      </c>
      <c r="B122" s="151">
        <v>7</v>
      </c>
      <c r="C122" s="17">
        <v>236</v>
      </c>
      <c r="D122" s="17" t="s">
        <v>68</v>
      </c>
      <c r="E122" s="21">
        <f t="shared" si="38"/>
        <v>0</v>
      </c>
      <c r="F122" s="18" cm="1">
        <f t="array" ref="F122">$E122*INDEX($AJ$5:$CJ$36,$E$114,MATCH(F$114&amp;$B122,$AJ$2:$CJ$2&amp;$AJ$1:$CJ$1,0))</f>
        <v>0</v>
      </c>
      <c r="G122" s="18" cm="1">
        <f t="array" ref="G122">$E122*INDEX($AJ$5:$CJ$36,$E$114,MATCH(G$114&amp;$B122,$AJ$2:$CJ$2&amp;$AJ$1:$CJ$1,0))</f>
        <v>0</v>
      </c>
      <c r="H122" s="18" cm="1">
        <f t="array" ref="H122">$E122*INDEX($AJ$5:$CJ$36,$E$114,MATCH(H$114&amp;$B122,$AJ$2:$CJ$2&amp;$AJ$1:$CJ$1,0))</f>
        <v>0</v>
      </c>
      <c r="I122" s="18" cm="1">
        <f t="array" ref="I122">$E122*INDEX($AJ$5:$CJ$36,$E$114,MATCH(I$114&amp;$B122,$AJ$2:$CJ$2&amp;$AJ$1:$CJ$1,0))</f>
        <v>0</v>
      </c>
      <c r="J122" s="18"/>
      <c r="K122" s="151">
        <v>7</v>
      </c>
      <c r="L122" s="17">
        <v>236</v>
      </c>
      <c r="M122" s="17" t="s">
        <v>68</v>
      </c>
      <c r="N122" s="21">
        <f>LOOKUP($M114,$C$7:$AE$7,$C$15:$AE$15)</f>
        <v>0.91999999999999993</v>
      </c>
      <c r="O122" s="18" cm="1">
        <f t="array" ref="O122">$N122*INDEX($AJ$5:$CJ$36,$N114,MATCH(O114&amp;$K122,$AJ$2:$CJ$2&amp;$AJ$1:$CJ$1,0))</f>
        <v>1037529.2733631528</v>
      </c>
      <c r="P122" s="18" cm="1">
        <f t="array" ref="P122">$N122*INDEX($AJ$5:$CJ$36,$N114,MATCH(P114&amp;$K122,$AJ$2:$CJ$2&amp;$AJ$1:$CJ$1,0))</f>
        <v>694399.85437365796</v>
      </c>
      <c r="Q122" s="18" cm="1">
        <f t="array" ref="Q122">$N122*INDEX($AJ$5:$CJ$36,$N114,MATCH(Q114&amp;$K122,$AJ$2:$CJ$2&amp;$AJ$1:$CJ$1,0))</f>
        <v>1843725.5028989667</v>
      </c>
      <c r="R122" s="18" cm="1">
        <f t="array" ref="R122">$N122*INDEX($AJ$5:$CJ$36,$N114,MATCH(R114&amp;$K122,$AJ$2:$CJ$2&amp;$AJ$1:$CJ$1,0))</f>
        <v>215684.06885836084</v>
      </c>
      <c r="S122" s="151"/>
      <c r="T122" s="18"/>
      <c r="U122" s="18"/>
      <c r="V122" s="18"/>
      <c r="W122" s="18"/>
      <c r="X122" s="18"/>
      <c r="Y122" s="18"/>
      <c r="Z122" s="18"/>
      <c r="AA122" s="18"/>
      <c r="AB122" s="18"/>
      <c r="AC122" s="18"/>
      <c r="AD122" s="18"/>
      <c r="AE122" s="18"/>
      <c r="AH122" s="90">
        <f t="shared" si="39"/>
        <v>63</v>
      </c>
      <c r="AI122" s="84">
        <f>$AI$46</f>
        <v>2036</v>
      </c>
      <c r="AJ122" s="85" cm="1">
        <f t="array" aca="1" ref="AJ122" ca="1">INDIRECT(AJ$50&amp;($AH122+$A$32))/10^6</f>
        <v>672.83865611397732</v>
      </c>
      <c r="AK122" s="85" cm="1">
        <f t="array" aca="1" ref="AK122" ca="1">INDIRECT(AK$50&amp;($AH122+$A$32))/10^6</f>
        <v>1294.1000507004173</v>
      </c>
      <c r="AL122" s="85" cm="1">
        <f t="array" aca="1" ref="AL122" ca="1">INDIRECT(AL$50&amp;($AH122+$A$32))/10^6</f>
        <v>1621.1589977095834</v>
      </c>
      <c r="AM122" s="85" cm="1">
        <f t="array" aca="1" ref="AM122" ca="1">INDIRECT(AM$50&amp;($AH122+$A$32))/10^6</f>
        <v>3494.4747116556496</v>
      </c>
      <c r="AN122" s="86"/>
      <c r="AQ122" s="94"/>
      <c r="AR122" s="95"/>
      <c r="AS122" s="95"/>
      <c r="AT122" s="95"/>
      <c r="AU122" s="95"/>
      <c r="AV122" s="96"/>
    </row>
    <row r="123" spans="1:57" x14ac:dyDescent="0.25">
      <c r="A123" s="151">
        <v>123</v>
      </c>
      <c r="B123" s="151">
        <v>8</v>
      </c>
      <c r="C123" s="17">
        <v>245</v>
      </c>
      <c r="D123" s="17" t="s">
        <v>69</v>
      </c>
      <c r="E123" s="21">
        <f t="shared" si="38"/>
        <v>20748.934164600789</v>
      </c>
      <c r="F123" s="18" cm="1">
        <f t="array" ref="F123">$E123*INDEX($AJ$5:$CJ$36,$E$114,MATCH(F$114&amp;$B123,$AJ$2:$CJ$2&amp;$AJ$1:$CJ$1,0))</f>
        <v>3584311869.5510063</v>
      </c>
      <c r="G123" s="18" cm="1">
        <f t="array" ref="G123">$E123*INDEX($AJ$5:$CJ$36,$E$114,MATCH(G$114&amp;$B123,$AJ$2:$CJ$2&amp;$AJ$1:$CJ$1,0))</f>
        <v>2938585239.928617</v>
      </c>
      <c r="H123" s="18" cm="1">
        <f t="array" ref="H123">$E123*INDEX($AJ$5:$CJ$36,$E$114,MATCH(H$114&amp;$B123,$AJ$2:$CJ$2&amp;$AJ$1:$CJ$1,0))</f>
        <v>7998999102.58354</v>
      </c>
      <c r="I123" s="18" cm="1">
        <f t="array" ref="I123">$E123*INDEX($AJ$5:$CJ$36,$E$114,MATCH(I$114&amp;$B123,$AJ$2:$CJ$2&amp;$AJ$1:$CJ$1,0))</f>
        <v>1648808021.2837415</v>
      </c>
      <c r="J123" s="18"/>
      <c r="K123" s="151">
        <v>8</v>
      </c>
      <c r="L123" s="17">
        <v>245</v>
      </c>
      <c r="M123" s="17" t="s">
        <v>69</v>
      </c>
      <c r="N123" s="21">
        <f>LOOKUP($M114,$C$7:$AE$7,$C$16:$AE$16)</f>
        <v>6226.2069048231297</v>
      </c>
      <c r="O123" s="18" cm="1">
        <f t="array" ref="O123">$N123*INDEX($AJ$5:$CJ$36,$N114,MATCH(O114&amp;$K123,$AJ$2:$CJ$2&amp;$AJ$1:$CJ$1,0))</f>
        <v>627850062.96574438</v>
      </c>
      <c r="P123" s="18" cm="1">
        <f t="array" ref="P123">$N123*INDEX($AJ$5:$CJ$36,$N114,MATCH(P114&amp;$K123,$AJ$2:$CJ$2&amp;$AJ$1:$CJ$1,0))</f>
        <v>491905232.49448675</v>
      </c>
      <c r="Q123" s="18" cm="1">
        <f t="array" ref="Q123">$N123*INDEX($AJ$5:$CJ$36,$N114,MATCH(Q114&amp;$K123,$AJ$2:$CJ$2&amp;$AJ$1:$CJ$1,0))</f>
        <v>1307472847.2031398</v>
      </c>
      <c r="R123" s="18" cm="1">
        <f t="array" ref="R123">$N123*INDEX($AJ$5:$CJ$36,$N114,MATCH(R114&amp;$K123,$AJ$2:$CJ$2&amp;$AJ$1:$CJ$1,0))</f>
        <v>242996784.13755411</v>
      </c>
      <c r="S123" s="151"/>
      <c r="T123" s="18"/>
      <c r="U123" s="18"/>
      <c r="V123" s="18"/>
      <c r="W123" s="18"/>
      <c r="X123" s="18"/>
      <c r="Y123" s="18"/>
      <c r="Z123" s="18"/>
      <c r="AA123" s="18"/>
      <c r="AB123" s="18"/>
      <c r="AC123" s="18"/>
      <c r="AD123" s="18"/>
      <c r="AE123" s="18"/>
      <c r="AH123" s="90">
        <f t="shared" si="39"/>
        <v>77</v>
      </c>
      <c r="AI123" s="84">
        <v>2045</v>
      </c>
      <c r="AJ123" s="85" cm="1">
        <f t="array" aca="1" ref="AJ123" ca="1">INDIRECT(AJ$50&amp;($AH123+$A$32))/10^6</f>
        <v>1232.4438604652432</v>
      </c>
      <c r="AK123" s="85" cm="1">
        <f t="array" aca="1" ref="AK123" ca="1">INDIRECT(AK$50&amp;($AH123+$A$32))/10^6</f>
        <v>2251.8531203906109</v>
      </c>
      <c r="AL123" s="85" cm="1">
        <f t="array" aca="1" ref="AL123" ca="1">INDIRECT(AL$50&amp;($AH123+$A$32))/10^6</f>
        <v>2770.6958208437427</v>
      </c>
      <c r="AM123" s="85" cm="1">
        <f t="array" aca="1" ref="AM123" ca="1">INDIRECT(AM$50&amp;($AH123+$A$32))/10^6</f>
        <v>6135.3053359756486</v>
      </c>
      <c r="AN123" s="86"/>
    </row>
    <row r="124" spans="1:57" x14ac:dyDescent="0.25">
      <c r="A124" s="151">
        <v>124</v>
      </c>
      <c r="B124" s="151">
        <v>9</v>
      </c>
      <c r="C124" s="17">
        <v>4310</v>
      </c>
      <c r="D124" s="17" t="s">
        <v>70</v>
      </c>
      <c r="E124" s="21">
        <f t="shared" si="38"/>
        <v>1577.5125823170736</v>
      </c>
      <c r="F124" s="18" cm="1">
        <f t="array" ref="F124">$E124*INDEX($AJ$5:$CJ$36,$E$114,MATCH(F$114&amp;$B124,$AJ$2:$CJ$2&amp;$AJ$1:$CJ$1,0))</f>
        <v>421910465.60914743</v>
      </c>
      <c r="G124" s="18" cm="1">
        <f t="array" ref="G124">$E124*INDEX($AJ$5:$CJ$36,$E$114,MATCH(G$114&amp;$B124,$AJ$2:$CJ$2&amp;$AJ$1:$CJ$1,0))</f>
        <v>339308767.52460939</v>
      </c>
      <c r="H124" s="18" cm="1">
        <f t="array" ref="H124">$E124*INDEX($AJ$5:$CJ$36,$E$114,MATCH(H$114&amp;$B124,$AJ$2:$CJ$2&amp;$AJ$1:$CJ$1,0))</f>
        <v>904840271.95444703</v>
      </c>
      <c r="I124" s="18" cm="1">
        <f t="array" ref="I124">$E124*INDEX($AJ$5:$CJ$36,$E$114,MATCH(I$114&amp;$B124,$AJ$2:$CJ$2&amp;$AJ$1:$CJ$1,0))</f>
        <v>177450548.89005223</v>
      </c>
      <c r="J124" s="18"/>
      <c r="K124" s="151">
        <v>9</v>
      </c>
      <c r="L124" s="17">
        <v>4310</v>
      </c>
      <c r="M124" s="17" t="s">
        <v>70</v>
      </c>
      <c r="N124" s="21">
        <f>LOOKUP($M114,$C$7:$AE$7,$C$17:$AE$17)</f>
        <v>673.58419378048757</v>
      </c>
      <c r="O124" s="18" cm="1">
        <f t="array" ref="O124">$N124*INDEX($AJ$5:$CJ$36,$N114,MATCH(O114&amp;$K124,$AJ$2:$CJ$2&amp;$AJ$1:$CJ$1,0))</f>
        <v>111087720.95343152</v>
      </c>
      <c r="P124" s="18" cm="1">
        <f t="array" ref="P124">$N124*INDEX($AJ$5:$CJ$36,$N114,MATCH(P114&amp;$K124,$AJ$2:$CJ$2&amp;$AJ$1:$CJ$1,0))</f>
        <v>85381193.830904678</v>
      </c>
      <c r="Q124" s="18" cm="1">
        <f t="array" ref="Q124">$N124*INDEX($AJ$5:$CJ$36,$N114,MATCH(Q114&amp;$K124,$AJ$2:$CJ$2&amp;$AJ$1:$CJ$1,0))</f>
        <v>226602424.07547596</v>
      </c>
      <c r="R124" s="18" cm="1">
        <f t="array" ref="R124">$N124*INDEX($AJ$5:$CJ$36,$N114,MATCH(R114&amp;$K124,$AJ$2:$CJ$2&amp;$AJ$1:$CJ$1,0))</f>
        <v>39091890.82869409</v>
      </c>
      <c r="S124" s="151"/>
      <c r="T124" s="18"/>
      <c r="U124" s="18"/>
      <c r="V124" s="18"/>
      <c r="W124" s="18"/>
      <c r="X124" s="18"/>
      <c r="Y124" s="18"/>
      <c r="Z124" s="18"/>
      <c r="AA124" s="18"/>
      <c r="AB124" s="18"/>
      <c r="AC124" s="18"/>
      <c r="AD124" s="18"/>
      <c r="AE124" s="18"/>
      <c r="AH124" s="90">
        <f t="shared" si="39"/>
        <v>91</v>
      </c>
      <c r="AI124" s="41">
        <v>2050</v>
      </c>
      <c r="AJ124" s="42" cm="1">
        <f t="array" aca="1" ref="AJ124" ca="1">INDIRECT(AJ$50&amp;($AH124+$A$32))/10^6</f>
        <v>1648.8080212837415</v>
      </c>
      <c r="AK124" s="42" cm="1">
        <f t="array" aca="1" ref="AK124" ca="1">INDIRECT(AK$50&amp;($AH124+$A$32))/10^6</f>
        <v>2938.5852399286168</v>
      </c>
      <c r="AL124" s="42" cm="1">
        <f t="array" aca="1" ref="AL124" ca="1">INDIRECT(AL$50&amp;($AH124+$A$32))/10^6</f>
        <v>3584.3118695510061</v>
      </c>
      <c r="AM124" s="42" cm="1">
        <f t="array" aca="1" ref="AM124" ca="1">INDIRECT(AM$50&amp;($AH124+$A$32))/10^6</f>
        <v>7998.9991025835398</v>
      </c>
      <c r="AN124" s="86"/>
    </row>
    <row r="125" spans="1:57" ht="15.75" thickBot="1" x14ac:dyDescent="0.3">
      <c r="A125" s="151">
        <v>125</v>
      </c>
      <c r="B125" s="151"/>
      <c r="C125" s="17"/>
      <c r="D125" s="17"/>
      <c r="E125" s="17"/>
      <c r="F125" s="20">
        <f>SUM(F116:F124)</f>
        <v>37108584947.867828</v>
      </c>
      <c r="G125" s="20">
        <f>SUM(G116:G124)</f>
        <v>29277160027.210842</v>
      </c>
      <c r="H125" s="20">
        <f>SUM(H116:H124)</f>
        <v>78296610700.645477</v>
      </c>
      <c r="I125" s="20">
        <f>SUM(I116:I124)</f>
        <v>14475799922.542965</v>
      </c>
      <c r="J125" s="20"/>
      <c r="K125" s="151"/>
      <c r="L125" s="17"/>
      <c r="M125" s="17"/>
      <c r="N125" s="17"/>
      <c r="O125" s="20">
        <f>SUM(O116:O124)</f>
        <v>10839277285.779352</v>
      </c>
      <c r="P125" s="20">
        <f>SUM(P116:P124)</f>
        <v>8174838595.3403807</v>
      </c>
      <c r="Q125" s="20">
        <f>SUM(Q116:Q124)</f>
        <v>21679387808.426155</v>
      </c>
      <c r="R125" s="20">
        <f>SUM(R116:R124)</f>
        <v>3530001072.4143953</v>
      </c>
      <c r="S125" s="151">
        <f>M114</f>
        <v>2028</v>
      </c>
      <c r="T125" s="20"/>
      <c r="U125" s="20"/>
      <c r="V125" s="20"/>
      <c r="W125" s="20"/>
      <c r="X125" s="20"/>
      <c r="Y125" s="20"/>
      <c r="Z125" s="20"/>
      <c r="AA125" s="20"/>
      <c r="AB125" s="20"/>
      <c r="AC125" s="20"/>
      <c r="AD125" s="20"/>
      <c r="AE125" s="20"/>
      <c r="AH125" s="90"/>
      <c r="AI125" s="93"/>
      <c r="AJ125" s="93"/>
      <c r="AK125" s="93"/>
      <c r="AL125" s="93"/>
      <c r="AM125" s="93"/>
      <c r="AN125" s="86"/>
      <c r="AP125" s="1" t="s">
        <v>117</v>
      </c>
    </row>
    <row r="126" spans="1:57" ht="16.5" thickBot="1" x14ac:dyDescent="0.3">
      <c r="A126" s="151">
        <v>126</v>
      </c>
      <c r="B126" s="151"/>
      <c r="AH126" s="90"/>
      <c r="AI126" s="93"/>
      <c r="AJ126" s="93"/>
      <c r="AK126" s="93"/>
      <c r="AL126" s="93"/>
      <c r="AM126" s="93"/>
      <c r="AN126" s="86"/>
      <c r="AP126" s="87"/>
      <c r="AQ126" s="88"/>
      <c r="AR126" s="136" t="s">
        <v>113</v>
      </c>
      <c r="AS126" s="349" t="s">
        <v>114</v>
      </c>
      <c r="AT126" s="350"/>
      <c r="AU126" s="351" t="s">
        <v>108</v>
      </c>
      <c r="AV126" s="351"/>
      <c r="AW126" s="88"/>
      <c r="AX126" s="88"/>
      <c r="AY126" s="89"/>
    </row>
    <row r="127" spans="1:57" ht="15.75" thickBot="1" x14ac:dyDescent="0.3">
      <c r="A127" s="151">
        <v>127</v>
      </c>
      <c r="B127" s="151"/>
      <c r="N127" s="151" t="s">
        <v>89</v>
      </c>
      <c r="O127" s="324" t="s">
        <v>146</v>
      </c>
      <c r="P127" s="324"/>
      <c r="Q127" s="324"/>
      <c r="R127" s="324"/>
      <c r="AH127" s="90"/>
      <c r="AI127" s="152" t="s">
        <v>259</v>
      </c>
      <c r="AJ127" s="93"/>
      <c r="AK127" s="93"/>
      <c r="AL127" s="93"/>
      <c r="AM127" s="93"/>
      <c r="AN127" s="86"/>
      <c r="AP127" s="90"/>
      <c r="AQ127" s="17">
        <v>2022</v>
      </c>
      <c r="AR127" s="191">
        <f>G179</f>
        <v>1401821933.6886222</v>
      </c>
      <c r="AS127" s="339">
        <f>Costs!AJ8</f>
        <v>-335666791.96692091</v>
      </c>
      <c r="AT127" s="339"/>
      <c r="AU127" s="337">
        <f>AR127-AS127</f>
        <v>1737488725.6555431</v>
      </c>
      <c r="AV127" s="337"/>
      <c r="AW127" s="17"/>
      <c r="AX127" s="21"/>
      <c r="AY127" s="112"/>
    </row>
    <row r="128" spans="1:57" ht="16.5" thickTop="1" thickBot="1" x14ac:dyDescent="0.3">
      <c r="A128" s="151"/>
      <c r="B128" s="151"/>
      <c r="M128" s="1">
        <v>2029</v>
      </c>
      <c r="N128" s="151">
        <f>LOOKUP(M128,$AJ$6:$AJ$36,$AI$6:$AI$36)</f>
        <v>11</v>
      </c>
      <c r="O128" s="151">
        <v>1</v>
      </c>
      <c r="P128" s="151">
        <v>2</v>
      </c>
      <c r="Q128" s="151">
        <v>3</v>
      </c>
      <c r="R128" s="151">
        <v>4</v>
      </c>
      <c r="AH128" s="90"/>
      <c r="AI128" s="40" t="s">
        <v>0</v>
      </c>
      <c r="AJ128" s="40" t="s">
        <v>91</v>
      </c>
      <c r="AK128" s="40" t="s">
        <v>92</v>
      </c>
      <c r="AL128" s="40" t="s">
        <v>93</v>
      </c>
      <c r="AM128" s="40" t="s">
        <v>94</v>
      </c>
      <c r="AN128" s="86"/>
      <c r="AP128" s="90"/>
      <c r="AQ128" s="17">
        <v>2023</v>
      </c>
      <c r="AR128" s="191">
        <f t="shared" ref="AR128:AR155" si="40">G180</f>
        <v>1796345069.5801642</v>
      </c>
      <c r="AS128" s="339">
        <f>Costs!AJ9</f>
        <v>-526381723.50170159</v>
      </c>
      <c r="AT128" s="339"/>
      <c r="AU128" s="337">
        <f t="shared" ref="AU128:AU155" si="41">AR128-AS128</f>
        <v>2322726793.0818658</v>
      </c>
      <c r="AV128" s="337"/>
      <c r="AW128" s="17"/>
      <c r="AX128" s="21"/>
      <c r="AY128" s="112"/>
    </row>
    <row r="129" spans="1:51" x14ac:dyDescent="0.25">
      <c r="A129" s="151"/>
      <c r="B129" s="151"/>
      <c r="K129" s="151" t="s">
        <v>145</v>
      </c>
      <c r="L129" s="19" t="s">
        <v>71</v>
      </c>
      <c r="M129" s="19" t="s">
        <v>72</v>
      </c>
      <c r="N129" s="19" t="s">
        <v>75</v>
      </c>
      <c r="O129" s="32" t="s">
        <v>78</v>
      </c>
      <c r="P129" s="31" t="s">
        <v>77</v>
      </c>
      <c r="Q129" s="31" t="s">
        <v>74</v>
      </c>
      <c r="R129" s="19" t="s">
        <v>76</v>
      </c>
      <c r="S129" s="151" t="s">
        <v>148</v>
      </c>
      <c r="AH129" s="90">
        <v>8</v>
      </c>
      <c r="AI129" s="84">
        <f>$AI$42</f>
        <v>2022</v>
      </c>
      <c r="AJ129" s="85" cm="1">
        <f t="array" aca="1" ref="AJ129" ca="1">INDIRECT(AJ$50&amp;($AH129+$A$32))/10^6</f>
        <v>21.619750108664366</v>
      </c>
      <c r="AK129" s="85" cm="1">
        <f t="array" aca="1" ref="AK129" ca="1">INDIRECT(AK$50&amp;($AH129+$A$32))/10^6</f>
        <v>49.22808563024784</v>
      </c>
      <c r="AL129" s="85" cm="1">
        <f t="array" aca="1" ref="AL129" ca="1">INDIRECT(AL$50&amp;($AH129+$A$32))/10^6</f>
        <v>64.992622569170607</v>
      </c>
      <c r="AM129" s="85" cm="1">
        <f t="array" aca="1" ref="AM129" ca="1">INDIRECT(AM$50&amp;($AH129+$A$32))/10^6</f>
        <v>129.54492353294151</v>
      </c>
      <c r="AN129" s="86"/>
      <c r="AP129" s="90"/>
      <c r="AQ129" s="17">
        <v>2024</v>
      </c>
      <c r="AR129" s="191">
        <f t="shared" si="40"/>
        <v>5219662111.6320162</v>
      </c>
      <c r="AS129" s="339">
        <f>Costs!AJ10</f>
        <v>69506338.938952178</v>
      </c>
      <c r="AT129" s="339"/>
      <c r="AU129" s="337">
        <f t="shared" si="41"/>
        <v>5150155772.6930637</v>
      </c>
      <c r="AV129" s="337"/>
      <c r="AW129" s="17"/>
      <c r="AX129" s="21"/>
      <c r="AY129" s="112"/>
    </row>
    <row r="130" spans="1:51" x14ac:dyDescent="0.25">
      <c r="A130" s="151"/>
      <c r="B130" s="151"/>
      <c r="C130" t="s">
        <v>122</v>
      </c>
      <c r="D130">
        <v>2024</v>
      </c>
      <c r="E130" s="158" t="s">
        <v>89</v>
      </c>
      <c r="F130" s="151"/>
      <c r="G130" s="151"/>
      <c r="H130" s="151"/>
      <c r="I130" s="151"/>
      <c r="K130" s="151">
        <v>1</v>
      </c>
      <c r="L130" s="17">
        <v>32</v>
      </c>
      <c r="M130" s="17" t="s">
        <v>62</v>
      </c>
      <c r="N130" s="21">
        <f>LOOKUP($M128,$C$7:$AE$7,$C$9:$AE$9)</f>
        <v>7087.8529753768271</v>
      </c>
      <c r="O130" s="18" cm="1">
        <f t="array" ref="O130">$N130*INDEX($AJ$5:$CJ$36,$N128,MATCH(O128&amp;$K130,$AJ$2:$CJ$2&amp;$AJ$1:$CJ$1,0))</f>
        <v>460115062.64851236</v>
      </c>
      <c r="P130" s="18" cm="1">
        <f t="array" ref="P130">$N130*INDEX($AJ$5:$CJ$36,$N128,MATCH(P128&amp;$K130,$AJ$2:$CJ$2&amp;$AJ$1:$CJ$1,0))</f>
        <v>363210826.13189942</v>
      </c>
      <c r="Q130" s="18" cm="1">
        <f t="array" ref="Q130">$N130*INDEX($AJ$5:$CJ$36,$N128,MATCH(Q128&amp;$K130,$AJ$2:$CJ$2&amp;$AJ$1:$CJ$1,0))</f>
        <v>967697431.31650901</v>
      </c>
      <c r="R130" s="18" cm="1">
        <f t="array" ref="R130">$N130*INDEX($AJ$5:$CJ$36,$N128,MATCH(R128&amp;$K130,$AJ$2:$CJ$2&amp;$AJ$1:$CJ$1,0))</f>
        <v>184970029.0935213</v>
      </c>
      <c r="S130" s="151"/>
      <c r="AH130" s="90">
        <f t="shared" ref="AH130:AH135" si="42">AH129+14</f>
        <v>22</v>
      </c>
      <c r="AI130" s="84">
        <f>$AI$43</f>
        <v>2024</v>
      </c>
      <c r="AJ130" s="85" cm="1">
        <f t="array" aca="1" ref="AJ130" ca="1">INDIRECT(AJ$50&amp;($AH130+$A$32))/10^6</f>
        <v>26.59127319134895</v>
      </c>
      <c r="AK130" s="85" cm="1">
        <f t="array" aca="1" ref="AK130" ca="1">INDIRECT(AK$50&amp;($AH130+$A$32))/10^6</f>
        <v>59.65311572275705</v>
      </c>
      <c r="AL130" s="85" cm="1">
        <f t="array" aca="1" ref="AL130" ca="1">INDIRECT(AL$50&amp;($AH130+$A$32))/10^6</f>
        <v>78.348109971230585</v>
      </c>
      <c r="AM130" s="85" cm="1">
        <f t="array" aca="1" ref="AM130" ca="1">INDIRECT(AM$50&amp;($AH130+$A$32))/10^6</f>
        <v>157.48961614685922</v>
      </c>
      <c r="AN130" s="86"/>
      <c r="AP130" s="90"/>
      <c r="AQ130" s="17">
        <v>2025</v>
      </c>
      <c r="AR130" s="191">
        <f t="shared" si="40"/>
        <v>6382339693.9436035</v>
      </c>
      <c r="AS130" s="339">
        <f>Costs!AJ11</f>
        <v>139459515.69415918</v>
      </c>
      <c r="AT130" s="339"/>
      <c r="AU130" s="337">
        <f t="shared" si="41"/>
        <v>6242880178.249444</v>
      </c>
      <c r="AV130" s="337"/>
      <c r="AW130" s="17"/>
      <c r="AX130" s="21"/>
      <c r="AY130" s="112"/>
    </row>
    <row r="131" spans="1:51" x14ac:dyDescent="0.25">
      <c r="A131" s="151"/>
      <c r="B131" s="151"/>
      <c r="D131" s="1">
        <v>2024</v>
      </c>
      <c r="E131" s="159">
        <f>LOOKUP(D131,$AJ$6:$AJ$36,$AI$6:$AI$36)</f>
        <v>6</v>
      </c>
      <c r="F131" s="151">
        <v>1</v>
      </c>
      <c r="G131" s="151">
        <v>2</v>
      </c>
      <c r="H131" s="151">
        <v>3</v>
      </c>
      <c r="I131" s="151">
        <v>4</v>
      </c>
      <c r="K131" s="151">
        <v>2</v>
      </c>
      <c r="L131" s="17">
        <v>125</v>
      </c>
      <c r="M131" s="17" t="s">
        <v>63</v>
      </c>
      <c r="N131" s="21">
        <f>LOOKUP($M128,$C$7:$AE$7,$C$10:$AE$10)</f>
        <v>13542.557092680103</v>
      </c>
      <c r="O131" s="18" cm="1">
        <f t="array" ref="O131">$N131*INDEX($AJ$5:$CJ$36,$N128,MATCH(O128&amp;$K131,$AJ$2:$CJ$2&amp;$AJ$1:$CJ$1,0))</f>
        <v>4839090122.9080601</v>
      </c>
      <c r="P131" s="18" cm="1">
        <f t="array" ref="P131">$N131*INDEX($AJ$5:$CJ$36,$N128,MATCH(P128&amp;$K131,$AJ$2:$CJ$2&amp;$AJ$1:$CJ$1,0))</f>
        <v>3634257453.8975334</v>
      </c>
      <c r="Q131" s="18" cm="1">
        <f t="array" ref="Q131">$N131*INDEX($AJ$5:$CJ$36,$N128,MATCH(Q128&amp;$K131,$AJ$2:$CJ$2&amp;$AJ$1:$CJ$1,0))</f>
        <v>9625997411.1654835</v>
      </c>
      <c r="R131" s="18" cm="1">
        <f t="array" ref="R131">$N131*INDEX($AJ$5:$CJ$36,$N128,MATCH(R128&amp;$K131,$AJ$2:$CJ$2&amp;$AJ$1:$CJ$1,0))</f>
        <v>1530742492.1155112</v>
      </c>
      <c r="S131" s="151"/>
      <c r="AH131" s="90">
        <f t="shared" si="42"/>
        <v>36</v>
      </c>
      <c r="AI131" s="84">
        <f>$AI$44</f>
        <v>2029</v>
      </c>
      <c r="AJ131" s="85" cm="1">
        <f t="array" aca="1" ref="AJ131" ca="1">INDIRECT(AJ$50&amp;($AH131+$A$32))/10^6</f>
        <v>42.782113282313667</v>
      </c>
      <c r="AK131" s="85" cm="1">
        <f t="array" aca="1" ref="AK131" ca="1">INDIRECT(AK$50&amp;($AH131+$A$32))/10^6</f>
        <v>92.893951947317859</v>
      </c>
      <c r="AL131" s="85" cm="1">
        <f t="array" aca="1" ref="AL131" ca="1">INDIRECT(AL$50&amp;($AH131+$A$32))/10^6</f>
        <v>120.60874480196956</v>
      </c>
      <c r="AM131" s="85" cm="1">
        <f t="array" aca="1" ref="AM131" ca="1">INDIRECT(AM$50&amp;($AH131+$A$32))/10^6</f>
        <v>246.81743969798239</v>
      </c>
      <c r="AN131" s="86"/>
      <c r="AP131" s="90"/>
      <c r="AQ131" s="17">
        <v>2026</v>
      </c>
      <c r="AR131" s="191">
        <f t="shared" si="40"/>
        <v>6769068355.0046244</v>
      </c>
      <c r="AS131" s="339">
        <f>Costs!AJ12</f>
        <v>115782560.93116082</v>
      </c>
      <c r="AT131" s="339"/>
      <c r="AU131" s="337">
        <f t="shared" si="41"/>
        <v>6653285794.0734634</v>
      </c>
      <c r="AV131" s="337"/>
      <c r="AW131" s="17"/>
      <c r="AX131" s="21"/>
      <c r="AY131" s="112"/>
    </row>
    <row r="132" spans="1:51" x14ac:dyDescent="0.25">
      <c r="A132" s="151"/>
      <c r="B132" s="151"/>
      <c r="C132" s="19" t="s">
        <v>71</v>
      </c>
      <c r="D132" s="19" t="s">
        <v>72</v>
      </c>
      <c r="E132" s="19" t="s">
        <v>75</v>
      </c>
      <c r="F132" s="32" t="s">
        <v>78</v>
      </c>
      <c r="G132" s="31" t="s">
        <v>77</v>
      </c>
      <c r="H132" s="31" t="s">
        <v>74</v>
      </c>
      <c r="I132" s="19" t="s">
        <v>76</v>
      </c>
      <c r="J132" s="19"/>
      <c r="K132" s="151">
        <v>3</v>
      </c>
      <c r="L132" s="17">
        <v>134</v>
      </c>
      <c r="M132" s="17" t="s">
        <v>64</v>
      </c>
      <c r="N132" s="21">
        <f>LOOKUP($M128,$C$7:$AE$7,$C$11:$AE$11)</f>
        <v>11067.804816880209</v>
      </c>
      <c r="O132" s="18" cm="1">
        <f t="array" ref="O132">$N132*INDEX($AJ$5:$CJ$36,$N128,MATCH(O128&amp;$K132,$AJ$2:$CJ$2&amp;$AJ$1:$CJ$1,0))</f>
        <v>1629856429.1720977</v>
      </c>
      <c r="P132" s="18" cm="1">
        <f t="array" ref="P132">$N132*INDEX($AJ$5:$CJ$36,$N128,MATCH(P128&amp;$K132,$AJ$2:$CJ$2&amp;$AJ$1:$CJ$1,0))</f>
        <v>1260564320.040633</v>
      </c>
      <c r="Q132" s="18" cm="1">
        <f t="array" ref="Q132">$N132*INDEX($AJ$5:$CJ$36,$N128,MATCH(Q128&amp;$K132,$AJ$2:$CJ$2&amp;$AJ$1:$CJ$1,0))</f>
        <v>3349366845.3536758</v>
      </c>
      <c r="R132" s="18" cm="1">
        <f t="array" ref="R132">$N132*INDEX($AJ$5:$CJ$36,$N128,MATCH(R128&amp;$K132,$AJ$2:$CJ$2&amp;$AJ$1:$CJ$1,0))</f>
        <v>589894072.74733567</v>
      </c>
      <c r="S132" s="151"/>
      <c r="T132" s="19"/>
      <c r="U132" s="19"/>
      <c r="V132" s="19"/>
      <c r="W132" s="19"/>
      <c r="X132" s="19"/>
      <c r="Y132" s="19"/>
      <c r="Z132" s="19"/>
      <c r="AA132" s="19"/>
      <c r="AB132" s="19"/>
      <c r="AC132" s="19"/>
      <c r="AD132" s="19"/>
      <c r="AE132" s="19"/>
      <c r="AH132" s="90">
        <f t="shared" si="42"/>
        <v>50</v>
      </c>
      <c r="AI132" s="84">
        <f>$AI$45</f>
        <v>2034</v>
      </c>
      <c r="AJ132" s="85" cm="1">
        <f t="array" aca="1" ref="AJ132" ca="1">INDIRECT(AJ$50&amp;($AH132+$A$32))/10^6</f>
        <v>63.136979882307898</v>
      </c>
      <c r="AK132" s="85" cm="1">
        <f t="array" aca="1" ref="AK132" ca="1">INDIRECT(AK$50&amp;($AH132+$A$32))/10^6</f>
        <v>132.47106973459276</v>
      </c>
      <c r="AL132" s="85" cm="1">
        <f t="array" aca="1" ref="AL132" ca="1">INDIRECT(AL$50&amp;($AH132+$A$32))/10^6</f>
        <v>170.00412266554457</v>
      </c>
      <c r="AM132" s="85" cm="1">
        <f t="array" aca="1" ref="AM132" ca="1">INDIRECT(AM$50&amp;($AH132+$A$32))/10^6</f>
        <v>354.65292153795281</v>
      </c>
      <c r="AN132" s="86"/>
      <c r="AP132" s="90"/>
      <c r="AQ132" s="17">
        <v>2027</v>
      </c>
      <c r="AR132" s="191">
        <f t="shared" si="40"/>
        <v>7708493710.8098707</v>
      </c>
      <c r="AS132" s="339">
        <f>Costs!AJ13</f>
        <v>-69499852.043286771</v>
      </c>
      <c r="AT132" s="339"/>
      <c r="AU132" s="337">
        <f>AR132-AS132</f>
        <v>7777993562.853157</v>
      </c>
      <c r="AV132" s="337"/>
      <c r="AW132" s="17"/>
      <c r="AX132" s="17"/>
      <c r="AY132" s="86"/>
    </row>
    <row r="133" spans="1:51" x14ac:dyDescent="0.25">
      <c r="A133" s="151"/>
      <c r="B133" s="151">
        <v>1</v>
      </c>
      <c r="C133" s="17">
        <v>32</v>
      </c>
      <c r="D133" s="17" t="s">
        <v>62</v>
      </c>
      <c r="E133" s="21">
        <f>LOOKUP($D$130,$C$7:$AE$7,$C9:$AE9)</f>
        <v>8113.2773304460006</v>
      </c>
      <c r="F133" s="18" cm="1">
        <f t="array" ref="F133">$E133*INDEX($AJ$5:$CJ$36,$E$131,MATCH(F$131&amp;$B133,$AJ$2:$CJ$2&amp;$AJ$1:$CJ$1,0))</f>
        <v>456717936.02499169</v>
      </c>
      <c r="G133" s="18" cm="1">
        <f t="array" ref="G133">$E133*INDEX($AJ$5:$CJ$36,$E$131,MATCH(G$131&amp;$B133,$AJ$2:$CJ$2&amp;$AJ$1:$CJ$1,0))</f>
        <v>356176815.27374411</v>
      </c>
      <c r="H133" s="18" cm="1">
        <f t="array" ref="H133">$E133*INDEX($AJ$5:$CJ$36,$E$131,MATCH(H$131&amp;$B133,$AJ$2:$CJ$2&amp;$AJ$1:$CJ$1,0))</f>
        <v>947010170.00784385</v>
      </c>
      <c r="I133" s="18" cm="1">
        <f t="array" ref="I133">$E133*INDEX($AJ$5:$CJ$36,$E$131,MATCH(I$131&amp;$B133,$AJ$2:$CJ$2&amp;$AJ$1:$CJ$1,0))</f>
        <v>175693314.96825954</v>
      </c>
      <c r="J133" s="18"/>
      <c r="K133" s="151">
        <v>4</v>
      </c>
      <c r="L133" s="17">
        <v>143</v>
      </c>
      <c r="M133" s="17" t="s">
        <v>65</v>
      </c>
      <c r="N133" s="21">
        <f>LOOKUP($M128,$C$7:$AE$7,$C$12:$AE$12)</f>
        <v>3788.7413053045161</v>
      </c>
      <c r="O133" s="18" cm="1">
        <f t="array" ref="O133">$N133*INDEX($AJ$5:$CJ$36,$N128,MATCH(O128&amp;$K133,$AJ$2:$CJ$2&amp;$AJ$1:$CJ$1,0))</f>
        <v>1738392439.8970459</v>
      </c>
      <c r="P133" s="18" cm="1">
        <f t="array" ref="P133">$N133*INDEX($AJ$5:$CJ$36,$N128,MATCH(P128&amp;$K133,$AJ$2:$CJ$2&amp;$AJ$1:$CJ$1,0))</f>
        <v>1264273456.4140966</v>
      </c>
      <c r="Q133" s="18" cm="1">
        <f t="array" ref="Q133">$N133*INDEX($AJ$5:$CJ$36,$N128,MATCH(Q128&amp;$K133,$AJ$2:$CJ$2&amp;$AJ$1:$CJ$1,0))</f>
        <v>3354873873.9593377</v>
      </c>
      <c r="R133" s="18" cm="1">
        <f t="array" ref="R133">$N133*INDEX($AJ$5:$CJ$36,$N128,MATCH(R128&amp;$K133,$AJ$2:$CJ$2&amp;$AJ$1:$CJ$1,0))</f>
        <v>482939902.585724</v>
      </c>
      <c r="S133" s="151"/>
      <c r="T133" s="18"/>
      <c r="U133" s="18"/>
      <c r="V133" s="18"/>
      <c r="W133" s="18"/>
      <c r="X133" s="18"/>
      <c r="Y133" s="18"/>
      <c r="Z133" s="18"/>
      <c r="AA133" s="18"/>
      <c r="AB133" s="18"/>
      <c r="AC133" s="18"/>
      <c r="AD133" s="18"/>
      <c r="AE133" s="18"/>
      <c r="AH133" s="90">
        <f t="shared" si="42"/>
        <v>64</v>
      </c>
      <c r="AI133" s="84">
        <f>$AI$46</f>
        <v>2036</v>
      </c>
      <c r="AJ133" s="85" cm="1">
        <f t="array" aca="1" ref="AJ133" ca="1">INDIRECT(AJ$50&amp;($AH133+$A$32))/10^6</f>
        <v>106.98161450656833</v>
      </c>
      <c r="AK133" s="85" cm="1">
        <f t="array" aca="1" ref="AK133" ca="1">INDIRECT(AK$50&amp;($AH133+$A$32))/10^6</f>
        <v>221.63449091369102</v>
      </c>
      <c r="AL133" s="85" cm="1">
        <f t="array" aca="1" ref="AL133" ca="1">INDIRECT(AL$50&amp;($AH133+$A$32))/10^6</f>
        <v>283.18899159965395</v>
      </c>
      <c r="AM133" s="85" cm="1">
        <f t="array" aca="1" ref="AM133" ca="1">INDIRECT(AM$50&amp;($AH133+$A$32))/10^6</f>
        <v>594.45986302123845</v>
      </c>
      <c r="AN133" s="86"/>
      <c r="AP133" s="90"/>
      <c r="AQ133" s="17">
        <v>2028</v>
      </c>
      <c r="AR133" s="191">
        <f t="shared" si="40"/>
        <v>8466784768.6971254</v>
      </c>
      <c r="AS133" s="339">
        <f>Costs!AJ14</f>
        <v>-73919810.700680256</v>
      </c>
      <c r="AT133" s="339"/>
      <c r="AU133" s="337">
        <f>AR133-AS133</f>
        <v>8540704579.3978062</v>
      </c>
      <c r="AV133" s="337"/>
      <c r="AW133" s="118"/>
      <c r="AX133" s="17"/>
      <c r="AY133" s="86"/>
    </row>
    <row r="134" spans="1:51" x14ac:dyDescent="0.25">
      <c r="A134" s="151"/>
      <c r="B134" s="151">
        <v>2</v>
      </c>
      <c r="C134" s="17">
        <v>125</v>
      </c>
      <c r="D134" s="17" t="s">
        <v>63</v>
      </c>
      <c r="E134" s="21">
        <f t="shared" ref="E134:E141" si="43">LOOKUP($D$130,$C$7:$AE$7,$C10:$AE10)</f>
        <v>10732.355519340279</v>
      </c>
      <c r="F134" s="18" cm="1">
        <f t="array" ref="F134">$E134*INDEX($AJ$5:$CJ$36,$E$131,MATCH(F$131&amp;$B134,$AJ$2:$CJ$2&amp;$AJ$1:$CJ$1,0))</f>
        <v>3407341278.9213314</v>
      </c>
      <c r="G134" s="18" cm="1">
        <f t="array" ref="G134">$E134*INDEX($AJ$5:$CJ$36,$E$131,MATCH(G$131&amp;$B134,$AJ$2:$CJ$2&amp;$AJ$1:$CJ$1,0))</f>
        <v>2528613490.2850676</v>
      </c>
      <c r="H134" s="18" cm="1">
        <f t="array" ref="H134">$E134*INDEX($AJ$5:$CJ$36,$E$131,MATCH(H$131&amp;$B134,$AJ$2:$CJ$2&amp;$AJ$1:$CJ$1,0))</f>
        <v>6680259625.5300474</v>
      </c>
      <c r="I134" s="18" cm="1">
        <f t="array" ref="I134">$E134*INDEX($AJ$5:$CJ$36,$E$131,MATCH(I$131&amp;$B134,$AJ$2:$CJ$2&amp;$AJ$1:$CJ$1,0))</f>
        <v>1028022729.6024283</v>
      </c>
      <c r="J134" s="18"/>
      <c r="K134" s="151">
        <v>5</v>
      </c>
      <c r="L134" s="17">
        <v>152</v>
      </c>
      <c r="M134" s="17" t="s">
        <v>66</v>
      </c>
      <c r="N134" s="21">
        <f>LOOKUP($M128,$C$7:$AE$7,$C$13:$AE$13)</f>
        <v>7480.3666571763315</v>
      </c>
      <c r="O134" s="18" cm="1">
        <f t="array" ref="O134">$N134*INDEX($AJ$5:$CJ$36,$N128,MATCH(O128&amp;$K134,$AJ$2:$CJ$2&amp;$AJ$1:$CJ$1,0))</f>
        <v>67693922.790091187</v>
      </c>
      <c r="P134" s="18" cm="1">
        <f t="array" ref="P134">$N134*INDEX($AJ$5:$CJ$36,$N128,MATCH(P128&amp;$K134,$AJ$2:$CJ$2&amp;$AJ$1:$CJ$1,0))</f>
        <v>53655768.62304765</v>
      </c>
      <c r="Q134" s="18" cm="1">
        <f t="array" ref="Q134">$N134*INDEX($AJ$5:$CJ$36,$N128,MATCH(Q128&amp;$K134,$AJ$2:$CJ$2&amp;$AJ$1:$CJ$1,0))</f>
        <v>142700142.01214522</v>
      </c>
      <c r="R134" s="18" cm="1">
        <f t="array" ref="R134">$N134*INDEX($AJ$5:$CJ$36,$N128,MATCH(R128&amp;$K134,$AJ$2:$CJ$2&amp;$AJ$1:$CJ$1,0))</f>
        <v>28000684.081137381</v>
      </c>
      <c r="S134" s="151"/>
      <c r="T134" s="18"/>
      <c r="U134" s="18"/>
      <c r="V134" s="18"/>
      <c r="W134" s="18"/>
      <c r="X134" s="18"/>
      <c r="Y134" s="18"/>
      <c r="Z134" s="18"/>
      <c r="AA134" s="18"/>
      <c r="AB134" s="18"/>
      <c r="AC134" s="18"/>
      <c r="AD134" s="18"/>
      <c r="AE134" s="18"/>
      <c r="AH134" s="90">
        <f t="shared" si="42"/>
        <v>78</v>
      </c>
      <c r="AI134" s="84">
        <v>2045</v>
      </c>
      <c r="AJ134" s="85" cm="1">
        <f t="array" aca="1" ref="AJ134" ca="1">INDIRECT(AJ$50&amp;($AH134+$A$32))/10^6</f>
        <v>149.50752091207031</v>
      </c>
      <c r="AK134" s="85" cm="1">
        <f t="array" aca="1" ref="AK134" ca="1">INDIRECT(AK$50&amp;($AH134+$A$32))/10^6</f>
        <v>293.50712477031891</v>
      </c>
      <c r="AL134" s="85" cm="1">
        <f t="array" aca="1" ref="AL134" ca="1">INDIRECT(AL$50&amp;($AH134+$A$32))/10^6</f>
        <v>368.25203396511313</v>
      </c>
      <c r="AM134" s="85" cm="1">
        <f t="array" aca="1" ref="AM134" ca="1">INDIRECT(AM$50&amp;($AH134+$A$32))/10^6</f>
        <v>786.14025937869258</v>
      </c>
      <c r="AN134" s="86"/>
      <c r="AP134" s="90"/>
      <c r="AQ134" s="17">
        <v>2029</v>
      </c>
      <c r="AR134" s="191">
        <f t="shared" si="40"/>
        <v>7532822810.4602976</v>
      </c>
      <c r="AS134" s="339">
        <f>Costs!AJ15</f>
        <v>-620004212.29247904</v>
      </c>
      <c r="AT134" s="339"/>
      <c r="AU134" s="337">
        <f t="shared" si="41"/>
        <v>8152827022.7527771</v>
      </c>
      <c r="AV134" s="337"/>
      <c r="AW134" s="17"/>
      <c r="AX134" s="17"/>
      <c r="AY134" s="86"/>
    </row>
    <row r="135" spans="1:51" x14ac:dyDescent="0.25">
      <c r="A135" s="151"/>
      <c r="B135" s="151">
        <v>3</v>
      </c>
      <c r="C135" s="17">
        <v>134</v>
      </c>
      <c r="D135" s="17" t="s">
        <v>64</v>
      </c>
      <c r="E135" s="21">
        <f t="shared" si="43"/>
        <v>9877.9214380717622</v>
      </c>
      <c r="F135" s="18" cm="1">
        <f t="array" ref="F135">$E135*INDEX($AJ$5:$CJ$36,$E$131,MATCH(F$131&amp;$B135,$AJ$2:$CJ$2&amp;$AJ$1:$CJ$1,0))</f>
        <v>1273639211.5455041</v>
      </c>
      <c r="G135" s="18" cm="1">
        <f t="array" ref="G135">$E135*INDEX($AJ$5:$CJ$36,$E$131,MATCH(G$131&amp;$B135,$AJ$2:$CJ$2&amp;$AJ$1:$CJ$1,0))</f>
        <v>973797168.75178599</v>
      </c>
      <c r="H135" s="18" cm="1">
        <f t="array" ref="H135">$E135*INDEX($AJ$5:$CJ$36,$E$131,MATCH(H$131&amp;$B135,$AJ$2:$CJ$2&amp;$AJ$1:$CJ$1,0))</f>
        <v>2574146795.8603864</v>
      </c>
      <c r="I135" s="18" cm="1">
        <f t="array" ref="I135">$E135*INDEX($AJ$5:$CJ$36,$E$131,MATCH(I$131&amp;$B135,$AJ$2:$CJ$2&amp;$AJ$1:$CJ$1,0))</f>
        <v>441245058.05335516</v>
      </c>
      <c r="J135" s="18"/>
      <c r="K135" s="151">
        <v>6</v>
      </c>
      <c r="L135" s="17">
        <v>227</v>
      </c>
      <c r="M135" s="17" t="s">
        <v>67</v>
      </c>
      <c r="N135" s="21">
        <f>LOOKUP($M128,$C$7:$AE$7,$C$14:$AE$14)</f>
        <v>40.689999999999898</v>
      </c>
      <c r="O135" s="18" cm="1">
        <f t="array" ref="O135">$N135*INDEX($AJ$5:$CJ$36,$N128,MATCH(O128&amp;$K135,$AJ$2:$CJ$2&amp;$AJ$1:$CJ$1,0))</f>
        <v>13346334.275625693</v>
      </c>
      <c r="P135" s="18" cm="1">
        <f t="array" ref="P135">$N135*INDEX($AJ$5:$CJ$36,$N128,MATCH(P128&amp;$K135,$AJ$2:$CJ$2&amp;$AJ$1:$CJ$1,0))</f>
        <v>9939122.5042533949</v>
      </c>
      <c r="Q135" s="18" cm="1">
        <f t="array" ref="Q135">$N135*INDEX($AJ$5:$CJ$36,$N128,MATCH(Q128&amp;$K135,$AJ$2:$CJ$2&amp;$AJ$1:$CJ$1,0))</f>
        <v>26286332.037744079</v>
      </c>
      <c r="R135" s="18" cm="1">
        <f t="array" ref="R135">$N135*INDEX($AJ$5:$CJ$36,$N128,MATCH(R128&amp;$K135,$AJ$2:$CJ$2&amp;$AJ$1:$CJ$1,0))</f>
        <v>4073836.4657064965</v>
      </c>
      <c r="S135" s="151"/>
      <c r="T135" s="18"/>
      <c r="U135" s="18"/>
      <c r="V135" s="18"/>
      <c r="W135" s="18"/>
      <c r="X135" s="18"/>
      <c r="Y135" s="18"/>
      <c r="Z135" s="18"/>
      <c r="AA135" s="18"/>
      <c r="AB135" s="18"/>
      <c r="AC135" s="18"/>
      <c r="AD135" s="18"/>
      <c r="AE135" s="18"/>
      <c r="AH135" s="90">
        <f t="shared" si="42"/>
        <v>92</v>
      </c>
      <c r="AI135" s="41">
        <v>2050</v>
      </c>
      <c r="AJ135" s="42" cm="1">
        <f t="array" aca="1" ref="AJ135" ca="1">INDIRECT(AJ$50&amp;($AH135+$A$32))/10^6</f>
        <v>177.45054889005223</v>
      </c>
      <c r="AK135" s="42" cm="1">
        <f t="array" aca="1" ref="AK135" ca="1">INDIRECT(AK$50&amp;($AH135+$A$32))/10^6</f>
        <v>339.30876752460938</v>
      </c>
      <c r="AL135" s="42" cm="1">
        <f t="array" aca="1" ref="AL135" ca="1">INDIRECT(AL$50&amp;($AH135+$A$32))/10^6</f>
        <v>421.91046560914742</v>
      </c>
      <c r="AM135" s="42" cm="1">
        <f t="array" aca="1" ref="AM135" ca="1">INDIRECT(AM$50&amp;($AH135+$A$32))/10^6</f>
        <v>904.84027195444708</v>
      </c>
      <c r="AN135" s="86"/>
      <c r="AP135" s="90"/>
      <c r="AQ135" s="17">
        <v>2030</v>
      </c>
      <c r="AR135" s="191">
        <f t="shared" si="40"/>
        <v>8509960770.2364159</v>
      </c>
      <c r="AS135" s="339">
        <f>Costs!AJ16</f>
        <v>-742954222.88816714</v>
      </c>
      <c r="AT135" s="339"/>
      <c r="AU135" s="337">
        <f t="shared" si="41"/>
        <v>9252914993.1245823</v>
      </c>
      <c r="AV135" s="337"/>
      <c r="AW135" s="17"/>
      <c r="AX135" s="17"/>
      <c r="AY135" s="86"/>
    </row>
    <row r="136" spans="1:51" x14ac:dyDescent="0.25">
      <c r="A136" s="151"/>
      <c r="B136" s="151">
        <v>4</v>
      </c>
      <c r="C136" s="17">
        <v>143</v>
      </c>
      <c r="D136" s="17" t="s">
        <v>65</v>
      </c>
      <c r="E136" s="21">
        <f t="shared" si="43"/>
        <v>2504.0381832611233</v>
      </c>
      <c r="F136" s="18" cm="1">
        <f t="array" ref="F136">$E136*INDEX($AJ$5:$CJ$36,$E$131,MATCH(F$131&amp;$B136,$AJ$2:$CJ$2&amp;$AJ$1:$CJ$1,0))</f>
        <v>1031571811.067555</v>
      </c>
      <c r="G136" s="18" cm="1">
        <f t="array" ref="G136">$E136*INDEX($AJ$5:$CJ$36,$E$131,MATCH(G$131&amp;$B136,$AJ$2:$CJ$2&amp;$AJ$1:$CJ$1,0))</f>
        <v>741009083.09472704</v>
      </c>
      <c r="H136" s="18" cm="1">
        <f t="array" ref="H136">$E136*INDEX($AJ$5:$CJ$36,$E$131,MATCH(H$131&amp;$B136,$AJ$2:$CJ$2&amp;$AJ$1:$CJ$1,0))</f>
        <v>1962298673.8867164</v>
      </c>
      <c r="I136" s="18" cm="1">
        <f t="array" ref="I136">$E136*INDEX($AJ$5:$CJ$36,$E$131,MATCH(I$131&amp;$B136,$AJ$2:$CJ$2&amp;$AJ$1:$CJ$1,0))</f>
        <v>272399476.11515892</v>
      </c>
      <c r="J136" s="18"/>
      <c r="K136" s="151">
        <v>7</v>
      </c>
      <c r="L136" s="17">
        <v>236</v>
      </c>
      <c r="M136" s="17" t="s">
        <v>68</v>
      </c>
      <c r="N136" s="21">
        <f>LOOKUP($M128,$C$7:$AE$7,$C$15:$AE$15)</f>
        <v>0</v>
      </c>
      <c r="O136" s="18" cm="1">
        <f t="array" ref="O136">$N136*INDEX($AJ$5:$CJ$36,$N128,MATCH(O128&amp;$K136,$AJ$2:$CJ$2&amp;$AJ$1:$CJ$1,0))</f>
        <v>0</v>
      </c>
      <c r="P136" s="18" cm="1">
        <f t="array" ref="P136">$N136*INDEX($AJ$5:$CJ$36,$N128,MATCH(P128&amp;$K136,$AJ$2:$CJ$2&amp;$AJ$1:$CJ$1,0))</f>
        <v>0</v>
      </c>
      <c r="Q136" s="18" cm="1">
        <f t="array" ref="Q136">$N136*INDEX($AJ$5:$CJ$36,$N128,MATCH(Q128&amp;$K136,$AJ$2:$CJ$2&amp;$AJ$1:$CJ$1,0))</f>
        <v>0</v>
      </c>
      <c r="R136" s="18" cm="1">
        <f t="array" ref="R136">$N136*INDEX($AJ$5:$CJ$36,$N128,MATCH(R128&amp;$K136,$AJ$2:$CJ$2&amp;$AJ$1:$CJ$1,0))</f>
        <v>0</v>
      </c>
      <c r="S136" s="151"/>
      <c r="T136" s="18"/>
      <c r="U136" s="18"/>
      <c r="V136" s="18"/>
      <c r="W136" s="18"/>
      <c r="X136" s="18"/>
      <c r="Y136" s="18"/>
      <c r="Z136" s="18"/>
      <c r="AA136" s="18"/>
      <c r="AB136" s="18"/>
      <c r="AC136" s="18"/>
      <c r="AD136" s="18"/>
      <c r="AE136" s="18"/>
      <c r="AH136" s="90"/>
      <c r="AI136" s="17"/>
      <c r="AJ136" s="17"/>
      <c r="AK136" s="17"/>
      <c r="AL136" s="17"/>
      <c r="AM136" s="17"/>
      <c r="AN136" s="86"/>
      <c r="AP136" s="90"/>
      <c r="AQ136" s="17">
        <v>2031</v>
      </c>
      <c r="AR136" s="191">
        <f t="shared" si="40"/>
        <v>9433237349.4891033</v>
      </c>
      <c r="AS136" s="339">
        <f>Costs!AJ17</f>
        <v>-808645284.68401706</v>
      </c>
      <c r="AT136" s="339"/>
      <c r="AU136" s="337">
        <f t="shared" si="41"/>
        <v>10241882634.17312</v>
      </c>
      <c r="AV136" s="337"/>
      <c r="AW136" s="17"/>
      <c r="AX136" s="17"/>
      <c r="AY136" s="86"/>
    </row>
    <row r="137" spans="1:51" x14ac:dyDescent="0.25">
      <c r="A137" s="151"/>
      <c r="B137" s="151">
        <v>5</v>
      </c>
      <c r="C137" s="17">
        <v>152</v>
      </c>
      <c r="D137" s="17" t="s">
        <v>66</v>
      </c>
      <c r="E137" s="21">
        <f t="shared" si="43"/>
        <v>6324.4152737110489</v>
      </c>
      <c r="F137" s="18" cm="1">
        <f t="array" ref="F137">$E137*INDEX($AJ$5:$CJ$36,$E$131,MATCH(F$131&amp;$B137,$AJ$2:$CJ$2&amp;$AJ$1:$CJ$1,0))</f>
        <v>49571428.307162814</v>
      </c>
      <c r="G137" s="18" cm="1">
        <f t="array" ref="G137">$E137*INDEX($AJ$5:$CJ$36,$E$131,MATCH(G$131&amp;$B137,$AJ$2:$CJ$2&amp;$AJ$1:$CJ$1,0))</f>
        <v>38806905.256724887</v>
      </c>
      <c r="H137" s="18" cm="1">
        <f t="array" ref="H137">$E137*INDEX($AJ$5:$CJ$36,$E$131,MATCH(H$131&amp;$B137,$AJ$2:$CJ$2&amp;$AJ$1:$CJ$1,0))</f>
        <v>103210095.15446502</v>
      </c>
      <c r="I137" s="18" cm="1">
        <f t="array" ref="I137">$E137*INDEX($AJ$5:$CJ$36,$E$131,MATCH(I$131&amp;$B137,$AJ$2:$CJ$2&amp;$AJ$1:$CJ$1,0))</f>
        <v>19614031.45311087</v>
      </c>
      <c r="J137" s="18"/>
      <c r="K137" s="151">
        <v>8</v>
      </c>
      <c r="L137" s="17">
        <v>245</v>
      </c>
      <c r="M137" s="17" t="s">
        <v>69</v>
      </c>
      <c r="N137" s="21">
        <f>LOOKUP($M128,$C$7:$AE$7,$C$16:$AE$16)</f>
        <v>6811.1037386632188</v>
      </c>
      <c r="O137" s="18" cm="1">
        <f t="array" ref="O137">$N137*INDEX($AJ$5:$CJ$36,$N128,MATCH(O128&amp;$K137,$AJ$2:$CJ$2&amp;$AJ$1:$CJ$1,0))</f>
        <v>705506596.72863245</v>
      </c>
      <c r="P137" s="18" cm="1">
        <f t="array" ref="P137">$N137*INDEX($AJ$5:$CJ$36,$N128,MATCH(P128&amp;$K137,$AJ$2:$CJ$2&amp;$AJ$1:$CJ$1,0))</f>
        <v>553953380.02108264</v>
      </c>
      <c r="Q137" s="18" cm="1">
        <f t="array" ref="Q137">$N137*INDEX($AJ$5:$CJ$36,$N128,MATCH(Q128&amp;$K137,$AJ$2:$CJ$2&amp;$AJ$1:$CJ$1,0))</f>
        <v>1472850000.9527721</v>
      </c>
      <c r="R137" s="18" cm="1">
        <f t="array" ref="R137">$N137*INDEX($AJ$5:$CJ$36,$N128,MATCH(R128&amp;$K137,$AJ$2:$CJ$2&amp;$AJ$1:$CJ$1,0))</f>
        <v>275219900.31962955</v>
      </c>
      <c r="S137" s="151"/>
      <c r="T137" s="18"/>
      <c r="U137" s="18"/>
      <c r="V137" s="18"/>
      <c r="W137" s="18"/>
      <c r="X137" s="18"/>
      <c r="Y137" s="18"/>
      <c r="Z137" s="18"/>
      <c r="AA137" s="18"/>
      <c r="AB137" s="18"/>
      <c r="AC137" s="18"/>
      <c r="AD137" s="18"/>
      <c r="AE137" s="18"/>
      <c r="AH137" s="90"/>
      <c r="AI137" s="17"/>
      <c r="AJ137" s="17"/>
      <c r="AK137" s="17"/>
      <c r="AL137" s="17"/>
      <c r="AM137" s="17"/>
      <c r="AN137" s="86"/>
      <c r="AP137" s="90"/>
      <c r="AQ137" s="17">
        <v>2032</v>
      </c>
      <c r="AR137" s="191">
        <f t="shared" si="40"/>
        <v>10311349801.033524</v>
      </c>
      <c r="AS137" s="339">
        <f>Costs!AJ18</f>
        <v>-874605754.44310594</v>
      </c>
      <c r="AT137" s="339"/>
      <c r="AU137" s="337">
        <f t="shared" si="41"/>
        <v>11185955555.476629</v>
      </c>
      <c r="AV137" s="337"/>
      <c r="AW137" s="17"/>
      <c r="AX137" s="17"/>
      <c r="AY137" s="86"/>
    </row>
    <row r="138" spans="1:51" ht="15.75" thickBot="1" x14ac:dyDescent="0.3">
      <c r="A138" s="151"/>
      <c r="B138" s="151">
        <v>6</v>
      </c>
      <c r="C138" s="17">
        <v>227</v>
      </c>
      <c r="D138" s="17" t="s">
        <v>67</v>
      </c>
      <c r="E138" s="21">
        <f t="shared" si="43"/>
        <v>18.540000000000038</v>
      </c>
      <c r="F138" s="18" cm="1">
        <f t="array" ref="F138">$E138*INDEX($AJ$5:$CJ$36,$E$131,MATCH(F$131&amp;$B138,$AJ$2:$CJ$2&amp;$AJ$1:$CJ$1,0))</f>
        <v>5420567.9415885787</v>
      </c>
      <c r="G138" s="18" cm="1">
        <f t="array" ref="G138">$E138*INDEX($AJ$5:$CJ$36,$E$131,MATCH(G$131&amp;$B138,$AJ$2:$CJ$2&amp;$AJ$1:$CJ$1,0))</f>
        <v>3988194.2096872088</v>
      </c>
      <c r="H138" s="18" cm="1">
        <f t="array" ref="H138">$E138*INDEX($AJ$5:$CJ$36,$E$131,MATCH(H$131&amp;$B138,$AJ$2:$CJ$2&amp;$AJ$1:$CJ$1,0))</f>
        <v>10515999.444666216</v>
      </c>
      <c r="I138" s="18" cm="1">
        <f t="array" ref="I138">$E138*INDEX($AJ$5:$CJ$36,$E$131,MATCH(I$131&amp;$B138,$AJ$2:$CJ$2&amp;$AJ$1:$CJ$1,0))</f>
        <v>1576419.3374320599</v>
      </c>
      <c r="J138" s="18"/>
      <c r="K138" s="151">
        <v>9</v>
      </c>
      <c r="L138" s="17">
        <v>4310</v>
      </c>
      <c r="M138" s="17" t="s">
        <v>70</v>
      </c>
      <c r="N138" s="21">
        <f>LOOKUP($M128,$C$7:$AE$7,$C$17:$AE$17)</f>
        <v>713.1380689024387</v>
      </c>
      <c r="O138" s="18" cm="1">
        <f t="array" ref="O138">$N138*INDEX($AJ$5:$CJ$36,$N128,MATCH(O128&amp;$K138,$AJ$2:$CJ$2&amp;$AJ$1:$CJ$1,0))</f>
        <v>120608744.80196956</v>
      </c>
      <c r="P138" s="18" cm="1">
        <f t="array" ref="P138">$N138*INDEX($AJ$5:$CJ$36,$N128,MATCH(P128&amp;$K138,$AJ$2:$CJ$2&amp;$AJ$1:$CJ$1,0))</f>
        <v>92893951.947317854</v>
      </c>
      <c r="Q138" s="18" cm="1">
        <f t="array" ref="Q138">$N138*INDEX($AJ$5:$CJ$36,$N128,MATCH(Q128&amp;$K138,$AJ$2:$CJ$2&amp;$AJ$1:$CJ$1,0))</f>
        <v>246817439.6979824</v>
      </c>
      <c r="R138" s="18" cm="1">
        <f t="array" ref="R138">$N138*INDEX($AJ$5:$CJ$36,$N128,MATCH(R128&amp;$K138,$AJ$2:$CJ$2&amp;$AJ$1:$CJ$1,0))</f>
        <v>42782113.282313667</v>
      </c>
      <c r="S138" s="151"/>
      <c r="T138" s="18"/>
      <c r="U138" s="18"/>
      <c r="V138" s="18"/>
      <c r="W138" s="18"/>
      <c r="X138" s="18"/>
      <c r="Y138" s="18"/>
      <c r="Z138" s="18"/>
      <c r="AA138" s="18"/>
      <c r="AB138" s="18"/>
      <c r="AC138" s="18"/>
      <c r="AD138" s="18"/>
      <c r="AE138" s="18"/>
      <c r="AH138" s="90"/>
      <c r="AI138" s="17" t="s">
        <v>164</v>
      </c>
      <c r="AJ138" s="17">
        <v>2022</v>
      </c>
      <c r="AK138" s="17"/>
      <c r="AL138" s="17"/>
      <c r="AM138" s="17"/>
      <c r="AN138" s="86"/>
      <c r="AP138" s="90"/>
      <c r="AQ138" s="17">
        <v>2033</v>
      </c>
      <c r="AR138" s="191">
        <f t="shared" si="40"/>
        <v>11269345107.297272</v>
      </c>
      <c r="AS138" s="339">
        <f>Costs!AJ19</f>
        <v>-985225465.24439704</v>
      </c>
      <c r="AT138" s="339"/>
      <c r="AU138" s="337">
        <f t="shared" si="41"/>
        <v>12254570572.541668</v>
      </c>
      <c r="AV138" s="337"/>
      <c r="AW138" s="17"/>
      <c r="AX138" s="132"/>
      <c r="AY138" s="86"/>
    </row>
    <row r="139" spans="1:51" ht="16.5" thickTop="1" thickBot="1" x14ac:dyDescent="0.3">
      <c r="A139" s="151"/>
      <c r="B139" s="151">
        <v>7</v>
      </c>
      <c r="C139" s="17">
        <v>236</v>
      </c>
      <c r="D139" s="17" t="s">
        <v>68</v>
      </c>
      <c r="E139" s="21">
        <f t="shared" si="43"/>
        <v>6.3501662362170963</v>
      </c>
      <c r="F139" s="18" cm="1">
        <f t="array" ref="F139">$E139*INDEX($AJ$5:$CJ$36,$E$131,MATCH(F$131&amp;$B139,$AJ$2:$CJ$2&amp;$AJ$1:$CJ$1,0))</f>
        <v>6655808.5283076605</v>
      </c>
      <c r="G139" s="18" cm="1">
        <f t="array" ref="G139">$E139*INDEX($AJ$5:$CJ$36,$E$131,MATCH(G$131&amp;$B139,$AJ$2:$CJ$2&amp;$AJ$1:$CJ$1,0))</f>
        <v>4405927.6424302692</v>
      </c>
      <c r="H139" s="18" cm="1">
        <f t="array" ref="H139">$E139*INDEX($AJ$5:$CJ$36,$E$131,MATCH(H$131&amp;$B139,$AJ$2:$CJ$2&amp;$AJ$1:$CJ$1,0))</f>
        <v>11665105.454237439</v>
      </c>
      <c r="I139" s="18" cm="1">
        <f t="array" ref="I139">$E139*INDEX($AJ$5:$CJ$36,$E$131,MATCH(I$131&amp;$B139,$AJ$2:$CJ$2&amp;$AJ$1:$CJ$1,0))</f>
        <v>1319917.6384726486</v>
      </c>
      <c r="J139" s="18"/>
      <c r="K139" s="151"/>
      <c r="L139" s="17"/>
      <c r="M139" s="17"/>
      <c r="N139" s="17"/>
      <c r="O139" s="20">
        <f>SUM(O130:O138)</f>
        <v>9574609653.2220325</v>
      </c>
      <c r="P139" s="20">
        <f>SUM(P130:P138)</f>
        <v>7232748279.5798645</v>
      </c>
      <c r="Q139" s="20">
        <f>SUM(Q130:Q138)</f>
        <v>19186589476.495651</v>
      </c>
      <c r="R139" s="20">
        <f>SUM(R130:R138)</f>
        <v>3138623030.6908793</v>
      </c>
      <c r="S139" s="151">
        <f>M128</f>
        <v>2029</v>
      </c>
      <c r="T139" s="18"/>
      <c r="U139" s="18"/>
      <c r="V139" s="18"/>
      <c r="W139" s="18"/>
      <c r="X139" s="18"/>
      <c r="Y139" s="18"/>
      <c r="Z139" s="18"/>
      <c r="AA139" s="18"/>
      <c r="AB139" s="18"/>
      <c r="AC139" s="18"/>
      <c r="AD139" s="18"/>
      <c r="AE139" s="18"/>
      <c r="AH139" s="90"/>
      <c r="AI139" s="119"/>
      <c r="AJ139" s="38" t="s">
        <v>91</v>
      </c>
      <c r="AK139" s="38" t="s">
        <v>92</v>
      </c>
      <c r="AL139" s="38" t="s">
        <v>93</v>
      </c>
      <c r="AM139" s="38" t="s">
        <v>94</v>
      </c>
      <c r="AN139" s="86"/>
      <c r="AP139" s="90"/>
      <c r="AQ139" s="17">
        <v>2034</v>
      </c>
      <c r="AR139" s="191">
        <f t="shared" si="40"/>
        <v>12362060881.3675</v>
      </c>
      <c r="AS139" s="339">
        <f>Costs!AJ20</f>
        <v>-925118004.45155299</v>
      </c>
      <c r="AT139" s="339"/>
      <c r="AU139" s="337">
        <f t="shared" si="41"/>
        <v>13287178885.819054</v>
      </c>
      <c r="AV139" s="337"/>
      <c r="AW139" s="17"/>
      <c r="AX139" s="132"/>
      <c r="AY139" s="86"/>
    </row>
    <row r="140" spans="1:51" x14ac:dyDescent="0.25">
      <c r="A140" s="151"/>
      <c r="B140" s="151">
        <v>8</v>
      </c>
      <c r="C140" s="17">
        <v>245</v>
      </c>
      <c r="D140" s="17" t="s">
        <v>69</v>
      </c>
      <c r="E140" s="21">
        <f t="shared" si="43"/>
        <v>3531.9631268616649</v>
      </c>
      <c r="F140" s="18" cm="1">
        <f t="array" ref="F140">$E140*INDEX($AJ$5:$CJ$36,$E$131,MATCH(F$131&amp;$B140,$AJ$2:$CJ$2&amp;$AJ$1:$CJ$1,0))</f>
        <v>318143204.54982609</v>
      </c>
      <c r="G140" s="18" cm="1">
        <f t="array" ref="G140">$E140*INDEX($AJ$5:$CJ$36,$E$131,MATCH(G$131&amp;$B140,$AJ$2:$CJ$2&amp;$AJ$1:$CJ$1,0))</f>
        <v>246827310.05921495</v>
      </c>
      <c r="H140" s="18" cm="1">
        <f t="array" ref="H140">$E140*INDEX($AJ$5:$CJ$36,$E$131,MATCH(H$131&amp;$B140,$AJ$2:$CJ$2&amp;$AJ$1:$CJ$1,0))</f>
        <v>654403699.95120049</v>
      </c>
      <c r="I140" s="18" cm="1">
        <f t="array" ref="I140">$E140*INDEX($AJ$5:$CJ$36,$E$131,MATCH(I$131&amp;$B140,$AJ$2:$CJ$2&amp;$AJ$1:$CJ$1,0))</f>
        <v>118777187.51663424</v>
      </c>
      <c r="J140" s="18"/>
      <c r="K140" s="18"/>
      <c r="L140" s="18"/>
      <c r="M140" s="18"/>
      <c r="N140" s="18"/>
      <c r="O140" s="18"/>
      <c r="P140" s="18"/>
      <c r="Q140" s="18"/>
      <c r="R140" s="18"/>
      <c r="S140" s="18"/>
      <c r="T140" s="18"/>
      <c r="U140" s="18"/>
      <c r="V140" s="18"/>
      <c r="W140" s="18"/>
      <c r="X140" s="18"/>
      <c r="Y140" s="18"/>
      <c r="Z140" s="18"/>
      <c r="AA140" s="18"/>
      <c r="AB140" s="18"/>
      <c r="AC140" s="18"/>
      <c r="AD140" s="18"/>
      <c r="AE140" s="18"/>
      <c r="AH140" s="90"/>
      <c r="AI140" s="119"/>
      <c r="AJ140" s="119">
        <f ca="1">AJ42+AJ53+AJ64+AJ75+AJ85+AJ96+AJ107+AJ118+AJ129</f>
        <v>461.66749291685153</v>
      </c>
      <c r="AK140" s="119">
        <f ca="1">AK42+AK53+AK64+AK75+AK85+AK96+AK107+AK118+AK129</f>
        <v>1139.2468857705871</v>
      </c>
      <c r="AL140" s="119">
        <f ca="1">AL42+AL53+AL64+AL75+AL85+AL96+AL107+AL118+AL129</f>
        <v>1544.2306085904552</v>
      </c>
      <c r="AM140" s="119">
        <f ca="1">AM42+AM53+AM64+AM75+AM85+AM96+AM107+AM118+AM129</f>
        <v>3000.9252694138777</v>
      </c>
      <c r="AN140" s="86"/>
      <c r="AP140" s="90"/>
      <c r="AQ140" s="17">
        <v>2035</v>
      </c>
      <c r="AR140" s="191">
        <f t="shared" si="40"/>
        <v>13351584605.784798</v>
      </c>
      <c r="AS140" s="339">
        <f>Costs!AJ21</f>
        <v>-1023387842.1988547</v>
      </c>
      <c r="AT140" s="339"/>
      <c r="AU140" s="337">
        <f t="shared" si="41"/>
        <v>14374972447.983652</v>
      </c>
      <c r="AV140" s="337"/>
      <c r="AW140" s="17"/>
      <c r="AX140" s="132"/>
      <c r="AY140" s="86"/>
    </row>
    <row r="141" spans="1:51" x14ac:dyDescent="0.25">
      <c r="A141" s="151"/>
      <c r="B141" s="151">
        <v>9</v>
      </c>
      <c r="C141" s="17">
        <v>4310</v>
      </c>
      <c r="D141" s="17" t="s">
        <v>70</v>
      </c>
      <c r="E141" s="21">
        <f t="shared" si="43"/>
        <v>527.80027085365839</v>
      </c>
      <c r="F141" s="18" cm="1">
        <f t="array" ref="F141">$E141*INDEX($AJ$5:$CJ$36,$E$131,MATCH(F$131&amp;$B141,$AJ$2:$CJ$2&amp;$AJ$1:$CJ$1,0))</f>
        <v>78348109.971230581</v>
      </c>
      <c r="G141" s="18" cm="1">
        <f t="array" ref="G141">$E141*INDEX($AJ$5:$CJ$36,$E$131,MATCH(G$131&amp;$B141,$AJ$2:$CJ$2&amp;$AJ$1:$CJ$1,0))</f>
        <v>59653115.722757049</v>
      </c>
      <c r="H141" s="18" cm="1">
        <f t="array" ref="H141">$E141*INDEX($AJ$5:$CJ$36,$E$131,MATCH(H$131&amp;$B141,$AJ$2:$CJ$2&amp;$AJ$1:$CJ$1,0))</f>
        <v>157489616.14685923</v>
      </c>
      <c r="I141" s="18" cm="1">
        <f t="array" ref="I141">$E141*INDEX($AJ$5:$CJ$36,$E$131,MATCH(I$131&amp;$B141,$AJ$2:$CJ$2&amp;$AJ$1:$CJ$1,0))</f>
        <v>26591273.191348951</v>
      </c>
      <c r="J141" s="18"/>
      <c r="N141" s="151" t="s">
        <v>89</v>
      </c>
      <c r="O141" s="324" t="s">
        <v>146</v>
      </c>
      <c r="P141" s="324"/>
      <c r="Q141" s="324"/>
      <c r="R141" s="324"/>
      <c r="S141" s="18"/>
      <c r="T141" s="18"/>
      <c r="U141" s="18"/>
      <c r="V141" s="18"/>
      <c r="W141" s="18"/>
      <c r="X141" s="18"/>
      <c r="Y141" s="18"/>
      <c r="Z141" s="18"/>
      <c r="AA141" s="18"/>
      <c r="AB141" s="18"/>
      <c r="AC141" s="18"/>
      <c r="AD141" s="18"/>
      <c r="AE141" s="18"/>
      <c r="AH141" s="90"/>
      <c r="AI141" s="119"/>
      <c r="AJ141" s="98">
        <f ca="1">AJ140-I41/10^6</f>
        <v>0</v>
      </c>
      <c r="AK141" s="98">
        <f ca="1">AK140-G41/10^6</f>
        <v>0</v>
      </c>
      <c r="AL141" s="98">
        <f ca="1">AL140-F41/10^6</f>
        <v>0</v>
      </c>
      <c r="AM141" s="98">
        <f ca="1">AM140-H41/10^6</f>
        <v>0</v>
      </c>
      <c r="AN141" s="86"/>
      <c r="AP141" s="90"/>
      <c r="AQ141" s="17">
        <v>2036</v>
      </c>
      <c r="AR141" s="191">
        <f t="shared" si="40"/>
        <v>15690966962.796299</v>
      </c>
      <c r="AS141" s="339">
        <f>Costs!AJ22</f>
        <v>-697575187.17265022</v>
      </c>
      <c r="AT141" s="339"/>
      <c r="AU141" s="337">
        <f t="shared" si="41"/>
        <v>16388542149.968948</v>
      </c>
      <c r="AV141" s="337"/>
      <c r="AW141" s="17"/>
      <c r="AX141" s="17"/>
      <c r="AY141" s="86"/>
    </row>
    <row r="142" spans="1:51" ht="15.75" thickBot="1" x14ac:dyDescent="0.3">
      <c r="C142" s="17"/>
      <c r="D142" s="17"/>
      <c r="E142" s="21">
        <f>SUM(E133:E141)</f>
        <v>41636.661308781753</v>
      </c>
      <c r="F142" s="20">
        <f>SUM(F133:F141)</f>
        <v>6627409356.8574972</v>
      </c>
      <c r="G142" s="20">
        <f>SUM(G133:G141)</f>
        <v>4953278010.2961397</v>
      </c>
      <c r="H142" s="20">
        <f>SUM(H133:H141)</f>
        <v>13100999781.436422</v>
      </c>
      <c r="I142" s="20">
        <f>SUM(I133:I141)</f>
        <v>2085239407.8762009</v>
      </c>
      <c r="J142" s="20"/>
      <c r="M142" s="1">
        <v>2030</v>
      </c>
      <c r="N142" s="151">
        <f>LOOKUP(M142,$AJ$6:$AJ$36,$AI$6:$AI$36)</f>
        <v>12</v>
      </c>
      <c r="O142" s="151">
        <v>1</v>
      </c>
      <c r="P142" s="151">
        <v>2</v>
      </c>
      <c r="Q142" s="151">
        <v>3</v>
      </c>
      <c r="R142" s="151">
        <v>4</v>
      </c>
      <c r="S142" s="20"/>
      <c r="T142" s="20"/>
      <c r="U142" s="20"/>
      <c r="V142" s="20"/>
      <c r="W142" s="20"/>
      <c r="X142" s="20"/>
      <c r="Y142" s="20"/>
      <c r="Z142" s="20"/>
      <c r="AA142" s="20"/>
      <c r="AB142" s="20"/>
      <c r="AC142" s="20"/>
      <c r="AD142" s="20"/>
      <c r="AE142" s="20"/>
      <c r="AH142" s="90"/>
      <c r="AI142" s="119"/>
      <c r="AJ142" s="17">
        <v>2036</v>
      </c>
      <c r="AK142" s="17"/>
      <c r="AL142" s="17"/>
      <c r="AM142" s="17"/>
      <c r="AN142" s="86"/>
      <c r="AP142" s="90"/>
      <c r="AQ142" s="17">
        <v>2037</v>
      </c>
      <c r="AR142" s="191">
        <f t="shared" si="40"/>
        <v>16537008391.969868</v>
      </c>
      <c r="AS142" s="339">
        <f>Costs!AJ23</f>
        <v>-758716699.25538027</v>
      </c>
      <c r="AT142" s="339"/>
      <c r="AU142" s="337">
        <f t="shared" si="41"/>
        <v>17295725091.225246</v>
      </c>
      <c r="AV142" s="337"/>
      <c r="AW142" s="17"/>
      <c r="AX142" s="17"/>
      <c r="AY142" s="86"/>
    </row>
    <row r="143" spans="1:51" ht="16.5" thickTop="1" thickBot="1" x14ac:dyDescent="0.3">
      <c r="K143" s="151" t="s">
        <v>145</v>
      </c>
      <c r="L143" s="19" t="s">
        <v>71</v>
      </c>
      <c r="M143" s="19" t="s">
        <v>72</v>
      </c>
      <c r="N143" s="19" t="s">
        <v>75</v>
      </c>
      <c r="O143" s="32" t="s">
        <v>78</v>
      </c>
      <c r="P143" s="31" t="s">
        <v>77</v>
      </c>
      <c r="Q143" s="31" t="s">
        <v>74</v>
      </c>
      <c r="R143" s="19" t="s">
        <v>76</v>
      </c>
      <c r="S143" s="151" t="s">
        <v>148</v>
      </c>
      <c r="AH143" s="90"/>
      <c r="AI143" s="119"/>
      <c r="AJ143" s="38" t="s">
        <v>91</v>
      </c>
      <c r="AK143" s="38" t="s">
        <v>92</v>
      </c>
      <c r="AL143" s="38" t="s">
        <v>93</v>
      </c>
      <c r="AM143" s="38" t="s">
        <v>94</v>
      </c>
      <c r="AN143" s="86"/>
      <c r="AP143" s="90"/>
      <c r="AQ143" s="17">
        <v>2038</v>
      </c>
      <c r="AR143" s="191">
        <f t="shared" si="40"/>
        <v>17590519861.085938</v>
      </c>
      <c r="AS143" s="339">
        <f>Costs!AJ24</f>
        <v>-792121630.76168811</v>
      </c>
      <c r="AT143" s="339"/>
      <c r="AU143" s="337">
        <f t="shared" si="41"/>
        <v>18382641491.847626</v>
      </c>
      <c r="AV143" s="337"/>
      <c r="AW143" s="17"/>
      <c r="AX143" s="17"/>
      <c r="AY143" s="86"/>
    </row>
    <row r="144" spans="1:51" x14ac:dyDescent="0.25">
      <c r="F144" s="325" t="s">
        <v>236</v>
      </c>
      <c r="G144" s="325"/>
      <c r="H144" s="325"/>
      <c r="I144" s="325"/>
      <c r="K144" s="151">
        <v>1</v>
      </c>
      <c r="L144" s="17">
        <v>32</v>
      </c>
      <c r="M144" s="17" t="s">
        <v>62</v>
      </c>
      <c r="N144" s="21">
        <f>LOOKUP($M142,$C$7:$AE$7,$C$9:$AE$9)</f>
        <v>7426.420810714033</v>
      </c>
      <c r="O144" s="18" cm="1">
        <f t="array" ref="O144">$N144*INDEX($AJ$5:$CJ$36,$N142,MATCH(O142&amp;$K144,$AJ$2:$CJ$2&amp;$AJ$1:$CJ$1,0))</f>
        <v>495083878.19997406</v>
      </c>
      <c r="P144" s="18" cm="1">
        <f t="array" ref="P144">$N144*INDEX($AJ$5:$CJ$36,$N142,MATCH(P142&amp;$K144,$AJ$2:$CJ$2&amp;$AJ$1:$CJ$1,0))</f>
        <v>391633659.14531374</v>
      </c>
      <c r="Q144" s="18" cm="1">
        <f t="array" ref="Q144">$N144*INDEX($AJ$5:$CJ$36,$N142,MATCH(Q142&amp;$K144,$AJ$2:$CJ$2&amp;$AJ$1:$CJ$1,0))</f>
        <v>1043623209.3894914</v>
      </c>
      <c r="R144" s="18" cm="1">
        <f t="array" ref="R144">$N144*INDEX($AJ$5:$CJ$36,$N142,MATCH(R142&amp;$K144,$AJ$2:$CJ$2&amp;$AJ$1:$CJ$1,0))</f>
        <v>200519108.20730919</v>
      </c>
      <c r="S144" s="151"/>
      <c r="AH144" s="90"/>
      <c r="AI144" s="119"/>
      <c r="AJ144" s="119">
        <f ca="1">AJ46+AJ57+AJ68+AJ79+AJ89+AJ100+AJ111+AJ122+AJ133</f>
        <v>7129.6031055868561</v>
      </c>
      <c r="AK144" s="119">
        <f ca="1">AK46+AK57+AK68+AK79+AK89+AK100+AK111+AK122+AK133</f>
        <v>15348.750303938908</v>
      </c>
      <c r="AL144" s="119">
        <f ca="1">AL46+AL57+AL68+AL79+AL89+AL100+AL111+AL122+AL133</f>
        <v>19890.927538135598</v>
      </c>
      <c r="AM144" s="119">
        <f ca="1">AM46+AM57+AM68+AM79+AM89+AM100+AM111+AM122+AM133</f>
        <v>41096.286571960554</v>
      </c>
      <c r="AN144" s="86"/>
      <c r="AP144" s="90"/>
      <c r="AQ144" s="17">
        <v>2039</v>
      </c>
      <c r="AR144" s="191">
        <f t="shared" si="40"/>
        <v>18685597216.480633</v>
      </c>
      <c r="AS144" s="339">
        <f>Costs!AJ25</f>
        <v>-773665274.07961345</v>
      </c>
      <c r="AT144" s="339"/>
      <c r="AU144" s="337">
        <f t="shared" si="41"/>
        <v>19459262490.560246</v>
      </c>
      <c r="AV144" s="337"/>
      <c r="AW144" s="17"/>
      <c r="AX144" s="17"/>
      <c r="AY144" s="86"/>
    </row>
    <row r="145" spans="2:51" ht="45" x14ac:dyDescent="0.25">
      <c r="B145" s="166" t="s">
        <v>0</v>
      </c>
      <c r="C145" s="166" t="s">
        <v>147</v>
      </c>
      <c r="D145" s="306" t="s">
        <v>237</v>
      </c>
      <c r="E145" s="306"/>
      <c r="F145" s="166" t="s">
        <v>78</v>
      </c>
      <c r="G145" s="306" t="s">
        <v>77</v>
      </c>
      <c r="H145" s="306" t="s">
        <v>74</v>
      </c>
      <c r="I145" s="307" t="s">
        <v>76</v>
      </c>
      <c r="K145" s="151">
        <v>2</v>
      </c>
      <c r="L145" s="17">
        <v>125</v>
      </c>
      <c r="M145" s="17" t="s">
        <v>63</v>
      </c>
      <c r="N145" s="21">
        <f>LOOKUP($M142,$C$7:$AE$7,$C$10:$AE$10)</f>
        <v>15357.937552816278</v>
      </c>
      <c r="O145" s="18" cm="1">
        <f t="array" ref="O145">$N145*INDEX($AJ$5:$CJ$36,$N142,MATCH(O142&amp;$K145,$AJ$2:$CJ$2&amp;$AJ$1:$CJ$1,0))</f>
        <v>5611823284.0336351</v>
      </c>
      <c r="P145" s="18" cm="1">
        <f t="array" ref="P145">$N145*INDEX($AJ$5:$CJ$36,$N142,MATCH(P142&amp;$K145,$AJ$2:$CJ$2&amp;$AJ$1:$CJ$1,0))</f>
        <v>4223475772.4708996</v>
      </c>
      <c r="Q145" s="18" cm="1">
        <f t="array" ref="Q145">$N145*INDEX($AJ$5:$CJ$36,$N142,MATCH(Q142&amp;$K145,$AJ$2:$CJ$2&amp;$AJ$1:$CJ$1,0))</f>
        <v>11187965895.854374</v>
      </c>
      <c r="R145" s="18" cm="1">
        <f t="array" ref="R145">$N145*INDEX($AJ$5:$CJ$36,$N142,MATCH(R142&amp;$K145,$AJ$2:$CJ$2&amp;$AJ$1:$CJ$1,0))</f>
        <v>1789777871.0623167</v>
      </c>
      <c r="S145" s="151"/>
      <c r="AH145" s="90"/>
      <c r="AI145" s="119"/>
      <c r="AJ145" s="119">
        <f ca="1">AJ144-I97/10^6</f>
        <v>0</v>
      </c>
      <c r="AK145" s="119">
        <f ca="1">AK144-G97/10^6</f>
        <v>0</v>
      </c>
      <c r="AL145" s="98">
        <f ca="1">AL144-F97/10^6</f>
        <v>0</v>
      </c>
      <c r="AM145" s="119">
        <f ca="1">AM144-H97/10^6</f>
        <v>0</v>
      </c>
      <c r="AN145" s="86"/>
      <c r="AP145" s="90"/>
      <c r="AQ145" s="17">
        <v>2040</v>
      </c>
      <c r="AR145" s="191">
        <f t="shared" si="40"/>
        <v>19833486687.356052</v>
      </c>
      <c r="AS145" s="339">
        <f>Costs!AJ26</f>
        <v>-768650827.64375281</v>
      </c>
      <c r="AT145" s="339"/>
      <c r="AU145" s="337">
        <f t="shared" si="41"/>
        <v>20602137514.999805</v>
      </c>
      <c r="AV145" s="337"/>
      <c r="AW145" s="17"/>
      <c r="AX145" s="17"/>
      <c r="AY145" s="86"/>
    </row>
    <row r="146" spans="2:51" ht="15.75" thickBot="1" x14ac:dyDescent="0.3">
      <c r="B146" s="156">
        <v>2022</v>
      </c>
      <c r="C146" s="308">
        <f>LOOKUP(B146,$C$7:$AE$7,$C$18:$AE$18)</f>
        <v>18087613.904697087</v>
      </c>
      <c r="D146" s="309">
        <v>41.621179580696797</v>
      </c>
      <c r="E146" s="192"/>
      <c r="F146" s="22">
        <f>LOOKUP($B146,$S$31:$S$433,O$31:O$433)</f>
        <v>1544230608.5904548</v>
      </c>
      <c r="G146" s="22">
        <f t="shared" ref="G146:G174" si="44">LOOKUP($B146,$S$31:$S$433,P$31:P$433)</f>
        <v>1139246885.7705872</v>
      </c>
      <c r="H146" s="22">
        <f t="shared" ref="H146:H174" si="45">LOOKUP($B146,$S$31:$S$433,Q$31:Q$433)</f>
        <v>3000925269.413877</v>
      </c>
      <c r="I146" s="22">
        <f t="shared" ref="I146:I174" si="46">LOOKUP($B146,$S$31:$S$433,R$31:R$433)</f>
        <v>461667492.91685152</v>
      </c>
      <c r="K146" s="151">
        <v>3</v>
      </c>
      <c r="L146" s="17">
        <v>134</v>
      </c>
      <c r="M146" s="17" t="s">
        <v>64</v>
      </c>
      <c r="N146" s="21">
        <f>LOOKUP($M142,$C$7:$AE$7,$C$11:$AE$11)</f>
        <v>12134.324415115479</v>
      </c>
      <c r="O146" s="18" cm="1">
        <f t="array" ref="O146">$N146*INDEX($AJ$5:$CJ$36,$N142,MATCH(O142&amp;$K146,$AJ$2:$CJ$2&amp;$AJ$1:$CJ$1,0))</f>
        <v>1832075596.4766471</v>
      </c>
      <c r="P146" s="18" cm="1">
        <f t="array" ref="P146">$N146*INDEX($AJ$5:$CJ$36,$N142,MATCH(P142&amp;$K146,$AJ$2:$CJ$2&amp;$AJ$1:$CJ$1,0))</f>
        <v>1419790247.9465036</v>
      </c>
      <c r="Q146" s="18" cm="1">
        <f t="array" ref="Q146">$N146*INDEX($AJ$5:$CJ$36,$N142,MATCH(Q142&amp;$K146,$AJ$2:$CJ$2&amp;$AJ$1:$CJ$1,0))</f>
        <v>3775214631.7485633</v>
      </c>
      <c r="R146" s="18" cm="1">
        <f t="array" ref="R146">$N146*INDEX($AJ$5:$CJ$36,$N142,MATCH(R142&amp;$K146,$AJ$2:$CJ$2&amp;$AJ$1:$CJ$1,0))</f>
        <v>668044544.41676617</v>
      </c>
      <c r="S146" s="151"/>
      <c r="AH146" s="94"/>
      <c r="AI146" s="95"/>
      <c r="AJ146" s="95"/>
      <c r="AK146" s="95"/>
      <c r="AL146" s="95"/>
      <c r="AM146" s="95"/>
      <c r="AN146" s="96"/>
      <c r="AP146" s="90"/>
      <c r="AQ146" s="17">
        <v>2041</v>
      </c>
      <c r="AR146" s="191">
        <f t="shared" si="40"/>
        <v>21030568764.446877</v>
      </c>
      <c r="AS146" s="339">
        <f>Costs!AJ27</f>
        <v>-880123606.74508154</v>
      </c>
      <c r="AT146" s="339"/>
      <c r="AU146" s="337">
        <f t="shared" si="41"/>
        <v>21910692371.191959</v>
      </c>
      <c r="AV146" s="337"/>
      <c r="AW146" s="17"/>
      <c r="AX146" s="17"/>
      <c r="AY146" s="86"/>
    </row>
    <row r="147" spans="2:51" x14ac:dyDescent="0.25">
      <c r="B147" s="156">
        <v>2023</v>
      </c>
      <c r="C147" s="308">
        <f>LOOKUP(B147,$C$7:$AE$7,$C$18:$AE$18)</f>
        <v>23560384.291228384</v>
      </c>
      <c r="D147" s="309">
        <v>54.504351185138354</v>
      </c>
      <c r="E147" s="192"/>
      <c r="F147" s="22">
        <f t="shared" ref="F146:F174" si="47">LOOKUP($B147,$S$31:$S$433,O$31:O$433)</f>
        <v>2065864778.707598</v>
      </c>
      <c r="G147" s="22">
        <f t="shared" si="44"/>
        <v>1528328832.2898555</v>
      </c>
      <c r="H147" s="22">
        <f t="shared" si="45"/>
        <v>4035045653.3511271</v>
      </c>
      <c r="I147" s="22">
        <f t="shared" si="46"/>
        <v>624408566.55994439</v>
      </c>
      <c r="K147" s="151">
        <v>4</v>
      </c>
      <c r="L147" s="17">
        <v>143</v>
      </c>
      <c r="M147" s="17" t="s">
        <v>65</v>
      </c>
      <c r="N147" s="21">
        <f>LOOKUP($M142,$C$7:$AE$7,$C$12:$AE$12)</f>
        <v>4024.7126460737913</v>
      </c>
      <c r="O147" s="18" cm="1">
        <f t="array" ref="O147">$N147*INDEX($AJ$5:$CJ$36,$N142,MATCH(O142&amp;$K147,$AJ$2:$CJ$2&amp;$AJ$1:$CJ$1,0))</f>
        <v>1884823094.3871245</v>
      </c>
      <c r="P147" s="18" cm="1">
        <f t="array" ref="P147">$N147*INDEX($AJ$5:$CJ$36,$N142,MATCH(P142&amp;$K147,$AJ$2:$CJ$2&amp;$AJ$1:$CJ$1,0))</f>
        <v>1373801633.1098144</v>
      </c>
      <c r="Q147" s="18" cm="1">
        <f t="array" ref="Q147">$N147*INDEX($AJ$5:$CJ$36,$N142,MATCH(Q142&amp;$K147,$AJ$2:$CJ$2&amp;$AJ$1:$CJ$1,0))</f>
        <v>3645155371.40833</v>
      </c>
      <c r="R147" s="18" cm="1">
        <f t="array" ref="R147">$N147*INDEX($AJ$5:$CJ$36,$N142,MATCH(R142&amp;$K147,$AJ$2:$CJ$2&amp;$AJ$1:$CJ$1,0))</f>
        <v>528289409.56309712</v>
      </c>
      <c r="S147" s="151"/>
      <c r="AP147" s="90"/>
      <c r="AQ147" s="17">
        <v>2042</v>
      </c>
      <c r="AR147" s="191">
        <f t="shared" si="40"/>
        <v>22119001669.837849</v>
      </c>
      <c r="AS147" s="339">
        <f>Costs!AJ28</f>
        <v>-887172472.76721871</v>
      </c>
      <c r="AT147" s="339"/>
      <c r="AU147" s="337">
        <f t="shared" si="41"/>
        <v>23006174142.605068</v>
      </c>
      <c r="AV147" s="337"/>
      <c r="AW147" s="17"/>
      <c r="AX147" s="17"/>
      <c r="AY147" s="86"/>
    </row>
    <row r="148" spans="2:51" x14ac:dyDescent="0.25">
      <c r="B148" s="156">
        <v>2024</v>
      </c>
      <c r="C148" s="308">
        <f t="shared" ref="C148:C174" si="48">LOOKUP(B148,$C$7:$AE$7,$C$18:$AE$18)</f>
        <v>73767920.740946829</v>
      </c>
      <c r="D148" s="309">
        <v>144.43300316218446</v>
      </c>
      <c r="E148" s="192"/>
      <c r="F148" s="22">
        <f t="shared" si="47"/>
        <v>6627409356.8574972</v>
      </c>
      <c r="G148" s="22">
        <f t="shared" si="44"/>
        <v>4953278010.2961397</v>
      </c>
      <c r="H148" s="22">
        <f t="shared" si="45"/>
        <v>13100999781.436422</v>
      </c>
      <c r="I148" s="22">
        <f t="shared" si="46"/>
        <v>2085239407.8762009</v>
      </c>
      <c r="K148" s="151">
        <v>5</v>
      </c>
      <c r="L148" s="17">
        <v>152</v>
      </c>
      <c r="M148" s="17" t="s">
        <v>66</v>
      </c>
      <c r="N148" s="21">
        <f>LOOKUP($M142,$C$7:$AE$7,$C$13:$AE$13)</f>
        <v>7629.9717954246371</v>
      </c>
      <c r="O148" s="18" cm="1">
        <f t="array" ref="O148">$N148*INDEX($AJ$5:$CJ$36,$N142,MATCH(O142&amp;$K148,$AJ$2:$CJ$2&amp;$AJ$1:$CJ$1,0))</f>
        <v>70925009.639304906</v>
      </c>
      <c r="P148" s="18" cm="1">
        <f t="array" ref="P148">$N148*INDEX($AJ$5:$CJ$36,$N142,MATCH(P142&amp;$K148,$AJ$2:$CJ$2&amp;$AJ$1:$CJ$1,0))</f>
        <v>56336492.184658341</v>
      </c>
      <c r="Q148" s="18" cm="1">
        <f t="array" ref="Q148">$N148*INDEX($AJ$5:$CJ$36,$N142,MATCH(Q142&amp;$K148,$AJ$2:$CJ$2&amp;$AJ$1:$CJ$1,0))</f>
        <v>149784728.18094173</v>
      </c>
      <c r="R148" s="18" cm="1">
        <f t="array" ref="R148">$N148*INDEX($AJ$5:$CJ$36,$N142,MATCH(R142&amp;$K148,$AJ$2:$CJ$2&amp;$AJ$1:$CJ$1,0))</f>
        <v>29557787.366795328</v>
      </c>
      <c r="S148" s="151"/>
      <c r="AP148" s="90"/>
      <c r="AQ148" s="17">
        <v>2043</v>
      </c>
      <c r="AR148" s="191">
        <f t="shared" si="40"/>
        <v>23141768342.311436</v>
      </c>
      <c r="AS148" s="339">
        <f>Costs!AJ29</f>
        <v>-876970993.07976711</v>
      </c>
      <c r="AT148" s="339"/>
      <c r="AU148" s="337">
        <f t="shared" si="41"/>
        <v>24018739335.391201</v>
      </c>
      <c r="AV148" s="337"/>
      <c r="AW148" s="17"/>
      <c r="AX148" s="17"/>
      <c r="AY148" s="86"/>
    </row>
    <row r="149" spans="2:51" x14ac:dyDescent="0.25">
      <c r="B149" s="156">
        <v>2025</v>
      </c>
      <c r="C149" s="308">
        <f t="shared" si="48"/>
        <v>88700920.642205715</v>
      </c>
      <c r="D149" s="309">
        <v>192.09819425997568</v>
      </c>
      <c r="E149" s="192"/>
      <c r="F149" s="22">
        <f t="shared" si="47"/>
        <v>8163948279.3837738</v>
      </c>
      <c r="G149" s="22">
        <f t="shared" si="44"/>
        <v>6112863065.35814</v>
      </c>
      <c r="H149" s="22">
        <f t="shared" si="45"/>
        <v>16199812697.855082</v>
      </c>
      <c r="I149" s="22">
        <f t="shared" si="46"/>
        <v>2585900997.4495411</v>
      </c>
      <c r="K149" s="151">
        <v>6</v>
      </c>
      <c r="L149" s="17">
        <v>227</v>
      </c>
      <c r="M149" s="17" t="s">
        <v>67</v>
      </c>
      <c r="N149" s="21">
        <f>LOOKUP($M142,$C$7:$AE$7,$C$14:$AE$14)</f>
        <v>46.300000000000125</v>
      </c>
      <c r="O149" s="18" cm="1">
        <f t="array" ref="O149">$N149*INDEX($AJ$5:$CJ$36,$N142,MATCH(O142&amp;$K149,$AJ$2:$CJ$2&amp;$AJ$1:$CJ$1,0))</f>
        <v>15520645.250668133</v>
      </c>
      <c r="P149" s="18" cm="1">
        <f t="array" ref="P149">$N149*INDEX($AJ$5:$CJ$36,$N142,MATCH(P142&amp;$K149,$AJ$2:$CJ$2&amp;$AJ$1:$CJ$1,0))</f>
        <v>11583145.485294275</v>
      </c>
      <c r="Q149" s="18" cm="1">
        <f t="array" ref="Q149">$N149*INDEX($AJ$5:$CJ$36,$N142,MATCH(Q142&amp;$K149,$AJ$2:$CJ$2&amp;$AJ$1:$CJ$1,0))</f>
        <v>30645594.664372902</v>
      </c>
      <c r="R149" s="18" cm="1">
        <f t="array" ref="R149">$N149*INDEX($AJ$5:$CJ$36,$N142,MATCH(R142&amp;$K149,$AJ$2:$CJ$2&amp;$AJ$1:$CJ$1,0))</f>
        <v>4777505.8251146534</v>
      </c>
      <c r="S149" s="151"/>
      <c r="AP149" s="90"/>
      <c r="AQ149" s="17">
        <v>2044</v>
      </c>
      <c r="AR149" s="191">
        <f t="shared" si="40"/>
        <v>24136300180.774349</v>
      </c>
      <c r="AS149" s="339">
        <f>Costs!AJ30</f>
        <v>-866226581.43109989</v>
      </c>
      <c r="AT149" s="339"/>
      <c r="AU149" s="337">
        <f t="shared" si="41"/>
        <v>25002526762.205448</v>
      </c>
      <c r="AV149" s="337"/>
      <c r="AW149" s="17"/>
      <c r="AX149" s="17"/>
      <c r="AY149" s="86"/>
    </row>
    <row r="150" spans="2:51" x14ac:dyDescent="0.25">
      <c r="B150" s="156">
        <v>2026</v>
      </c>
      <c r="C150" s="308">
        <f t="shared" si="48"/>
        <v>91519923.394094288</v>
      </c>
      <c r="D150" s="309">
        <v>214.39279245794322</v>
      </c>
      <c r="E150" s="192"/>
      <c r="F150" s="22">
        <f t="shared" si="47"/>
        <v>8642371533.8696041</v>
      </c>
      <c r="G150" s="22">
        <f t="shared" si="44"/>
        <v>6485043902.2382507</v>
      </c>
      <c r="H150" s="22">
        <f t="shared" si="45"/>
        <v>17190328087.187767</v>
      </c>
      <c r="I150" s="22">
        <f t="shared" si="46"/>
        <v>2759880225.3432288</v>
      </c>
      <c r="K150" s="151">
        <v>7</v>
      </c>
      <c r="L150" s="17">
        <v>236</v>
      </c>
      <c r="M150" s="17" t="s">
        <v>68</v>
      </c>
      <c r="N150" s="21">
        <f>LOOKUP($M142,$C$7:$AE$7,$C$15:$AE$15)</f>
        <v>0</v>
      </c>
      <c r="O150" s="18" cm="1">
        <f t="array" ref="O150">$N150*INDEX($AJ$5:$CJ$36,$N142,MATCH(O142&amp;$K150,$AJ$2:$CJ$2&amp;$AJ$1:$CJ$1,0))</f>
        <v>0</v>
      </c>
      <c r="P150" s="18" cm="1">
        <f t="array" ref="P150">$N150*INDEX($AJ$5:$CJ$36,$N142,MATCH(P142&amp;$K150,$AJ$2:$CJ$2&amp;$AJ$1:$CJ$1,0))</f>
        <v>0</v>
      </c>
      <c r="Q150" s="18" cm="1">
        <f t="array" ref="Q150">$N150*INDEX($AJ$5:$CJ$36,$N142,MATCH(Q142&amp;$K150,$AJ$2:$CJ$2&amp;$AJ$1:$CJ$1,0))</f>
        <v>0</v>
      </c>
      <c r="R150" s="18" cm="1">
        <f t="array" ref="R150">$N150*INDEX($AJ$5:$CJ$36,$N142,MATCH(R142&amp;$K150,$AJ$2:$CJ$2&amp;$AJ$1:$CJ$1,0))</f>
        <v>0</v>
      </c>
      <c r="S150" s="151"/>
      <c r="AP150" s="90"/>
      <c r="AQ150" s="17">
        <v>2045</v>
      </c>
      <c r="AR150" s="191">
        <f t="shared" si="40"/>
        <v>25087826682.485439</v>
      </c>
      <c r="AS150" s="339">
        <f>Costs!AJ31</f>
        <v>-895853418.47654438</v>
      </c>
      <c r="AT150" s="339"/>
      <c r="AU150" s="337">
        <f t="shared" si="41"/>
        <v>25983680100.961983</v>
      </c>
      <c r="AV150" s="337"/>
      <c r="AW150" s="17"/>
      <c r="AX150" s="17"/>
      <c r="AY150" s="86"/>
    </row>
    <row r="151" spans="2:51" x14ac:dyDescent="0.25">
      <c r="B151" s="156">
        <v>2027</v>
      </c>
      <c r="C151" s="308">
        <f t="shared" si="48"/>
        <v>101923947.03862709</v>
      </c>
      <c r="D151" s="309">
        <v>229.92244673778697</v>
      </c>
      <c r="E151" s="192"/>
      <c r="F151" s="22">
        <f t="shared" si="47"/>
        <v>9867085285.0392265</v>
      </c>
      <c r="G151" s="22">
        <f t="shared" si="44"/>
        <v>7427488722.5605469</v>
      </c>
      <c r="H151" s="22">
        <f t="shared" si="45"/>
        <v>19692611406.967434</v>
      </c>
      <c r="I151" s="22">
        <f t="shared" si="46"/>
        <v>3190137412.0733371</v>
      </c>
      <c r="K151" s="151">
        <v>8</v>
      </c>
      <c r="L151" s="17">
        <v>245</v>
      </c>
      <c r="M151" s="17" t="s">
        <v>69</v>
      </c>
      <c r="N151" s="21">
        <f>LOOKUP($M142,$C$7:$AE$7,$C$16:$AE$16)</f>
        <v>7505.9367253224282</v>
      </c>
      <c r="O151" s="18" cm="1">
        <f t="array" ref="O151">$N151*INDEX($AJ$5:$CJ$36,$N142,MATCH(O142&amp;$K151,$AJ$2:$CJ$2&amp;$AJ$1:$CJ$1,0))</f>
        <v>798059453.27360022</v>
      </c>
      <c r="P151" s="18" cm="1">
        <f t="array" ref="P151">$N151*INDEX($AJ$5:$CJ$36,$N142,MATCH(P142&amp;$K151,$AJ$2:$CJ$2&amp;$AJ$1:$CJ$1,0))</f>
        <v>627918522.71713758</v>
      </c>
      <c r="Q151" s="18" cm="1">
        <f t="array" ref="Q151">$N151*INDEX($AJ$5:$CJ$36,$N142,MATCH(Q142&amp;$K151,$AJ$2:$CJ$2&amp;$AJ$1:$CJ$1,0))</f>
        <v>1669995006.4600701</v>
      </c>
      <c r="R151" s="18" cm="1">
        <f t="array" ref="R151">$N151*INDEX($AJ$5:$CJ$36,$N142,MATCH(R142&amp;$K151,$AJ$2:$CJ$2&amp;$AJ$1:$CJ$1,0))</f>
        <v>313650616.6727199</v>
      </c>
      <c r="S151" s="151"/>
      <c r="AP151" s="90"/>
      <c r="AQ151" s="17">
        <v>2046</v>
      </c>
      <c r="AR151" s="191">
        <f t="shared" si="40"/>
        <v>26019597418.619427</v>
      </c>
      <c r="AS151" s="339">
        <f>Costs!AJ32</f>
        <v>-914330103.09736443</v>
      </c>
      <c r="AT151" s="339"/>
      <c r="AU151" s="337">
        <f t="shared" si="41"/>
        <v>26933927521.716789</v>
      </c>
      <c r="AV151" s="337"/>
      <c r="AW151" s="17"/>
      <c r="AX151" s="17"/>
      <c r="AY151" s="86"/>
    </row>
    <row r="152" spans="2:51" x14ac:dyDescent="0.25">
      <c r="B152" s="313">
        <v>2028</v>
      </c>
      <c r="C152" s="308">
        <f t="shared" si="48"/>
        <v>109229265.68387705</v>
      </c>
      <c r="D152" s="309">
        <v>243.53496321311226</v>
      </c>
      <c r="E152" s="192"/>
      <c r="F152" s="22">
        <f t="shared" si="47"/>
        <v>10839277285.779352</v>
      </c>
      <c r="G152" s="22">
        <f t="shared" si="44"/>
        <v>8174838595.3403807</v>
      </c>
      <c r="H152" s="22">
        <f t="shared" si="45"/>
        <v>21679387808.426155</v>
      </c>
      <c r="I152" s="22">
        <f t="shared" si="46"/>
        <v>3530001072.4143953</v>
      </c>
      <c r="K152" s="151">
        <v>9</v>
      </c>
      <c r="L152" s="17">
        <v>4310</v>
      </c>
      <c r="M152" s="17" t="s">
        <v>70</v>
      </c>
      <c r="N152" s="21">
        <f>LOOKUP($M142,$C$7:$AE$7,$C$17:$AE$17)</f>
        <v>754.00406829268252</v>
      </c>
      <c r="O152" s="18" cm="1">
        <f t="array" ref="O152">$N152*INDEX($AJ$5:$CJ$36,$N142,MATCH(O142&amp;$K152,$AJ$2:$CJ$2&amp;$AJ$1:$CJ$1,0))</f>
        <v>130689737.69453451</v>
      </c>
      <c r="P152" s="18" cm="1">
        <f t="array" ref="P152">$N152*INDEX($AJ$5:$CJ$36,$N142,MATCH(P142&amp;$K152,$AJ$2:$CJ$2&amp;$AJ$1:$CJ$1,0))</f>
        <v>100859443.42219269</v>
      </c>
      <c r="Q152" s="18" cm="1">
        <f t="array" ref="Q152">$N152*INDEX($AJ$5:$CJ$36,$N142,MATCH(Q142&amp;$K152,$AJ$2:$CJ$2&amp;$AJ$1:$CJ$1,0))</f>
        <v>268265656.03467003</v>
      </c>
      <c r="R152" s="18" cm="1">
        <f t="array" ref="R152">$N152*INDEX($AJ$5:$CJ$36,$N142,MATCH(R142&amp;$K152,$AJ$2:$CJ$2&amp;$AJ$1:$CJ$1,0))</f>
        <v>46708329.41672235</v>
      </c>
      <c r="S152" s="151"/>
      <c r="AP152" s="90"/>
      <c r="AQ152" s="17">
        <v>2047</v>
      </c>
      <c r="AR152" s="191">
        <f t="shared" si="40"/>
        <v>26951591349.851032</v>
      </c>
      <c r="AS152" s="339">
        <f>Costs!AJ33</f>
        <v>-940077690.98222232</v>
      </c>
      <c r="AT152" s="339"/>
      <c r="AU152" s="337">
        <f t="shared" si="41"/>
        <v>27891669040.833256</v>
      </c>
      <c r="AV152" s="337"/>
      <c r="AW152" s="17"/>
      <c r="AX152" s="17"/>
      <c r="AY152" s="86"/>
    </row>
    <row r="153" spans="2:51" x14ac:dyDescent="0.25">
      <c r="B153" s="156">
        <v>2029</v>
      </c>
      <c r="C153" s="308">
        <f t="shared" si="48"/>
        <v>94189455.65492259</v>
      </c>
      <c r="D153" s="309">
        <v>229.60867370838884</v>
      </c>
      <c r="E153" s="192"/>
      <c r="F153" s="22">
        <f t="shared" si="47"/>
        <v>9574609653.2220325</v>
      </c>
      <c r="G153" s="22">
        <f t="shared" si="44"/>
        <v>7232748279.5798645</v>
      </c>
      <c r="H153" s="22">
        <f t="shared" si="45"/>
        <v>19186589476.495651</v>
      </c>
      <c r="I153" s="22">
        <f t="shared" si="46"/>
        <v>3138623030.6908793</v>
      </c>
      <c r="K153" s="151"/>
      <c r="L153" s="17"/>
      <c r="M153" s="17"/>
      <c r="N153" s="17"/>
      <c r="O153" s="20">
        <f>SUM(O144:O152)</f>
        <v>10839000698.955488</v>
      </c>
      <c r="P153" s="20">
        <f>SUM(P144:P152)</f>
        <v>8205398916.4818134</v>
      </c>
      <c r="Q153" s="20">
        <f>SUM(Q144:Q152)</f>
        <v>21770650093.740818</v>
      </c>
      <c r="R153" s="20">
        <f>SUM(R144:R152)</f>
        <v>3581325172.5308414</v>
      </c>
      <c r="S153" s="151">
        <f>M142</f>
        <v>2030</v>
      </c>
      <c r="AP153" s="90"/>
      <c r="AQ153" s="17">
        <v>2048</v>
      </c>
      <c r="AR153" s="191">
        <f t="shared" si="40"/>
        <v>27879975028.618355</v>
      </c>
      <c r="AS153" s="339">
        <f>Costs!AJ34</f>
        <v>-981297368.75871313</v>
      </c>
      <c r="AT153" s="339"/>
      <c r="AU153" s="337">
        <f t="shared" si="41"/>
        <v>28861272397.377068</v>
      </c>
      <c r="AV153" s="337"/>
      <c r="AW153" s="17"/>
      <c r="AX153" s="17"/>
      <c r="AY153" s="86"/>
    </row>
    <row r="154" spans="2:51" x14ac:dyDescent="0.25">
      <c r="B154" s="156">
        <v>2030</v>
      </c>
      <c r="C154" s="308">
        <f t="shared" si="48"/>
        <v>104171048.92536868</v>
      </c>
      <c r="D154" s="309">
        <v>234.14139531562773</v>
      </c>
      <c r="E154" s="192"/>
      <c r="F154" s="22">
        <f t="shared" si="47"/>
        <v>10839000698.955488</v>
      </c>
      <c r="G154" s="22">
        <f t="shared" si="44"/>
        <v>8205398916.4818134</v>
      </c>
      <c r="H154" s="22">
        <f t="shared" si="45"/>
        <v>21770650093.740818</v>
      </c>
      <c r="I154" s="22">
        <f t="shared" si="46"/>
        <v>3581325172.5308414</v>
      </c>
      <c r="AF154" s="17"/>
      <c r="AP154" s="90"/>
      <c r="AQ154" s="17">
        <v>2049</v>
      </c>
      <c r="AR154" s="191">
        <f t="shared" si="40"/>
        <v>28803386452.30188</v>
      </c>
      <c r="AS154" s="339">
        <f>Costs!AJ35</f>
        <v>-1043218541.1159439</v>
      </c>
      <c r="AT154" s="339"/>
      <c r="AU154" s="337">
        <f t="shared" si="41"/>
        <v>29846604993.417824</v>
      </c>
      <c r="AV154" s="337"/>
      <c r="AW154" s="17"/>
      <c r="AX154" s="17"/>
      <c r="AY154" s="86"/>
    </row>
    <row r="155" spans="2:51" x14ac:dyDescent="0.25">
      <c r="B155" s="156">
        <v>2031</v>
      </c>
      <c r="C155" s="308">
        <f t="shared" si="48"/>
        <v>112771697.26199721</v>
      </c>
      <c r="D155" s="309">
        <v>243.77107937603353</v>
      </c>
      <c r="E155" s="192"/>
      <c r="F155" s="22">
        <f t="shared" si="47"/>
        <v>12021265532.70183</v>
      </c>
      <c r="G155" s="22">
        <f t="shared" si="44"/>
        <v>9122267900.3799458</v>
      </c>
      <c r="H155" s="22">
        <f t="shared" si="45"/>
        <v>24239549242.306759</v>
      </c>
      <c r="I155" s="22">
        <f t="shared" si="46"/>
        <v>4009843773.8860044</v>
      </c>
      <c r="N155" s="151" t="s">
        <v>89</v>
      </c>
      <c r="O155" s="324" t="s">
        <v>146</v>
      </c>
      <c r="P155" s="324"/>
      <c r="Q155" s="324"/>
      <c r="R155" s="324"/>
      <c r="AF155" s="17"/>
      <c r="AP155" s="90"/>
      <c r="AQ155" s="17">
        <v>2050</v>
      </c>
      <c r="AR155" s="191">
        <f t="shared" si="40"/>
        <v>29718870241.047794</v>
      </c>
      <c r="AS155" s="339">
        <f>Costs!AJ36</f>
        <v>-1090861683.233706</v>
      </c>
      <c r="AT155" s="339"/>
      <c r="AU155" s="337">
        <f t="shared" si="41"/>
        <v>30809731924.281502</v>
      </c>
      <c r="AV155" s="337"/>
      <c r="AW155" s="17"/>
      <c r="AX155" s="17"/>
      <c r="AY155" s="86"/>
    </row>
    <row r="156" spans="2:51" x14ac:dyDescent="0.25">
      <c r="B156" s="156">
        <v>2032</v>
      </c>
      <c r="C156" s="308">
        <f t="shared" si="48"/>
        <v>120447188.71786261</v>
      </c>
      <c r="D156" s="309">
        <v>250.59304969965993</v>
      </c>
      <c r="E156" s="192"/>
      <c r="F156" s="22">
        <f t="shared" si="47"/>
        <v>13143222207.58683</v>
      </c>
      <c r="G156" s="22">
        <f t="shared" si="44"/>
        <v>9994622319.9223804</v>
      </c>
      <c r="H156" s="22">
        <f t="shared" si="45"/>
        <v>26594137440.547756</v>
      </c>
      <c r="I156" s="22">
        <f t="shared" si="46"/>
        <v>4420151255.941843</v>
      </c>
      <c r="M156" s="1">
        <v>2031</v>
      </c>
      <c r="N156" s="151">
        <f>LOOKUP(M156,$AJ$6:$AJ$36,$AI$6:$AI$36)</f>
        <v>13</v>
      </c>
      <c r="O156" s="151">
        <v>1</v>
      </c>
      <c r="P156" s="151">
        <v>2</v>
      </c>
      <c r="Q156" s="151">
        <v>3</v>
      </c>
      <c r="R156" s="151">
        <v>4</v>
      </c>
      <c r="AF156" s="17"/>
      <c r="AP156" s="90"/>
      <c r="AQ156" s="17" t="s">
        <v>115</v>
      </c>
      <c r="AR156" s="99">
        <f>NPV(AR161,AR127:AR155)</f>
        <v>260931522263.76736</v>
      </c>
      <c r="AS156" s="99">
        <f>NPV(AS161,AS127:AS155)</f>
        <v>-11770254487.731955</v>
      </c>
      <c r="AT156" s="99">
        <f>NPV(AT161,AS127:AS155)</f>
        <v>-6429451179.6220493</v>
      </c>
      <c r="AU156" s="99">
        <f>AR156-AS156</f>
        <v>272701776751.49933</v>
      </c>
      <c r="AV156" s="99">
        <f>AR156-AT156</f>
        <v>267360973443.3894</v>
      </c>
      <c r="AW156" s="133"/>
      <c r="AX156" s="17"/>
      <c r="AY156" s="86"/>
    </row>
    <row r="157" spans="2:51" x14ac:dyDescent="0.25">
      <c r="B157" s="156">
        <v>2033</v>
      </c>
      <c r="C157" s="308">
        <f t="shared" si="48"/>
        <v>128666713.3767522</v>
      </c>
      <c r="D157" s="309">
        <v>254.14816767629756</v>
      </c>
      <c r="E157" s="192"/>
      <c r="F157" s="22">
        <f t="shared" si="47"/>
        <v>14363810845.055182</v>
      </c>
      <c r="G157" s="22">
        <f t="shared" si="44"/>
        <v>10946920172.724239</v>
      </c>
      <c r="H157" s="22">
        <f t="shared" si="45"/>
        <v>29166627698.708546</v>
      </c>
      <c r="I157" s="22">
        <f t="shared" si="46"/>
        <v>4873012684.5671091</v>
      </c>
      <c r="K157" s="151" t="s">
        <v>145</v>
      </c>
      <c r="L157" s="19" t="s">
        <v>71</v>
      </c>
      <c r="M157" s="19" t="s">
        <v>72</v>
      </c>
      <c r="N157" s="19" t="s">
        <v>75</v>
      </c>
      <c r="O157" s="32" t="s">
        <v>78</v>
      </c>
      <c r="P157" s="31" t="s">
        <v>77</v>
      </c>
      <c r="Q157" s="31" t="s">
        <v>74</v>
      </c>
      <c r="R157" s="19" t="s">
        <v>76</v>
      </c>
      <c r="S157" s="151" t="s">
        <v>148</v>
      </c>
      <c r="AF157" s="17"/>
      <c r="AP157" s="90"/>
      <c r="AQ157" s="17" t="s">
        <v>116</v>
      </c>
      <c r="AR157" s="100">
        <f>AR156*AR161/(1-(1+AR161)^-COUNT(AQ127:AQ155))</f>
        <v>13598360464.129215</v>
      </c>
      <c r="AS157" s="100">
        <f>AS156*AS161/(1-(1+AS161)^-COUNT(AS127:AS155))</f>
        <v>-613402941.46951699</v>
      </c>
      <c r="AT157" s="100">
        <f>AT156*AT161/(1-(1+AT161)^-COUNT(AS127:AS155))</f>
        <v>-523670130.42339057</v>
      </c>
      <c r="AU157" s="99">
        <f>AR157-AS157</f>
        <v>14211763405.598732</v>
      </c>
      <c r="AV157" s="99">
        <f>AR157-AT157</f>
        <v>14122030594.552607</v>
      </c>
      <c r="AW157" s="17"/>
      <c r="AX157" s="17"/>
      <c r="AY157" s="86"/>
    </row>
    <row r="158" spans="2:51" x14ac:dyDescent="0.25">
      <c r="B158" s="156">
        <v>2034</v>
      </c>
      <c r="C158" s="308">
        <f t="shared" si="48"/>
        <v>138072386.45854977</v>
      </c>
      <c r="D158" s="309">
        <v>267.20530503352808</v>
      </c>
      <c r="E158" s="192"/>
      <c r="F158" s="22">
        <f t="shared" si="47"/>
        <v>15760450010.401327</v>
      </c>
      <c r="G158" s="22">
        <f t="shared" si="44"/>
        <v>12033042609.117086</v>
      </c>
      <c r="H158" s="22">
        <f t="shared" si="45"/>
        <v>32099656679.153572</v>
      </c>
      <c r="I158" s="22">
        <f t="shared" si="46"/>
        <v>5384943984.4871244</v>
      </c>
      <c r="K158" s="151">
        <v>1</v>
      </c>
      <c r="L158" s="17">
        <v>32</v>
      </c>
      <c r="M158" s="17" t="s">
        <v>62</v>
      </c>
      <c r="N158" s="21">
        <f>LOOKUP($M156,$C$7:$AE$7,$C$9:$AE$9)</f>
        <v>7714.5770342169508</v>
      </c>
      <c r="O158" s="18" cm="1">
        <f t="array" ref="O158">$N158*INDEX($AJ$5:$CJ$36,$N156,MATCH(O156&amp;$K158,$AJ$2:$CJ$2&amp;$AJ$1:$CJ$1,0))</f>
        <v>530024002.57052851</v>
      </c>
      <c r="P158" s="18" cm="1">
        <f t="array" ref="P158">$N158*INDEX($AJ$5:$CJ$36,$N156,MATCH(P156&amp;$K158,$AJ$2:$CJ$2&amp;$AJ$1:$CJ$1,0))</f>
        <v>420451238.71928626</v>
      </c>
      <c r="Q158" s="18" cm="1">
        <f t="array" ref="Q158">$N158*INDEX($AJ$5:$CJ$36,$N156,MATCH(Q156&amp;$K158,$AJ$2:$CJ$2&amp;$AJ$1:$CJ$1,0))</f>
        <v>1124077859.950428</v>
      </c>
      <c r="R158" s="18" cm="1">
        <f t="array" ref="R158">$N158*INDEX($AJ$5:$CJ$36,$N156,MATCH(R156&amp;$K158,$AJ$2:$CJ$2&amp;$AJ$1:$CJ$1,0))</f>
        <v>216938474.77759022</v>
      </c>
      <c r="S158" s="151"/>
      <c r="AF158" s="17"/>
      <c r="AP158" s="90"/>
      <c r="AQ158" s="17"/>
      <c r="AR158" s="305"/>
      <c r="AS158" s="17"/>
      <c r="AT158" s="17"/>
      <c r="AU158" s="17"/>
      <c r="AV158" s="17"/>
      <c r="AW158" s="17"/>
      <c r="AX158" s="17"/>
      <c r="AY158" s="86"/>
    </row>
    <row r="159" spans="2:51" ht="15.75" thickBot="1" x14ac:dyDescent="0.3">
      <c r="B159" s="156">
        <v>2035</v>
      </c>
      <c r="C159" s="308">
        <f t="shared" si="48"/>
        <v>145876588.57160389</v>
      </c>
      <c r="D159" s="309">
        <v>269.88277989386847</v>
      </c>
      <c r="E159" s="192"/>
      <c r="F159" s="22">
        <f t="shared" si="47"/>
        <v>17015543435.117008</v>
      </c>
      <c r="G159" s="22">
        <f t="shared" si="44"/>
        <v>13015603638.637241</v>
      </c>
      <c r="H159" s="22">
        <f t="shared" si="45"/>
        <v>34760443477.843796</v>
      </c>
      <c r="I159" s="22">
        <f t="shared" si="46"/>
        <v>5855736668.9604044</v>
      </c>
      <c r="K159" s="151">
        <v>2</v>
      </c>
      <c r="L159" s="17">
        <v>125</v>
      </c>
      <c r="M159" s="17" t="s">
        <v>63</v>
      </c>
      <c r="N159" s="21">
        <f>LOOKUP($M156,$C$7:$AE$7,$C$10:$AE$10)</f>
        <v>17149.747751980063</v>
      </c>
      <c r="O159" s="18" cm="1">
        <f t="array" ref="O159">$N159*INDEX($AJ$5:$CJ$36,$N156,MATCH(O156&amp;$K159,$AJ$2:$CJ$2&amp;$AJ$1:$CJ$1,0))</f>
        <v>6412633582.0823784</v>
      </c>
      <c r="P159" s="18" cm="1">
        <f t="array" ref="P159">$N159*INDEX($AJ$5:$CJ$36,$N156,MATCH(P156&amp;$K159,$AJ$2:$CJ$2&amp;$AJ$1:$CJ$1,0))</f>
        <v>4839037666.8016472</v>
      </c>
      <c r="Q159" s="18" cm="1">
        <f t="array" ref="Q159">$N159*INDEX($AJ$5:$CJ$36,$N156,MATCH(Q156&amp;$K159,$AJ$2:$CJ$2&amp;$AJ$1:$CJ$1,0))</f>
        <v>12836081069.607449</v>
      </c>
      <c r="R159" s="18" cm="1">
        <f t="array" ref="R159">$N159*INDEX($AJ$5:$CJ$36,$N156,MATCH(R156&amp;$K159,$AJ$2:$CJ$2&amp;$AJ$1:$CJ$1,0))</f>
        <v>2067984928.9473927</v>
      </c>
      <c r="S159" s="151"/>
      <c r="AF159" s="132"/>
      <c r="AP159" s="137" t="s">
        <v>127</v>
      </c>
      <c r="AQ159" s="17"/>
      <c r="AR159" s="17"/>
      <c r="AS159" s="17"/>
      <c r="AT159" s="17"/>
      <c r="AU159" s="17"/>
      <c r="AV159" s="17"/>
      <c r="AW159" s="17"/>
      <c r="AX159" s="17"/>
      <c r="AY159" s="86"/>
    </row>
    <row r="160" spans="2:51" ht="17.25" thickTop="1" thickBot="1" x14ac:dyDescent="0.3">
      <c r="B160" s="156">
        <v>2036</v>
      </c>
      <c r="C160" s="308">
        <f t="shared" si="48"/>
        <v>167012353.75358921</v>
      </c>
      <c r="D160" s="309">
        <v>282.38922495231083</v>
      </c>
      <c r="E160" s="192"/>
      <c r="F160" s="22">
        <f t="shared" si="47"/>
        <v>19890927538.135605</v>
      </c>
      <c r="G160" s="22">
        <f t="shared" si="44"/>
        <v>15348750303.938908</v>
      </c>
      <c r="H160" s="22">
        <f t="shared" si="45"/>
        <v>41096286571.960564</v>
      </c>
      <c r="I160" s="22">
        <f t="shared" si="46"/>
        <v>7129603105.5868568</v>
      </c>
      <c r="K160" s="151">
        <v>3</v>
      </c>
      <c r="L160" s="17">
        <v>134</v>
      </c>
      <c r="M160" s="17" t="s">
        <v>64</v>
      </c>
      <c r="N160" s="21">
        <f>LOOKUP($M156,$C$7:$AE$7,$C$11:$AE$11)</f>
        <v>12454.591333386608</v>
      </c>
      <c r="O160" s="18" cm="1">
        <f t="array" ref="O160">$N160*INDEX($AJ$5:$CJ$36,$N156,MATCH(O156&amp;$K160,$AJ$2:$CJ$2&amp;$AJ$1:$CJ$1,0))</f>
        <v>1930531808.9032686</v>
      </c>
      <c r="P160" s="18" cm="1">
        <f t="array" ref="P160">$N160*INDEX($AJ$5:$CJ$36,$N156,MATCH(P156&amp;$K160,$AJ$2:$CJ$2&amp;$AJ$1:$CJ$1,0))</f>
        <v>1499998412.7266185</v>
      </c>
      <c r="Q160" s="18" cm="1">
        <f t="array" ref="Q160">$N160*INDEX($AJ$5:$CJ$36,$N156,MATCH(Q156&amp;$K160,$AJ$2:$CJ$2&amp;$AJ$1:$CJ$1,0))</f>
        <v>3996793340.0927644</v>
      </c>
      <c r="R160" s="18" cm="1">
        <f t="array" ref="R160">$N160*INDEX($AJ$5:$CJ$36,$N156,MATCH(R156&amp;$K160,$AJ$2:$CJ$2&amp;$AJ$1:$CJ$1,0))</f>
        <v>711313393.07380295</v>
      </c>
      <c r="S160" s="151"/>
      <c r="AF160" s="132"/>
      <c r="AP160" s="90"/>
      <c r="AQ160" s="329" t="s">
        <v>0</v>
      </c>
      <c r="AR160" s="103" t="s">
        <v>113</v>
      </c>
      <c r="AS160" s="347" t="s">
        <v>114</v>
      </c>
      <c r="AT160" s="348"/>
      <c r="AU160" s="340" t="s">
        <v>108</v>
      </c>
      <c r="AV160" s="340"/>
      <c r="AW160" s="17"/>
      <c r="AX160" s="17"/>
      <c r="AY160" s="86"/>
    </row>
    <row r="161" spans="2:51" ht="15.75" thickBot="1" x14ac:dyDescent="0.3">
      <c r="B161" s="156">
        <v>2037</v>
      </c>
      <c r="C161" s="308">
        <f t="shared" si="48"/>
        <v>172446991.77521971</v>
      </c>
      <c r="D161" s="309">
        <v>282.87971200665817</v>
      </c>
      <c r="E161" s="192"/>
      <c r="F161" s="22">
        <f t="shared" si="47"/>
        <v>21035502740.478893</v>
      </c>
      <c r="G161" s="22">
        <f t="shared" si="44"/>
        <v>16187406077.505302</v>
      </c>
      <c r="H161" s="22">
        <f t="shared" si="45"/>
        <v>43303996670.13382</v>
      </c>
      <c r="I161" s="22">
        <f t="shared" si="46"/>
        <v>7423741291.3089361</v>
      </c>
      <c r="K161" s="151">
        <v>4</v>
      </c>
      <c r="L161" s="17">
        <v>143</v>
      </c>
      <c r="M161" s="17" t="s">
        <v>65</v>
      </c>
      <c r="N161" s="21">
        <f>LOOKUP($M156,$C$7:$AE$7,$C$12:$AE$12)</f>
        <v>4270.4400379207545</v>
      </c>
      <c r="O161" s="18" cm="1">
        <f t="array" ref="O161">$N161*INDEX($AJ$5:$CJ$36,$N156,MATCH(O156&amp;$K161,$AJ$2:$CJ$2&amp;$AJ$1:$CJ$1,0))</f>
        <v>2042266298.1382391</v>
      </c>
      <c r="P161" s="18" cm="1">
        <f t="array" ref="P161">$N161*INDEX($AJ$5:$CJ$36,$N156,MATCH(P156&amp;$K161,$AJ$2:$CJ$2&amp;$AJ$1:$CJ$1,0))</f>
        <v>1492626342.9325826</v>
      </c>
      <c r="Q161" s="18" cm="1">
        <f t="array" ref="Q161">$N161*INDEX($AJ$5:$CJ$36,$N156,MATCH(Q156&amp;$K161,$AJ$2:$CJ$2&amp;$AJ$1:$CJ$1,0))</f>
        <v>3961738566.708199</v>
      </c>
      <c r="R161" s="18" cm="1">
        <f t="array" ref="R161">$N161*INDEX($AJ$5:$CJ$36,$N156,MATCH(R156&amp;$K161,$AJ$2:$CJ$2&amp;$AJ$1:$CJ$1,0))</f>
        <v>579227235.27616072</v>
      </c>
      <c r="S161" s="151"/>
      <c r="AF161" s="132"/>
      <c r="AP161" s="90"/>
      <c r="AQ161" s="330"/>
      <c r="AR161" s="104">
        <v>0.03</v>
      </c>
      <c r="AS161" s="104">
        <v>0.03</v>
      </c>
      <c r="AT161" s="113">
        <v>7.0000000000000007E-2</v>
      </c>
      <c r="AU161" s="109">
        <v>0.03</v>
      </c>
      <c r="AV161" s="114">
        <v>7.0000000000000007E-2</v>
      </c>
      <c r="AW161" s="17"/>
      <c r="AX161" s="17"/>
      <c r="AY161" s="86"/>
    </row>
    <row r="162" spans="2:51" x14ac:dyDescent="0.25">
      <c r="B162" s="156">
        <v>2038</v>
      </c>
      <c r="C162" s="308">
        <f t="shared" si="48"/>
        <v>179298275.70539081</v>
      </c>
      <c r="D162" s="309">
        <v>284.60899375042715</v>
      </c>
      <c r="E162" s="192"/>
      <c r="F162" s="22">
        <f t="shared" si="47"/>
        <v>22361610811.859959</v>
      </c>
      <c r="G162" s="22">
        <f t="shared" si="44"/>
        <v>17234124001.650249</v>
      </c>
      <c r="H162" s="22">
        <f t="shared" si="45"/>
        <v>46122681295.680733</v>
      </c>
      <c r="I162" s="22">
        <f t="shared" si="46"/>
        <v>7934878621.4965611</v>
      </c>
      <c r="K162" s="151">
        <v>5</v>
      </c>
      <c r="L162" s="17">
        <v>152</v>
      </c>
      <c r="M162" s="17" t="s">
        <v>66</v>
      </c>
      <c r="N162" s="21">
        <f>LOOKUP($M156,$C$7:$AE$7,$C$13:$AE$13)</f>
        <v>7691.0188219676802</v>
      </c>
      <c r="O162" s="18" cm="1">
        <f t="array" ref="O162">$N162*INDEX($AJ$5:$CJ$36,$N156,MATCH(O156&amp;$K162,$AJ$2:$CJ$2&amp;$AJ$1:$CJ$1,0))</f>
        <v>73725355.772386491</v>
      </c>
      <c r="P162" s="18" cm="1">
        <f t="array" ref="P162">$N162*INDEX($AJ$5:$CJ$36,$N156,MATCH(P156&amp;$K162,$AJ$2:$CJ$2&amp;$AJ$1:$CJ$1,0))</f>
        <v>58730220.455802552</v>
      </c>
      <c r="Q162" s="18" cm="1">
        <f t="array" ref="Q162">$N162*INDEX($AJ$5:$CJ$36,$N156,MATCH(Q156&amp;$K162,$AJ$2:$CJ$2&amp;$AJ$1:$CJ$1,0))</f>
        <v>156683553.70393372</v>
      </c>
      <c r="R162" s="18" cm="1">
        <f t="array" ref="R162">$N162*INDEX($AJ$5:$CJ$36,$N156,MATCH(R156&amp;$K162,$AJ$2:$CJ$2&amp;$AJ$1:$CJ$1,0))</f>
        <v>31050441.52021306</v>
      </c>
      <c r="S162" s="151"/>
      <c r="AP162" s="90"/>
      <c r="AQ162" s="110">
        <v>2022</v>
      </c>
      <c r="AR162" s="105">
        <f>(ROUND(AR127,-8))/10^9</f>
        <v>1.4</v>
      </c>
      <c r="AS162" s="335">
        <f>(ROUND(AS127,-8))/10^9</f>
        <v>-0.3</v>
      </c>
      <c r="AT162" s="338"/>
      <c r="AU162" s="335">
        <f t="shared" ref="AU162:AU190" si="49">(ROUND(AU127,-8))/10^9</f>
        <v>1.7</v>
      </c>
      <c r="AV162" s="336"/>
      <c r="AW162" s="17"/>
      <c r="AX162" s="17"/>
      <c r="AY162" s="86"/>
    </row>
    <row r="163" spans="2:51" x14ac:dyDescent="0.25">
      <c r="B163" s="156">
        <v>2039</v>
      </c>
      <c r="C163" s="308">
        <f t="shared" si="48"/>
        <v>186193262.79085153</v>
      </c>
      <c r="D163" s="309">
        <v>287.18660745800145</v>
      </c>
      <c r="E163" s="192"/>
      <c r="F163" s="22">
        <f t="shared" si="47"/>
        <v>23727751461.445343</v>
      </c>
      <c r="G163" s="22">
        <f t="shared" si="44"/>
        <v>18322696221.377419</v>
      </c>
      <c r="H163" s="22">
        <f t="shared" si="45"/>
        <v>49062814051.93615</v>
      </c>
      <c r="I163" s="22">
        <f t="shared" si="46"/>
        <v>8483964629.1344557</v>
      </c>
      <c r="K163" s="151">
        <v>6</v>
      </c>
      <c r="L163" s="17">
        <v>227</v>
      </c>
      <c r="M163" s="17" t="s">
        <v>67</v>
      </c>
      <c r="N163" s="21">
        <f>LOOKUP($M156,$C$7:$AE$7,$C$14:$AE$14)</f>
        <v>52.249999999999851</v>
      </c>
      <c r="O163" s="18" cm="1">
        <f t="array" ref="O163">$N163*INDEX($AJ$5:$CJ$36,$N156,MATCH(O156&amp;$K163,$AJ$2:$CJ$2&amp;$AJ$1:$CJ$1,0))</f>
        <v>17911656.026529931</v>
      </c>
      <c r="P163" s="18" cm="1">
        <f t="array" ref="P163">$N163*INDEX($AJ$5:$CJ$36,$N156,MATCH(P156&amp;$K163,$AJ$2:$CJ$2&amp;$AJ$1:$CJ$1,0))</f>
        <v>13403624.679768788</v>
      </c>
      <c r="Q163" s="18" cm="1">
        <f t="array" ref="Q163">$N163*INDEX($AJ$5:$CJ$36,$N156,MATCH(Q156&amp;$K163,$AJ$2:$CJ$2&amp;$AJ$1:$CJ$1,0))</f>
        <v>35504483.944166884</v>
      </c>
      <c r="R163" s="18" cm="1">
        <f t="array" ref="R163">$N163*INDEX($AJ$5:$CJ$36,$N156,MATCH(R156&amp;$K163,$AJ$2:$CJ$2&amp;$AJ$1:$CJ$1,0))</f>
        <v>5576287.9294708557</v>
      </c>
      <c r="S163" s="151"/>
      <c r="AP163" s="90"/>
      <c r="AQ163" s="110">
        <v>2023</v>
      </c>
      <c r="AR163" s="105">
        <f t="shared" ref="AR163:AS192" si="50">(ROUND(AR128,-8))/10^9</f>
        <v>1.8</v>
      </c>
      <c r="AS163" s="327">
        <f t="shared" si="50"/>
        <v>-0.5</v>
      </c>
      <c r="AT163" s="333"/>
      <c r="AU163" s="327">
        <f t="shared" si="49"/>
        <v>2.2999999999999998</v>
      </c>
      <c r="AV163" s="328"/>
      <c r="AW163" s="17"/>
      <c r="AX163" s="17"/>
      <c r="AY163" s="86"/>
    </row>
    <row r="164" spans="2:51" x14ac:dyDescent="0.25">
      <c r="B164" s="156">
        <v>2040</v>
      </c>
      <c r="C164" s="308">
        <f t="shared" si="48"/>
        <v>193200644.50160894</v>
      </c>
      <c r="D164" s="309">
        <v>286.89729273042065</v>
      </c>
      <c r="E164" s="192"/>
      <c r="F164" s="22">
        <f t="shared" si="47"/>
        <v>25146249986.280006</v>
      </c>
      <c r="G164" s="22">
        <f t="shared" si="44"/>
        <v>19463914282.035725</v>
      </c>
      <c r="H164" s="22">
        <f t="shared" si="45"/>
        <v>52156086522.102539</v>
      </c>
      <c r="I164" s="22">
        <f t="shared" si="46"/>
        <v>9078427907.4007301</v>
      </c>
      <c r="K164" s="151">
        <v>7</v>
      </c>
      <c r="L164" s="17">
        <v>236</v>
      </c>
      <c r="M164" s="17" t="s">
        <v>68</v>
      </c>
      <c r="N164" s="21">
        <f>LOOKUP($M156,$C$7:$AE$7,$C$15:$AE$15)</f>
        <v>0</v>
      </c>
      <c r="O164" s="18" cm="1">
        <f t="array" ref="O164">$N164*INDEX($AJ$5:$CJ$36,$N156,MATCH(O156&amp;$K164,$AJ$2:$CJ$2&amp;$AJ$1:$CJ$1,0))</f>
        <v>0</v>
      </c>
      <c r="P164" s="18" cm="1">
        <f t="array" ref="P164">$N164*INDEX($AJ$5:$CJ$36,$N156,MATCH(P156&amp;$K164,$AJ$2:$CJ$2&amp;$AJ$1:$CJ$1,0))</f>
        <v>0</v>
      </c>
      <c r="Q164" s="18" cm="1">
        <f t="array" ref="Q164">$N164*INDEX($AJ$5:$CJ$36,$N156,MATCH(Q156&amp;$K164,$AJ$2:$CJ$2&amp;$AJ$1:$CJ$1,0))</f>
        <v>0</v>
      </c>
      <c r="R164" s="18" cm="1">
        <f t="array" ref="R164">$N164*INDEX($AJ$5:$CJ$36,$N156,MATCH(R156&amp;$K164,$AJ$2:$CJ$2&amp;$AJ$1:$CJ$1,0))</f>
        <v>0</v>
      </c>
      <c r="S164" s="151"/>
      <c r="AP164" s="90"/>
      <c r="AQ164" s="110">
        <v>2024</v>
      </c>
      <c r="AR164" s="105">
        <f>(ROUND(AR129,-8))/10^9</f>
        <v>5.2</v>
      </c>
      <c r="AS164" s="327">
        <f t="shared" si="50"/>
        <v>0.1</v>
      </c>
      <c r="AT164" s="333"/>
      <c r="AU164" s="327">
        <f t="shared" si="49"/>
        <v>5.2</v>
      </c>
      <c r="AV164" s="328"/>
      <c r="AW164" s="17"/>
      <c r="AX164" s="17"/>
      <c r="AY164" s="86"/>
    </row>
    <row r="165" spans="2:51" x14ac:dyDescent="0.25">
      <c r="B165" s="156">
        <v>2041</v>
      </c>
      <c r="C165" s="308">
        <f t="shared" si="48"/>
        <v>199954884.92067391</v>
      </c>
      <c r="D165" s="309">
        <v>278.35404478824648</v>
      </c>
      <c r="E165" s="192"/>
      <c r="F165" s="22">
        <f t="shared" si="47"/>
        <v>26570597621.570412</v>
      </c>
      <c r="G165" s="22">
        <f t="shared" si="44"/>
        <v>20654042890.081345</v>
      </c>
      <c r="H165" s="22">
        <f t="shared" si="45"/>
        <v>55422784687.249603</v>
      </c>
      <c r="I165" s="22">
        <f t="shared" si="46"/>
        <v>9778726728.539053</v>
      </c>
      <c r="K165" s="151">
        <v>8</v>
      </c>
      <c r="L165" s="17">
        <v>245</v>
      </c>
      <c r="M165" s="17" t="s">
        <v>69</v>
      </c>
      <c r="N165" s="21">
        <f>LOOKUP($M156,$C$7:$AE$7,$C$16:$AE$16)</f>
        <v>7989.258783104764</v>
      </c>
      <c r="O165" s="18" cm="1">
        <f t="array" ref="O165">$N165*INDEX($AJ$5:$CJ$36,$N156,MATCH(O156&amp;$K165,$AJ$2:$CJ$2&amp;$AJ$1:$CJ$1,0))</f>
        <v>874237226.54100823</v>
      </c>
      <c r="P165" s="18" cm="1">
        <f t="array" ref="P165">$N165*INDEX($AJ$5:$CJ$36,$N156,MATCH(P156&amp;$K165,$AJ$2:$CJ$2&amp;$AJ$1:$CJ$1,0))</f>
        <v>689744044.08542693</v>
      </c>
      <c r="Q165" s="18" cm="1">
        <f t="array" ref="Q165">$N165*INDEX($AJ$5:$CJ$36,$N156,MATCH(Q156&amp;$K165,$AJ$2:$CJ$2&amp;$AJ$1:$CJ$1,0))</f>
        <v>1840166407.4614394</v>
      </c>
      <c r="R165" s="18" cm="1">
        <f t="array" ref="R165">$N165*INDEX($AJ$5:$CJ$36,$N156,MATCH(R156&amp;$K165,$AJ$2:$CJ$2&amp;$AJ$1:$CJ$1,0))</f>
        <v>347213664.34687811</v>
      </c>
      <c r="S165" s="151"/>
      <c r="AP165" s="90"/>
      <c r="AQ165" s="110">
        <v>2025</v>
      </c>
      <c r="AR165" s="105">
        <f t="shared" si="50"/>
        <v>6.4</v>
      </c>
      <c r="AS165" s="327">
        <f t="shared" si="50"/>
        <v>0.1</v>
      </c>
      <c r="AT165" s="333"/>
      <c r="AU165" s="327">
        <f t="shared" si="49"/>
        <v>6.2</v>
      </c>
      <c r="AV165" s="328"/>
      <c r="AW165" s="17"/>
      <c r="AX165" s="17"/>
      <c r="AY165" s="86"/>
    </row>
    <row r="166" spans="2:51" x14ac:dyDescent="0.25">
      <c r="B166" s="156">
        <v>2042</v>
      </c>
      <c r="C166" s="308">
        <f t="shared" si="48"/>
        <v>206006927.09055656</v>
      </c>
      <c r="D166" s="309">
        <v>280.22061384462808</v>
      </c>
      <c r="E166" s="192"/>
      <c r="F166" s="22">
        <f t="shared" si="47"/>
        <v>27927983097.785763</v>
      </c>
      <c r="G166" s="22">
        <f t="shared" si="44"/>
        <v>21735449886.280579</v>
      </c>
      <c r="H166" s="22">
        <f t="shared" si="45"/>
        <v>58330884614.848709</v>
      </c>
      <c r="I166" s="22">
        <f t="shared" si="46"/>
        <v>10323297886.561766</v>
      </c>
      <c r="K166" s="151">
        <v>9</v>
      </c>
      <c r="L166" s="17">
        <v>4310</v>
      </c>
      <c r="M166" s="17" t="s">
        <v>70</v>
      </c>
      <c r="N166" s="21">
        <f>LOOKUP($M156,$C$7:$AE$7,$C$17:$AE$17)</f>
        <v>786.85376536585318</v>
      </c>
      <c r="O166" s="18" cm="1">
        <f t="array" ref="O166">$N166*INDEX($AJ$5:$CJ$36,$N156,MATCH(O156&amp;$K166,$AJ$2:$CJ$2&amp;$AJ$1:$CJ$1,0))</f>
        <v>139935602.66749215</v>
      </c>
      <c r="P166" s="18" cm="1">
        <f t="array" ref="P166">$N166*INDEX($AJ$5:$CJ$36,$N156,MATCH(P156&amp;$K166,$AJ$2:$CJ$2&amp;$AJ$1:$CJ$1,0))</f>
        <v>108276349.9788129</v>
      </c>
      <c r="Q166" s="18" cm="1">
        <f t="array" ref="Q166">$N166*INDEX($AJ$5:$CJ$36,$N156,MATCH(Q156&amp;$K166,$AJ$2:$CJ$2&amp;$AJ$1:$CJ$1,0))</f>
        <v>288503960.83837682</v>
      </c>
      <c r="R166" s="18" cm="1">
        <f t="array" ref="R166">$N166*INDEX($AJ$5:$CJ$36,$N156,MATCH(R156&amp;$K166,$AJ$2:$CJ$2&amp;$AJ$1:$CJ$1,0))</f>
        <v>50539348.014495969</v>
      </c>
      <c r="S166" s="151"/>
      <c r="AP166" s="90"/>
      <c r="AQ166" s="110">
        <v>2026</v>
      </c>
      <c r="AR166" s="105">
        <f t="shared" si="50"/>
        <v>6.8</v>
      </c>
      <c r="AS166" s="327">
        <f t="shared" si="50"/>
        <v>0.1</v>
      </c>
      <c r="AT166" s="333"/>
      <c r="AU166" s="327">
        <f t="shared" si="49"/>
        <v>6.7</v>
      </c>
      <c r="AV166" s="328"/>
      <c r="AW166" s="17"/>
      <c r="AX166" s="17"/>
      <c r="AY166" s="86"/>
    </row>
    <row r="167" spans="2:51" x14ac:dyDescent="0.25">
      <c r="B167" s="156">
        <v>2043</v>
      </c>
      <c r="C167" s="308">
        <f t="shared" si="48"/>
        <v>211219209.71110585</v>
      </c>
      <c r="D167" s="309">
        <v>282.86029318536487</v>
      </c>
      <c r="E167" s="192"/>
      <c r="F167" s="22">
        <f t="shared" si="47"/>
        <v>29196874222.3591</v>
      </c>
      <c r="G167" s="22">
        <f t="shared" si="44"/>
        <v>22751100778.2174</v>
      </c>
      <c r="H167" s="22">
        <f t="shared" si="45"/>
        <v>61059919311.924004</v>
      </c>
      <c r="I167" s="22">
        <f t="shared" si="46"/>
        <v>10841442157.70232</v>
      </c>
      <c r="K167" s="151"/>
      <c r="L167" s="17"/>
      <c r="M167" s="17"/>
      <c r="N167" s="17"/>
      <c r="O167" s="20">
        <f>SUM(O158:O166)</f>
        <v>12021265532.70183</v>
      </c>
      <c r="P167" s="20">
        <f>SUM(P158:P166)</f>
        <v>9122267900.3799458</v>
      </c>
      <c r="Q167" s="20">
        <f>SUM(Q158:Q166)</f>
        <v>24239549242.306759</v>
      </c>
      <c r="R167" s="20">
        <f>SUM(R158:R166)</f>
        <v>4009843773.8860044</v>
      </c>
      <c r="S167" s="151">
        <f>M156</f>
        <v>2031</v>
      </c>
      <c r="AP167" s="90"/>
      <c r="AQ167" s="110">
        <v>2027</v>
      </c>
      <c r="AR167" s="105">
        <f t="shared" si="50"/>
        <v>7.7</v>
      </c>
      <c r="AS167" s="327">
        <f t="shared" si="50"/>
        <v>-0.1</v>
      </c>
      <c r="AT167" s="333"/>
      <c r="AU167" s="327">
        <f t="shared" si="49"/>
        <v>7.8</v>
      </c>
      <c r="AV167" s="328"/>
      <c r="AW167" s="17"/>
      <c r="AX167" s="17"/>
      <c r="AY167" s="86"/>
    </row>
    <row r="168" spans="2:51" x14ac:dyDescent="0.25">
      <c r="B168" s="156">
        <v>2044</v>
      </c>
      <c r="C168" s="308">
        <f t="shared" si="48"/>
        <v>215967442.07731229</v>
      </c>
      <c r="D168" s="309">
        <v>285.62591148228813</v>
      </c>
      <c r="E168" s="192"/>
      <c r="F168" s="22">
        <f t="shared" si="47"/>
        <v>30425149114.636532</v>
      </c>
      <c r="G168" s="22">
        <f t="shared" si="44"/>
        <v>23738535652.443348</v>
      </c>
      <c r="H168" s="22">
        <f t="shared" si="45"/>
        <v>63711540600.273247</v>
      </c>
      <c r="I168" s="22">
        <f t="shared" si="46"/>
        <v>11351559895.19437</v>
      </c>
      <c r="AP168" s="90"/>
      <c r="AQ168" s="110">
        <v>2028</v>
      </c>
      <c r="AR168" s="105">
        <f t="shared" si="50"/>
        <v>8.5</v>
      </c>
      <c r="AS168" s="327">
        <f t="shared" si="50"/>
        <v>-0.1</v>
      </c>
      <c r="AT168" s="333"/>
      <c r="AU168" s="327">
        <f t="shared" si="49"/>
        <v>8.5</v>
      </c>
      <c r="AV168" s="328"/>
      <c r="AW168" s="17"/>
      <c r="AX168" s="17"/>
      <c r="AY168" s="86"/>
    </row>
    <row r="169" spans="2:51" x14ac:dyDescent="0.25">
      <c r="B169" s="156">
        <v>2045</v>
      </c>
      <c r="C169" s="308">
        <f t="shared" si="48"/>
        <v>220157208.88091469</v>
      </c>
      <c r="D169" s="309">
        <v>285.12987049550816</v>
      </c>
      <c r="E169" s="192"/>
      <c r="F169" s="22">
        <f t="shared" si="47"/>
        <v>31595152860.416958</v>
      </c>
      <c r="G169" s="22">
        <f t="shared" si="44"/>
        <v>24683035886.191856</v>
      </c>
      <c r="H169" s="22">
        <f t="shared" si="45"/>
        <v>66245919875.195137</v>
      </c>
      <c r="I169" s="22">
        <f t="shared" si="46"/>
        <v>11845050807.991077</v>
      </c>
      <c r="N169" s="151" t="s">
        <v>89</v>
      </c>
      <c r="O169" s="324" t="s">
        <v>146</v>
      </c>
      <c r="P169" s="324"/>
      <c r="Q169" s="324"/>
      <c r="R169" s="324"/>
      <c r="AP169" s="90"/>
      <c r="AQ169" s="110">
        <v>2029</v>
      </c>
      <c r="AR169" s="105">
        <f>(ROUND(AR134,-8))/10^9</f>
        <v>7.5</v>
      </c>
      <c r="AS169" s="327">
        <f t="shared" si="50"/>
        <v>-0.6</v>
      </c>
      <c r="AT169" s="333"/>
      <c r="AU169" s="327">
        <f t="shared" si="49"/>
        <v>8.1999999999999993</v>
      </c>
      <c r="AV169" s="328"/>
      <c r="AW169" s="17"/>
      <c r="AX169" s="17"/>
      <c r="AY169" s="86"/>
    </row>
    <row r="170" spans="2:51" x14ac:dyDescent="0.25">
      <c r="B170" s="156">
        <v>2046</v>
      </c>
      <c r="C170" s="308">
        <f t="shared" si="48"/>
        <v>223522106.3842639</v>
      </c>
      <c r="D170" s="309">
        <v>287.65201295731339</v>
      </c>
      <c r="E170" s="192"/>
      <c r="F170" s="22">
        <f t="shared" si="47"/>
        <v>32709352571.547523</v>
      </c>
      <c r="G170" s="22">
        <f t="shared" si="44"/>
        <v>25607366428.873634</v>
      </c>
      <c r="H170" s="22">
        <f t="shared" si="45"/>
        <v>68672710522.414726</v>
      </c>
      <c r="I170" s="22">
        <f t="shared" si="46"/>
        <v>12368583066.587341</v>
      </c>
      <c r="M170" s="1">
        <v>2032</v>
      </c>
      <c r="N170" s="151">
        <f>LOOKUP(M170,$AJ$6:$AJ$36,$AI$6:$AI$36)</f>
        <v>14</v>
      </c>
      <c r="O170" s="151">
        <v>1</v>
      </c>
      <c r="P170" s="151">
        <v>2</v>
      </c>
      <c r="Q170" s="151">
        <v>3</v>
      </c>
      <c r="R170" s="151">
        <v>4</v>
      </c>
      <c r="AP170" s="90"/>
      <c r="AQ170" s="110">
        <v>2030</v>
      </c>
      <c r="AR170" s="105">
        <f t="shared" si="50"/>
        <v>8.5</v>
      </c>
      <c r="AS170" s="327">
        <f t="shared" si="50"/>
        <v>-0.7</v>
      </c>
      <c r="AT170" s="333"/>
      <c r="AU170" s="327">
        <f t="shared" si="49"/>
        <v>9.3000000000000007</v>
      </c>
      <c r="AV170" s="328"/>
      <c r="AW170" s="17"/>
      <c r="AX170" s="17"/>
      <c r="AY170" s="86"/>
    </row>
    <row r="171" spans="2:51" x14ac:dyDescent="0.25">
      <c r="B171" s="156">
        <v>2047</v>
      </c>
      <c r="C171" s="308">
        <f t="shared" si="48"/>
        <v>226742011.34983727</v>
      </c>
      <c r="D171" s="309">
        <v>289.67141501772653</v>
      </c>
      <c r="E171" s="192"/>
      <c r="F171" s="22">
        <f t="shared" si="47"/>
        <v>33821544374.356472</v>
      </c>
      <c r="G171" s="22">
        <f t="shared" si="44"/>
        <v>26531998900.573227</v>
      </c>
      <c r="H171" s="22">
        <f t="shared" si="45"/>
        <v>71099289523.360596</v>
      </c>
      <c r="I171" s="22">
        <f t="shared" si="46"/>
        <v>12895074281.710403</v>
      </c>
      <c r="K171" s="151" t="s">
        <v>145</v>
      </c>
      <c r="L171" s="19" t="s">
        <v>71</v>
      </c>
      <c r="M171" s="19" t="s">
        <v>72</v>
      </c>
      <c r="N171" s="19" t="s">
        <v>75</v>
      </c>
      <c r="O171" s="32" t="s">
        <v>78</v>
      </c>
      <c r="P171" s="31" t="s">
        <v>77</v>
      </c>
      <c r="Q171" s="31" t="s">
        <v>74</v>
      </c>
      <c r="R171" s="19" t="s">
        <v>76</v>
      </c>
      <c r="S171" s="151" t="s">
        <v>148</v>
      </c>
      <c r="AP171" s="90"/>
      <c r="AQ171" s="110">
        <v>2031</v>
      </c>
      <c r="AR171" s="105">
        <f t="shared" si="50"/>
        <v>9.4</v>
      </c>
      <c r="AS171" s="327">
        <f t="shared" si="50"/>
        <v>-0.8</v>
      </c>
      <c r="AT171" s="333"/>
      <c r="AU171" s="327">
        <f t="shared" si="49"/>
        <v>10.199999999999999</v>
      </c>
      <c r="AV171" s="328"/>
      <c r="AW171" s="17"/>
      <c r="AX171" s="17"/>
      <c r="AY171" s="86"/>
    </row>
    <row r="172" spans="2:51" x14ac:dyDescent="0.25">
      <c r="B172" s="156">
        <v>2048</v>
      </c>
      <c r="C172" s="308">
        <f t="shared" si="48"/>
        <v>229793442.34109303</v>
      </c>
      <c r="D172" s="309">
        <v>291.38323366131192</v>
      </c>
      <c r="E172" s="192"/>
      <c r="F172" s="22">
        <f t="shared" si="47"/>
        <v>34926921874.689423</v>
      </c>
      <c r="G172" s="22">
        <f t="shared" si="44"/>
        <v>27453031007.228775</v>
      </c>
      <c r="H172" s="22">
        <f t="shared" si="45"/>
        <v>73515258463.82518</v>
      </c>
      <c r="I172" s="22">
        <f t="shared" si="46"/>
        <v>13422432701.062115</v>
      </c>
      <c r="K172" s="151">
        <v>1</v>
      </c>
      <c r="L172" s="17">
        <v>32</v>
      </c>
      <c r="M172" s="17" t="s">
        <v>62</v>
      </c>
      <c r="N172" s="21">
        <f>LOOKUP($M170,$C$7:$AE$7,$C$9:$AE$9)</f>
        <v>7872.452977399651</v>
      </c>
      <c r="O172" s="18" cm="1">
        <f t="array" ref="O172">$N172*INDEX($AJ$5:$CJ$36,$N170,MATCH(O170&amp;$K172,$AJ$2:$CJ$2&amp;$AJ$1:$CJ$1,0))</f>
        <v>556922787.62831485</v>
      </c>
      <c r="P172" s="18" cm="1">
        <f t="array" ref="P172">$N172*INDEX($AJ$5:$CJ$36,$N170,MATCH(P170&amp;$K172,$AJ$2:$CJ$2&amp;$AJ$1:$CJ$1,0))</f>
        <v>442955986.17090809</v>
      </c>
      <c r="Q172" s="18" cm="1">
        <f t="array" ref="Q172">$N172*INDEX($AJ$5:$CJ$36,$N170,MATCH(Q170&amp;$K172,$AJ$2:$CJ$2&amp;$AJ$1:$CJ$1,0))</f>
        <v>1187859982.0053558</v>
      </c>
      <c r="R172" s="18" cm="1">
        <f t="array" ref="R172">$N172*INDEX($AJ$5:$CJ$36,$N170,MATCH(R170&amp;$K172,$AJ$2:$CJ$2&amp;$AJ$1:$CJ$1,0))</f>
        <v>230193757.75544703</v>
      </c>
      <c r="S172" s="151"/>
      <c r="AP172" s="90"/>
      <c r="AQ172" s="110">
        <v>2032</v>
      </c>
      <c r="AR172" s="105">
        <f t="shared" si="50"/>
        <v>10.3</v>
      </c>
      <c r="AS172" s="327">
        <f t="shared" si="50"/>
        <v>-0.9</v>
      </c>
      <c r="AT172" s="333"/>
      <c r="AU172" s="327">
        <f t="shared" si="49"/>
        <v>11.2</v>
      </c>
      <c r="AV172" s="328"/>
      <c r="AW172" s="17"/>
      <c r="AX172" s="17"/>
      <c r="AY172" s="86"/>
    </row>
    <row r="173" spans="2:51" x14ac:dyDescent="0.25">
      <c r="B173" s="156">
        <v>2049</v>
      </c>
      <c r="C173" s="308">
        <f t="shared" si="48"/>
        <v>232673840.65903857</v>
      </c>
      <c r="D173" s="309">
        <v>292.26149521013241</v>
      </c>
      <c r="E173" s="192"/>
      <c r="F173" s="22">
        <f t="shared" si="47"/>
        <v>36023791534.09272</v>
      </c>
      <c r="G173" s="22">
        <f t="shared" si="44"/>
        <v>28369063636.212406</v>
      </c>
      <c r="H173" s="22">
        <f t="shared" si="45"/>
        <v>75916968679.03688</v>
      </c>
      <c r="I173" s="22">
        <f t="shared" si="46"/>
        <v>13949885398.389164</v>
      </c>
      <c r="K173" s="151">
        <v>2</v>
      </c>
      <c r="L173" s="17">
        <v>125</v>
      </c>
      <c r="M173" s="17" t="s">
        <v>63</v>
      </c>
      <c r="N173" s="21">
        <f>LOOKUP($M170,$C$7:$AE$7,$C$10:$AE$10)</f>
        <v>18945.534276306127</v>
      </c>
      <c r="O173" s="18" cm="1">
        <f t="array" ref="O173">$N173*INDEX($AJ$5:$CJ$36,$N170,MATCH(O170&amp;$K173,$AJ$2:$CJ$2&amp;$AJ$1:$CJ$1,0))</f>
        <v>7245489325.4104691</v>
      </c>
      <c r="P173" s="18" cm="1">
        <f t="array" ref="P173">$N173*INDEX($AJ$5:$CJ$36,$N170,MATCH(P170&amp;$K173,$AJ$2:$CJ$2&amp;$AJ$1:$CJ$1,0))</f>
        <v>5481412260.8723183</v>
      </c>
      <c r="Q173" s="18" cm="1">
        <f t="array" ref="Q173">$N173*INDEX($AJ$5:$CJ$36,$N170,MATCH(Q170&amp;$K173,$AJ$2:$CJ$2&amp;$AJ$1:$CJ$1,0))</f>
        <v>14558886792.346134</v>
      </c>
      <c r="R173" s="18" cm="1">
        <f t="array" ref="R173">$N173*INDEX($AJ$5:$CJ$36,$N170,MATCH(R170&amp;$K173,$AJ$2:$CJ$2&amp;$AJ$1:$CJ$1,0))</f>
        <v>2361188105.5711188</v>
      </c>
      <c r="S173" s="151"/>
      <c r="AP173" s="90"/>
      <c r="AQ173" s="110">
        <v>2033</v>
      </c>
      <c r="AR173" s="105">
        <f t="shared" si="50"/>
        <v>11.3</v>
      </c>
      <c r="AS173" s="327">
        <f t="shared" si="50"/>
        <v>-1</v>
      </c>
      <c r="AT173" s="333"/>
      <c r="AU173" s="327">
        <f t="shared" si="49"/>
        <v>12.3</v>
      </c>
      <c r="AV173" s="328"/>
      <c r="AW173" s="17"/>
      <c r="AX173" s="17"/>
      <c r="AY173" s="86"/>
    </row>
    <row r="174" spans="2:51" x14ac:dyDescent="0.25">
      <c r="B174" s="156">
        <v>2050</v>
      </c>
      <c r="C174" s="308">
        <f t="shared" si="48"/>
        <v>235369609.57619461</v>
      </c>
      <c r="D174" s="309">
        <v>293.27427696318654</v>
      </c>
      <c r="E174" s="192"/>
      <c r="F174" s="22">
        <f t="shared" si="47"/>
        <v>37108584947.867828</v>
      </c>
      <c r="G174" s="22">
        <f t="shared" si="44"/>
        <v>29277160027.210842</v>
      </c>
      <c r="H174" s="22">
        <f t="shared" si="45"/>
        <v>78296610700.645477</v>
      </c>
      <c r="I174" s="22">
        <f t="shared" si="46"/>
        <v>14475799922.542965</v>
      </c>
      <c r="K174" s="151">
        <v>3</v>
      </c>
      <c r="L174" s="17">
        <v>134</v>
      </c>
      <c r="M174" s="17" t="s">
        <v>64</v>
      </c>
      <c r="N174" s="21">
        <f>LOOKUP($M170,$C$7:$AE$7,$C$11:$AE$11)</f>
        <v>11990.569629846665</v>
      </c>
      <c r="O174" s="18" cm="1">
        <f t="array" ref="O174">$N174*INDEX($AJ$5:$CJ$36,$N170,MATCH(O170&amp;$K174,$AJ$2:$CJ$2&amp;$AJ$1:$CJ$1,0))</f>
        <v>1906840581.5315032</v>
      </c>
      <c r="P174" s="18" cm="1">
        <f t="array" ref="P174">$N174*INDEX($AJ$5:$CJ$36,$N170,MATCH(P170&amp;$K174,$AJ$2:$CJ$2&amp;$AJ$1:$CJ$1,0))</f>
        <v>1485255646.2984295</v>
      </c>
      <c r="Q174" s="18" cm="1">
        <f t="array" ref="Q174">$N174*INDEX($AJ$5:$CJ$36,$N170,MATCH(Q170&amp;$K174,$AJ$2:$CJ$2&amp;$AJ$1:$CJ$1,0))</f>
        <v>3965279146.1132345</v>
      </c>
      <c r="R174" s="18" cm="1">
        <f t="array" ref="R174">$N174*INDEX($AJ$5:$CJ$36,$N170,MATCH(R170&amp;$K174,$AJ$2:$CJ$2&amp;$AJ$1:$CJ$1,0))</f>
        <v>709493615.09647727</v>
      </c>
      <c r="S174" s="151"/>
      <c r="AP174" s="90"/>
      <c r="AQ174" s="110">
        <v>2034</v>
      </c>
      <c r="AR174" s="105">
        <f t="shared" si="50"/>
        <v>12.4</v>
      </c>
      <c r="AS174" s="327">
        <f t="shared" si="50"/>
        <v>-0.9</v>
      </c>
      <c r="AT174" s="333"/>
      <c r="AU174" s="327">
        <f t="shared" si="49"/>
        <v>13.3</v>
      </c>
      <c r="AV174" s="328"/>
      <c r="AW174" s="17"/>
      <c r="AX174" s="17"/>
      <c r="AY174" s="86"/>
    </row>
    <row r="175" spans="2:51" x14ac:dyDescent="0.25">
      <c r="B175" s="156" t="s">
        <v>125</v>
      </c>
      <c r="C175" s="310">
        <f>SUM(C146:C174)</f>
        <v>4450543266.1803846</v>
      </c>
      <c r="D175" s="311">
        <f>SUM(D146:D174)</f>
        <v>7160.2523798037673</v>
      </c>
      <c r="E175" s="193"/>
      <c r="K175" s="151">
        <v>4</v>
      </c>
      <c r="L175" s="17">
        <v>143</v>
      </c>
      <c r="M175" s="17" t="s">
        <v>65</v>
      </c>
      <c r="N175" s="21">
        <f>LOOKUP($M170,$C$7:$AE$7,$C$12:$AE$12)</f>
        <v>4529.91401007481</v>
      </c>
      <c r="O175" s="18" cm="1">
        <f t="array" ref="O175">$N175*INDEX($AJ$5:$CJ$36,$N170,MATCH(O170&amp;$K175,$AJ$2:$CJ$2&amp;$AJ$1:$CJ$1,0))</f>
        <v>2211295553.911643</v>
      </c>
      <c r="P175" s="18" cm="1">
        <f t="array" ref="P175">$N175*INDEX($AJ$5:$CJ$36,$N170,MATCH(P170&amp;$K175,$AJ$2:$CJ$2&amp;$AJ$1:$CJ$1,0))</f>
        <v>1620390214.666456</v>
      </c>
      <c r="Q175" s="18" cm="1">
        <f t="array" ref="Q175">$N175*INDEX($AJ$5:$CJ$36,$N170,MATCH(Q170&amp;$K175,$AJ$2:$CJ$2&amp;$AJ$1:$CJ$1,0))</f>
        <v>4302198507.0024366</v>
      </c>
      <c r="R175" s="18" cm="1">
        <f t="array" ref="R175">$N175*INDEX($AJ$5:$CJ$36,$N170,MATCH(R170&amp;$K175,$AJ$2:$CJ$2&amp;$AJ$1:$CJ$1,0))</f>
        <v>634239869.33507276</v>
      </c>
      <c r="S175" s="151"/>
      <c r="AP175" s="90"/>
      <c r="AQ175" s="110">
        <v>2035</v>
      </c>
      <c r="AR175" s="105">
        <f t="shared" si="50"/>
        <v>13.4</v>
      </c>
      <c r="AS175" s="327">
        <f t="shared" si="50"/>
        <v>-1</v>
      </c>
      <c r="AT175" s="333"/>
      <c r="AU175" s="327">
        <f t="shared" si="49"/>
        <v>14.4</v>
      </c>
      <c r="AV175" s="328"/>
      <c r="AW175" s="17"/>
      <c r="AX175" s="17"/>
      <c r="AY175" s="86"/>
    </row>
    <row r="176" spans="2:51" x14ac:dyDescent="0.25">
      <c r="K176" s="151">
        <v>5</v>
      </c>
      <c r="L176" s="17">
        <v>152</v>
      </c>
      <c r="M176" s="17" t="s">
        <v>66</v>
      </c>
      <c r="N176" s="21">
        <f>LOOKUP($M170,$C$7:$AE$7,$C$13:$AE$13)</f>
        <v>7752.5398111630611</v>
      </c>
      <c r="O176" s="18" cm="1">
        <f t="array" ref="O176">$N176*INDEX($AJ$5:$CJ$36,$N170,MATCH(O170&amp;$K176,$AJ$2:$CJ$2&amp;$AJ$1:$CJ$1,0))</f>
        <v>76565829.563056409</v>
      </c>
      <c r="P176" s="18" cm="1">
        <f t="array" ref="P176">$N176*INDEX($AJ$5:$CJ$36,$N170,MATCH(P170&amp;$K176,$AJ$2:$CJ$2&amp;$AJ$1:$CJ$1,0))</f>
        <v>61158532.373403504</v>
      </c>
      <c r="Q176" s="18" cm="1">
        <f t="array" ref="Q176">$N176*INDEX($AJ$5:$CJ$36,$N170,MATCH(Q170&amp;$K176,$AJ$2:$CJ$2&amp;$AJ$1:$CJ$1,0))</f>
        <v>163682879.50402737</v>
      </c>
      <c r="R176" s="18" cm="1">
        <f t="array" ref="R176">$N176*INDEX($AJ$5:$CJ$36,$N170,MATCH(R170&amp;$K176,$AJ$2:$CJ$2&amp;$AJ$1:$CJ$1,0))</f>
        <v>32565028.040857811</v>
      </c>
      <c r="S176" s="151"/>
      <c r="AP176" s="90"/>
      <c r="AQ176" s="110">
        <v>2036</v>
      </c>
      <c r="AR176" s="105">
        <f t="shared" si="50"/>
        <v>15.7</v>
      </c>
      <c r="AS176" s="327">
        <f t="shared" si="50"/>
        <v>-0.7</v>
      </c>
      <c r="AT176" s="333"/>
      <c r="AU176" s="327">
        <f t="shared" si="49"/>
        <v>16.399999999999999</v>
      </c>
      <c r="AV176" s="328"/>
      <c r="AW176" s="17"/>
      <c r="AX176" s="17"/>
      <c r="AY176" s="86"/>
    </row>
    <row r="177" spans="2:51" x14ac:dyDescent="0.25">
      <c r="F177" s="325" t="s">
        <v>238</v>
      </c>
      <c r="G177" s="325"/>
      <c r="H177" s="325"/>
      <c r="I177" s="325"/>
      <c r="K177" s="151">
        <v>6</v>
      </c>
      <c r="L177" s="17">
        <v>227</v>
      </c>
      <c r="M177" s="17" t="s">
        <v>67</v>
      </c>
      <c r="N177" s="21">
        <f>LOOKUP($M170,$C$7:$AE$7,$C$14:$AE$14)</f>
        <v>58.570000000000022</v>
      </c>
      <c r="O177" s="18" cm="1">
        <f t="array" ref="O177">$N177*INDEX($AJ$5:$CJ$36,$N170,MATCH(O170&amp;$K177,$AJ$2:$CJ$2&amp;$AJ$1:$CJ$1,0))</f>
        <v>20522606.329162631</v>
      </c>
      <c r="P177" s="18" cm="1">
        <f t="array" ref="P177">$N177*INDEX($AJ$5:$CJ$36,$N170,MATCH(P170&amp;$K177,$AJ$2:$CJ$2&amp;$AJ$1:$CJ$1,0))</f>
        <v>15396968.02602127</v>
      </c>
      <c r="Q177" s="18" cm="1">
        <f t="array" ref="Q177">$N177*INDEX($AJ$5:$CJ$36,$N170,MATCH(Q170&amp;$K177,$AJ$2:$CJ$2&amp;$AJ$1:$CJ$1,0))</f>
        <v>40830987.003999196</v>
      </c>
      <c r="R177" s="18" cm="1">
        <f t="array" ref="R177">$N177*INDEX($AJ$5:$CJ$36,$N170,MATCH(R170&amp;$K177,$AJ$2:$CJ$2&amp;$AJ$1:$CJ$1,0))</f>
        <v>6457960.8217053162</v>
      </c>
      <c r="S177" s="151"/>
      <c r="AP177" s="90"/>
      <c r="AQ177" s="110">
        <v>2037</v>
      </c>
      <c r="AR177" s="105">
        <f t="shared" si="50"/>
        <v>16.5</v>
      </c>
      <c r="AS177" s="327">
        <f t="shared" si="50"/>
        <v>-0.8</v>
      </c>
      <c r="AT177" s="333"/>
      <c r="AU177" s="327">
        <f t="shared" si="49"/>
        <v>17.3</v>
      </c>
      <c r="AV177" s="328"/>
      <c r="AW177" s="17"/>
      <c r="AX177" s="17"/>
      <c r="AY177" s="86"/>
    </row>
    <row r="178" spans="2:51" ht="45" x14ac:dyDescent="0.25">
      <c r="B178" s="166" t="s">
        <v>0</v>
      </c>
      <c r="C178" s="166" t="s">
        <v>147</v>
      </c>
      <c r="D178" s="306" t="s">
        <v>237</v>
      </c>
      <c r="E178" s="306"/>
      <c r="F178" s="166" t="s">
        <v>78</v>
      </c>
      <c r="G178" s="306" t="s">
        <v>77</v>
      </c>
      <c r="H178" s="306" t="s">
        <v>74</v>
      </c>
      <c r="I178" s="307" t="s">
        <v>76</v>
      </c>
      <c r="K178" s="151">
        <v>7</v>
      </c>
      <c r="L178" s="17">
        <v>236</v>
      </c>
      <c r="M178" s="17" t="s">
        <v>68</v>
      </c>
      <c r="N178" s="21">
        <f>LOOKUP($M170,$C$7:$AE$7,$C$15:$AE$15)</f>
        <v>0</v>
      </c>
      <c r="O178" s="18" cm="1">
        <f t="array" ref="O178">$N178*INDEX($AJ$5:$CJ$36,$N170,MATCH(O170&amp;$K178,$AJ$2:$CJ$2&amp;$AJ$1:$CJ$1,0))</f>
        <v>0</v>
      </c>
      <c r="P178" s="18" cm="1">
        <f t="array" ref="P178">$N178*INDEX($AJ$5:$CJ$36,$N170,MATCH(P170&amp;$K178,$AJ$2:$CJ$2&amp;$AJ$1:$CJ$1,0))</f>
        <v>0</v>
      </c>
      <c r="Q178" s="18" cm="1">
        <f t="array" ref="Q178">$N178*INDEX($AJ$5:$CJ$36,$N170,MATCH(Q170&amp;$K178,$AJ$2:$CJ$2&amp;$AJ$1:$CJ$1,0))</f>
        <v>0</v>
      </c>
      <c r="R178" s="18" cm="1">
        <f t="array" ref="R178">$N178*INDEX($AJ$5:$CJ$36,$N170,MATCH(R170&amp;$K178,$AJ$2:$CJ$2&amp;$AJ$1:$CJ$1,0))</f>
        <v>0</v>
      </c>
      <c r="S178" s="151"/>
      <c r="AP178" s="90"/>
      <c r="AQ178" s="110">
        <v>2038</v>
      </c>
      <c r="AR178" s="105">
        <f t="shared" si="50"/>
        <v>17.600000000000001</v>
      </c>
      <c r="AS178" s="327">
        <f t="shared" si="50"/>
        <v>-0.8</v>
      </c>
      <c r="AT178" s="333"/>
      <c r="AU178" s="327">
        <f t="shared" si="49"/>
        <v>18.399999999999999</v>
      </c>
      <c r="AV178" s="328"/>
      <c r="AW178" s="17"/>
      <c r="AX178" s="17"/>
      <c r="AY178" s="86"/>
    </row>
    <row r="179" spans="2:51" x14ac:dyDescent="0.25">
      <c r="B179" s="156">
        <v>2022</v>
      </c>
      <c r="C179" s="310">
        <f>C146+'HFC-23'!H49</f>
        <v>21935520.374381587</v>
      </c>
      <c r="D179" s="309">
        <f>D146</f>
        <v>41.621179580696797</v>
      </c>
      <c r="F179" s="167">
        <f>F146+'HFC-23'!AI90</f>
        <v>1944941306.020483</v>
      </c>
      <c r="G179" s="167">
        <f>G146+'HFC-23'!AJ90</f>
        <v>1401821933.6886222</v>
      </c>
      <c r="H179" s="167">
        <f>H146+'HFC-23'!AK90</f>
        <v>3700449681.9788752</v>
      </c>
      <c r="I179" s="167">
        <f>I146+'HFC-23'!AL90</f>
        <v>538027136.32527006</v>
      </c>
      <c r="K179" s="151">
        <v>8</v>
      </c>
      <c r="L179" s="17">
        <v>245</v>
      </c>
      <c r="M179" s="17" t="s">
        <v>69</v>
      </c>
      <c r="N179" s="21">
        <f>LOOKUP($M170,$C$7:$AE$7,$C$16:$AE$16)</f>
        <v>8673.4846970359686</v>
      </c>
      <c r="O179" s="18" cm="1">
        <f t="array" ref="O179">$N179*INDEX($AJ$5:$CJ$36,$N170,MATCH(O170&amp;$K179,$AJ$2:$CJ$2&amp;$AJ$1:$CJ$1,0))</f>
        <v>976021900.28235888</v>
      </c>
      <c r="P179" s="18" cm="1">
        <f t="array" ref="P179">$N179*INDEX($AJ$5:$CJ$36,$N170,MATCH(P170&amp;$K179,$AJ$2:$CJ$2&amp;$AJ$1:$CJ$1,0))</f>
        <v>772040693.17064822</v>
      </c>
      <c r="Q179" s="18" cm="1">
        <f t="array" ref="Q179">$N179*INDEX($AJ$5:$CJ$36,$N170,MATCH(Q170&amp;$K179,$AJ$2:$CJ$2&amp;$AJ$1:$CJ$1,0))</f>
        <v>2065765776.8166347</v>
      </c>
      <c r="R179" s="18" cm="1">
        <f t="array" ref="R179">$N179*INDEX($AJ$5:$CJ$36,$N170,MATCH(R170&amp;$K179,$AJ$2:$CJ$2&amp;$AJ$1:$CJ$1,0))</f>
        <v>391461377.15332288</v>
      </c>
      <c r="S179" s="151"/>
      <c r="AP179" s="90"/>
      <c r="AQ179" s="110">
        <v>2039</v>
      </c>
      <c r="AR179" s="105">
        <f t="shared" si="50"/>
        <v>18.7</v>
      </c>
      <c r="AS179" s="327">
        <f t="shared" si="50"/>
        <v>-0.8</v>
      </c>
      <c r="AT179" s="333"/>
      <c r="AU179" s="327">
        <f t="shared" si="49"/>
        <v>19.5</v>
      </c>
      <c r="AV179" s="328"/>
      <c r="AW179" s="17"/>
      <c r="AX179" s="17"/>
      <c r="AY179" s="86"/>
    </row>
    <row r="180" spans="2:51" x14ac:dyDescent="0.25">
      <c r="B180" s="156">
        <v>2023</v>
      </c>
      <c r="C180" s="310">
        <f>C147+'HFC-23'!H50</f>
        <v>27404381.390877828</v>
      </c>
      <c r="D180" s="309">
        <f t="shared" ref="D180:D208" si="51">D147</f>
        <v>54.504351185138354</v>
      </c>
      <c r="F180" s="167">
        <f>F147+'HFC-23'!AI91</f>
        <v>2473674100.6084337</v>
      </c>
      <c r="G180" s="167">
        <f>G147+'HFC-23'!AJ91</f>
        <v>1796345069.5801642</v>
      </c>
      <c r="H180" s="167">
        <f>H147+'HFC-23'!AK91</f>
        <v>4749983876.01898</v>
      </c>
      <c r="I180" s="167">
        <f>I147+'HFC-23'!AL91</f>
        <v>703141011.64907086</v>
      </c>
      <c r="K180" s="151">
        <v>9</v>
      </c>
      <c r="L180" s="17">
        <v>4310</v>
      </c>
      <c r="M180" s="17" t="s">
        <v>70</v>
      </c>
      <c r="N180" s="21">
        <f>LOOKUP($M170,$C$7:$AE$7,$C$17:$AE$17)</f>
        <v>820.17269560975581</v>
      </c>
      <c r="O180" s="18" cm="1">
        <f t="array" ref="O180">$N180*INDEX($AJ$5:$CJ$36,$N170,MATCH(O170&amp;$K180,$AJ$2:$CJ$2&amp;$AJ$1:$CJ$1,0))</f>
        <v>149563622.93032217</v>
      </c>
      <c r="P180" s="18" cm="1">
        <f t="array" ref="P180">$N180*INDEX($AJ$5:$CJ$36,$N170,MATCH(P170&amp;$K180,$AJ$2:$CJ$2&amp;$AJ$1:$CJ$1,0))</f>
        <v>116012018.34419356</v>
      </c>
      <c r="Q180" s="18" cm="1">
        <f t="array" ref="Q180">$N180*INDEX($AJ$5:$CJ$36,$N170,MATCH(Q170&amp;$K180,$AJ$2:$CJ$2&amp;$AJ$1:$CJ$1,0))</f>
        <v>309633369.75593036</v>
      </c>
      <c r="R180" s="18" cm="1">
        <f t="array" ref="R180">$N180*INDEX($AJ$5:$CJ$36,$N170,MATCH(R170&amp;$K180,$AJ$2:$CJ$2&amp;$AJ$1:$CJ$1,0))</f>
        <v>54551542.167841174</v>
      </c>
      <c r="S180" s="151"/>
      <c r="AP180" s="90"/>
      <c r="AQ180" s="110">
        <v>2040</v>
      </c>
      <c r="AR180" s="105">
        <f t="shared" si="50"/>
        <v>19.8</v>
      </c>
      <c r="AS180" s="327">
        <f t="shared" si="50"/>
        <v>-0.8</v>
      </c>
      <c r="AT180" s="333"/>
      <c r="AU180" s="327">
        <f t="shared" si="49"/>
        <v>20.6</v>
      </c>
      <c r="AV180" s="328"/>
      <c r="AW180" s="17"/>
      <c r="AX180" s="17"/>
      <c r="AY180" s="86"/>
    </row>
    <row r="181" spans="2:51" x14ac:dyDescent="0.25">
      <c r="B181" s="156">
        <v>2024</v>
      </c>
      <c r="C181" s="310">
        <f>C148+'HFC-23'!H51</f>
        <v>77508838.527223989</v>
      </c>
      <c r="D181" s="309">
        <f t="shared" si="51"/>
        <v>144.43300316218446</v>
      </c>
      <c r="F181" s="167">
        <f>F148+'HFC-23'!AI92</f>
        <v>7031587467.8339958</v>
      </c>
      <c r="G181" s="167">
        <f>G148+'HFC-23'!AJ92</f>
        <v>5219662111.6320162</v>
      </c>
      <c r="H181" s="167">
        <f>H148+'HFC-23'!AK92</f>
        <v>13812458583.788118</v>
      </c>
      <c r="I181" s="167">
        <f>I148+'HFC-23'!AL92</f>
        <v>2164245263.0622392</v>
      </c>
      <c r="K181" s="151"/>
      <c r="L181" s="17"/>
      <c r="M181" s="17"/>
      <c r="N181" s="17"/>
      <c r="O181" s="20">
        <f>SUM(O172:O180)</f>
        <v>13143222207.58683</v>
      </c>
      <c r="P181" s="20">
        <f>SUM(P172:P180)</f>
        <v>9994622319.9223804</v>
      </c>
      <c r="Q181" s="20">
        <f>SUM(Q172:Q180)</f>
        <v>26594137440.547756</v>
      </c>
      <c r="R181" s="20">
        <f>SUM(R172:R180)</f>
        <v>4420151255.941843</v>
      </c>
      <c r="S181" s="151">
        <f>M170</f>
        <v>2032</v>
      </c>
      <c r="AP181" s="90"/>
      <c r="AQ181" s="110">
        <v>2041</v>
      </c>
      <c r="AR181" s="105">
        <f t="shared" si="50"/>
        <v>21</v>
      </c>
      <c r="AS181" s="327">
        <f t="shared" si="50"/>
        <v>-0.9</v>
      </c>
      <c r="AT181" s="333"/>
      <c r="AU181" s="327">
        <f t="shared" si="49"/>
        <v>21.9</v>
      </c>
      <c r="AV181" s="328"/>
      <c r="AW181" s="17"/>
      <c r="AX181" s="17"/>
      <c r="AY181" s="86"/>
    </row>
    <row r="182" spans="2:51" x14ac:dyDescent="0.25">
      <c r="B182" s="156">
        <v>2025</v>
      </c>
      <c r="C182" s="310">
        <f>C149+'HFC-23'!H52</f>
        <v>92407964.953624785</v>
      </c>
      <c r="D182" s="309">
        <f t="shared" si="51"/>
        <v>192.09819425997568</v>
      </c>
      <c r="F182" s="167">
        <f>F149+'HFC-23'!AI93</f>
        <v>8571704939.1340942</v>
      </c>
      <c r="G182" s="167">
        <f>G149+'HFC-23'!AJ93</f>
        <v>6382339693.9436035</v>
      </c>
      <c r="H182" s="167">
        <f>H149+'HFC-23'!AK93</f>
        <v>16920379371.630322</v>
      </c>
      <c r="I182" s="167">
        <f>I149+'HFC-23'!AL93</f>
        <v>2666554545.5175476</v>
      </c>
      <c r="AP182" s="90"/>
      <c r="AQ182" s="110">
        <v>2042</v>
      </c>
      <c r="AR182" s="105">
        <f t="shared" si="50"/>
        <v>22.1</v>
      </c>
      <c r="AS182" s="327">
        <f t="shared" si="50"/>
        <v>-0.9</v>
      </c>
      <c r="AT182" s="333"/>
      <c r="AU182" s="327">
        <f t="shared" si="49"/>
        <v>23</v>
      </c>
      <c r="AV182" s="328"/>
      <c r="AW182" s="17"/>
      <c r="AX182" s="17"/>
      <c r="AY182" s="86"/>
    </row>
    <row r="183" spans="2:51" x14ac:dyDescent="0.25">
      <c r="B183" s="156">
        <v>2026</v>
      </c>
      <c r="C183" s="310">
        <f>C150+'HFC-23'!H53</f>
        <v>95344092.055671021</v>
      </c>
      <c r="D183" s="309">
        <f t="shared" si="51"/>
        <v>214.39279245794322</v>
      </c>
      <c r="F183" s="167">
        <f>F150+'HFC-23'!AI94</f>
        <v>9070900830.3471527</v>
      </c>
      <c r="G183" s="167">
        <f>G150+'HFC-23'!AJ94</f>
        <v>6769068355.0046244</v>
      </c>
      <c r="H183" s="167">
        <f>H150+'HFC-23'!AK94</f>
        <v>17950252406.005638</v>
      </c>
      <c r="I183" s="167">
        <f>I150+'HFC-23'!AL94</f>
        <v>2845705780.832479</v>
      </c>
      <c r="N183" s="151" t="s">
        <v>89</v>
      </c>
      <c r="O183" s="324" t="s">
        <v>146</v>
      </c>
      <c r="P183" s="324"/>
      <c r="Q183" s="324"/>
      <c r="R183" s="324"/>
      <c r="AP183" s="90"/>
      <c r="AQ183" s="110">
        <v>2043</v>
      </c>
      <c r="AR183" s="105">
        <f t="shared" si="50"/>
        <v>23.1</v>
      </c>
      <c r="AS183" s="327">
        <f t="shared" si="50"/>
        <v>-0.9</v>
      </c>
      <c r="AT183" s="333"/>
      <c r="AU183" s="327">
        <f t="shared" si="49"/>
        <v>24</v>
      </c>
      <c r="AV183" s="328"/>
      <c r="AW183" s="17"/>
      <c r="AX183" s="17"/>
      <c r="AY183" s="86"/>
    </row>
    <row r="184" spans="2:51" x14ac:dyDescent="0.25">
      <c r="B184" s="156">
        <v>2027</v>
      </c>
      <c r="C184" s="310">
        <f>C151+'HFC-23'!H54</f>
        <v>105628757.60482347</v>
      </c>
      <c r="D184" s="309">
        <f t="shared" si="51"/>
        <v>229.92244673778697</v>
      </c>
      <c r="F184" s="167">
        <f>F151+'HFC-23'!AI95</f>
        <v>10289882822.597885</v>
      </c>
      <c r="G184" s="167">
        <f>G151+'HFC-23'!AJ95</f>
        <v>7708493710.8098707</v>
      </c>
      <c r="H184" s="167">
        <f>H151+'HFC-23'!AK95</f>
        <v>20444890783.350887</v>
      </c>
      <c r="I184" s="167">
        <f>I151+'HFC-23'!AL95</f>
        <v>3275826083.0800676</v>
      </c>
      <c r="M184" s="1">
        <v>2033</v>
      </c>
      <c r="N184" s="151">
        <f>LOOKUP(M184,$AJ$6:$AJ$36,$AI$6:$AI$36)</f>
        <v>15</v>
      </c>
      <c r="O184" s="151">
        <v>1</v>
      </c>
      <c r="P184" s="151">
        <v>2</v>
      </c>
      <c r="Q184" s="151">
        <v>3</v>
      </c>
      <c r="R184" s="151">
        <v>4</v>
      </c>
      <c r="AP184" s="90"/>
      <c r="AQ184" s="110">
        <v>2044</v>
      </c>
      <c r="AR184" s="105">
        <f t="shared" si="50"/>
        <v>24.1</v>
      </c>
      <c r="AS184" s="327">
        <f t="shared" si="50"/>
        <v>-0.9</v>
      </c>
      <c r="AT184" s="333"/>
      <c r="AU184" s="327">
        <f t="shared" si="49"/>
        <v>25</v>
      </c>
      <c r="AV184" s="328"/>
      <c r="AW184" s="17"/>
      <c r="AX184" s="17"/>
      <c r="AY184" s="86"/>
    </row>
    <row r="185" spans="2:51" x14ac:dyDescent="0.25">
      <c r="B185" s="313">
        <v>2028</v>
      </c>
      <c r="C185" s="310">
        <f>C152+'HFC-23'!H55</f>
        <v>112999891.17298414</v>
      </c>
      <c r="D185" s="309">
        <f t="shared" si="51"/>
        <v>243.53496321311226</v>
      </c>
      <c r="F185" s="167">
        <f>F152+'HFC-23'!AI96</f>
        <v>11277364773.573057</v>
      </c>
      <c r="G185" s="167">
        <f>G152+'HFC-23'!AJ96</f>
        <v>8466784768.6971254</v>
      </c>
      <c r="H185" s="167">
        <f>H152+'HFC-23'!AK96</f>
        <v>22461390204.093082</v>
      </c>
      <c r="I185" s="167">
        <f>I152+'HFC-23'!AL96</f>
        <v>3619798995.2136755</v>
      </c>
      <c r="K185" s="151" t="s">
        <v>145</v>
      </c>
      <c r="L185" s="19" t="s">
        <v>71</v>
      </c>
      <c r="M185" s="19" t="s">
        <v>72</v>
      </c>
      <c r="N185" s="19" t="s">
        <v>75</v>
      </c>
      <c r="O185" s="32" t="s">
        <v>78</v>
      </c>
      <c r="P185" s="31" t="s">
        <v>77</v>
      </c>
      <c r="Q185" s="31" t="s">
        <v>74</v>
      </c>
      <c r="R185" s="19" t="s">
        <v>76</v>
      </c>
      <c r="S185" s="151" t="s">
        <v>148</v>
      </c>
      <c r="AP185" s="90"/>
      <c r="AQ185" s="110">
        <v>2045</v>
      </c>
      <c r="AR185" s="105">
        <f t="shared" si="50"/>
        <v>25.1</v>
      </c>
      <c r="AS185" s="327">
        <f t="shared" si="50"/>
        <v>-0.9</v>
      </c>
      <c r="AT185" s="333"/>
      <c r="AU185" s="327">
        <f t="shared" si="49"/>
        <v>26</v>
      </c>
      <c r="AV185" s="328"/>
      <c r="AW185" s="17"/>
      <c r="AX185" s="17"/>
      <c r="AY185" s="86"/>
    </row>
    <row r="186" spans="2:51" x14ac:dyDescent="0.25">
      <c r="B186" s="156">
        <v>2029</v>
      </c>
      <c r="C186" s="310">
        <f>C153+'HFC-23'!H56</f>
        <v>97987663.809486017</v>
      </c>
      <c r="D186" s="309">
        <f t="shared" si="51"/>
        <v>229.60867370838884</v>
      </c>
      <c r="F186" s="167">
        <f>F153+'HFC-23'!AI97</f>
        <v>10023737789.043146</v>
      </c>
      <c r="G186" s="167">
        <f>G153+'HFC-23'!AJ97</f>
        <v>7532822810.4602976</v>
      </c>
      <c r="H186" s="167">
        <f>H153+'HFC-23'!AK97</f>
        <v>19990790986.699169</v>
      </c>
      <c r="I186" s="167">
        <f>I153+'HFC-23'!AL97</f>
        <v>3231683779.0843573</v>
      </c>
      <c r="K186" s="151">
        <v>1</v>
      </c>
      <c r="L186" s="17">
        <v>32</v>
      </c>
      <c r="M186" s="17" t="s">
        <v>62</v>
      </c>
      <c r="N186" s="21">
        <f>LOOKUP($M184,$C$7:$AE$7,$C$9:$AE$9)</f>
        <v>7977.7121352458626</v>
      </c>
      <c r="O186" s="18" cm="1">
        <f t="array" ref="O186">$N186*INDEX($AJ$5:$CJ$36,$N184,MATCH(O184&amp;$K186,$AJ$2:$CJ$2&amp;$AJ$1:$CJ$1,0))</f>
        <v>580635827.23989785</v>
      </c>
      <c r="P186" s="18" cm="1">
        <f t="array" ref="P186">$N186*INDEX($AJ$5:$CJ$36,$N184,MATCH(P184&amp;$K186,$AJ$2:$CJ$2&amp;$AJ$1:$CJ$1,0))</f>
        <v>462964784.14669293</v>
      </c>
      <c r="Q186" s="18" cm="1">
        <f t="array" ref="Q186">$N186*INDEX($AJ$5:$CJ$36,$N184,MATCH(Q184&amp;$K186,$AJ$2:$CJ$2&amp;$AJ$1:$CJ$1,0))</f>
        <v>1245065859.6568487</v>
      </c>
      <c r="R186" s="18" cm="1">
        <f t="array" ref="R186">$N186*INDEX($AJ$5:$CJ$36,$N184,MATCH(R184&amp;$K186,$AJ$2:$CJ$2&amp;$AJ$1:$CJ$1,0))</f>
        <v>242205167.86047539</v>
      </c>
      <c r="S186" s="151"/>
      <c r="AP186" s="90"/>
      <c r="AQ186" s="110">
        <v>2046</v>
      </c>
      <c r="AR186" s="105">
        <f t="shared" si="50"/>
        <v>26</v>
      </c>
      <c r="AS186" s="327">
        <f t="shared" si="50"/>
        <v>-0.9</v>
      </c>
      <c r="AT186" s="333"/>
      <c r="AU186" s="327">
        <f t="shared" si="49"/>
        <v>26.9</v>
      </c>
      <c r="AV186" s="328"/>
      <c r="AW186" s="17"/>
      <c r="AX186" s="17"/>
      <c r="AY186" s="86"/>
    </row>
    <row r="187" spans="2:51" x14ac:dyDescent="0.25">
      <c r="B187" s="156">
        <v>2030</v>
      </c>
      <c r="C187" s="310">
        <f>C154+'HFC-23'!H57</f>
        <v>107950575.40994534</v>
      </c>
      <c r="D187" s="309">
        <f t="shared" si="51"/>
        <v>234.14139531562773</v>
      </c>
      <c r="F187" s="167">
        <f>F154+'HFC-23'!AI98</f>
        <v>11293717210.071955</v>
      </c>
      <c r="G187" s="167">
        <f>G154+'HFC-23'!AJ98</f>
        <v>8509960770.2364159</v>
      </c>
      <c r="H187" s="167">
        <f>H154+'HFC-23'!AK98</f>
        <v>22587293703.991417</v>
      </c>
      <c r="I187" s="167">
        <f>I154+'HFC-23'!AL98</f>
        <v>3676521320.62778</v>
      </c>
      <c r="K187" s="151">
        <v>2</v>
      </c>
      <c r="L187" s="17">
        <v>125</v>
      </c>
      <c r="M187" s="17" t="s">
        <v>63</v>
      </c>
      <c r="N187" s="21">
        <f>LOOKUP($M184,$C$7:$AE$7,$C$10:$AE$10)</f>
        <v>20709.48090433556</v>
      </c>
      <c r="O187" s="18" cm="1">
        <f t="array" ref="O187">$N187*INDEX($AJ$5:$CJ$36,$N184,MATCH(O184&amp;$K187,$AJ$2:$CJ$2&amp;$AJ$1:$CJ$1,0))</f>
        <v>8096489567.3959608</v>
      </c>
      <c r="P187" s="18" cm="1">
        <f t="array" ref="P187">$N187*INDEX($AJ$5:$CJ$36,$N184,MATCH(P184&amp;$K187,$AJ$2:$CJ$2&amp;$AJ$1:$CJ$1,0))</f>
        <v>6140065978.6099453</v>
      </c>
      <c r="Q187" s="18" cm="1">
        <f t="array" ref="Q187">$N187*INDEX($AJ$5:$CJ$36,$N184,MATCH(Q184&amp;$K187,$AJ$2:$CJ$2&amp;$AJ$1:$CJ$1,0))</f>
        <v>16328382232.734324</v>
      </c>
      <c r="R187" s="18" cm="1">
        <f t="array" ref="R187">$N187*INDEX($AJ$5:$CJ$36,$N184,MATCH(R184&amp;$K187,$AJ$2:$CJ$2&amp;$AJ$1:$CJ$1,0))</f>
        <v>2664826957.662509</v>
      </c>
      <c r="S187" s="151"/>
      <c r="AP187" s="90"/>
      <c r="AQ187" s="110">
        <v>2047</v>
      </c>
      <c r="AR187" s="105">
        <f t="shared" si="50"/>
        <v>27</v>
      </c>
      <c r="AS187" s="327">
        <f t="shared" si="50"/>
        <v>-0.9</v>
      </c>
      <c r="AT187" s="333"/>
      <c r="AU187" s="327">
        <f t="shared" si="49"/>
        <v>27.9</v>
      </c>
      <c r="AV187" s="328"/>
      <c r="AW187" s="17"/>
      <c r="AX187" s="17"/>
      <c r="AY187" s="86"/>
    </row>
    <row r="188" spans="2:51" x14ac:dyDescent="0.25">
      <c r="B188" s="156">
        <v>2031</v>
      </c>
      <c r="C188" s="310">
        <f>C155+'HFC-23'!H58</f>
        <v>116551386.70900281</v>
      </c>
      <c r="D188" s="309">
        <f t="shared" si="51"/>
        <v>243.77107937603353</v>
      </c>
      <c r="F188" s="167">
        <f>F155+'HFC-23'!AI99</f>
        <v>12484200385.901476</v>
      </c>
      <c r="G188" s="167">
        <f>G155+'HFC-23'!AJ99</f>
        <v>9433237349.4891033</v>
      </c>
      <c r="H188" s="167">
        <f>H155+'HFC-23'!AK99</f>
        <v>25075067387.964149</v>
      </c>
      <c r="I188" s="167">
        <f>I155+'HFC-23'!AL99</f>
        <v>4108057362.2758403</v>
      </c>
      <c r="K188" s="151">
        <v>3</v>
      </c>
      <c r="L188" s="17">
        <v>134</v>
      </c>
      <c r="M188" s="17" t="s">
        <v>64</v>
      </c>
      <c r="N188" s="21">
        <f>LOOKUP($M184,$C$7:$AE$7,$C$11:$AE$11)</f>
        <v>11550.066435909221</v>
      </c>
      <c r="O188" s="18" cm="1">
        <f t="array" ref="O188">$N188*INDEX($AJ$5:$CJ$36,$N184,MATCH(O184&amp;$K188,$AJ$2:$CJ$2&amp;$AJ$1:$CJ$1,0))</f>
        <v>1883250810.2168527</v>
      </c>
      <c r="P188" s="18" cm="1">
        <f t="array" ref="P188">$N188*INDEX($AJ$5:$CJ$36,$N184,MATCH(P184&amp;$K188,$AJ$2:$CJ$2&amp;$AJ$1:$CJ$1,0))</f>
        <v>1470322423.321789</v>
      </c>
      <c r="Q188" s="18" cm="1">
        <f t="array" ref="Q188">$N188*INDEX($AJ$5:$CJ$36,$N184,MATCH(Q184&amp;$K188,$AJ$2:$CJ$2&amp;$AJ$1:$CJ$1,0))</f>
        <v>3932686693.7526412</v>
      </c>
      <c r="R188" s="18" cm="1">
        <f t="array" ref="R188">$N188*INDEX($AJ$5:$CJ$36,$N184,MATCH(R184&amp;$K188,$AJ$2:$CJ$2&amp;$AJ$1:$CJ$1,0))</f>
        <v>707203553.92518985</v>
      </c>
      <c r="S188" s="151"/>
      <c r="AP188" s="90"/>
      <c r="AQ188" s="110">
        <v>2048</v>
      </c>
      <c r="AR188" s="105">
        <f t="shared" si="50"/>
        <v>27.9</v>
      </c>
      <c r="AS188" s="327">
        <f t="shared" si="50"/>
        <v>-1</v>
      </c>
      <c r="AT188" s="333"/>
      <c r="AU188" s="327">
        <f t="shared" si="49"/>
        <v>28.9</v>
      </c>
      <c r="AV188" s="328"/>
      <c r="AW188" s="17"/>
      <c r="AX188" s="17"/>
      <c r="AY188" s="86"/>
    </row>
    <row r="189" spans="2:51" x14ac:dyDescent="0.25">
      <c r="B189" s="156">
        <v>2032</v>
      </c>
      <c r="C189" s="310">
        <f>C156+'HFC-23'!H59</f>
        <v>124219298.49568167</v>
      </c>
      <c r="D189" s="309">
        <f t="shared" si="51"/>
        <v>250.59304969965993</v>
      </c>
      <c r="F189" s="167">
        <f>F156+'HFC-23'!AI100</f>
        <v>13613411000.44927</v>
      </c>
      <c r="G189" s="167">
        <f>G156+'HFC-23'!AJ100</f>
        <v>10311349801.033524</v>
      </c>
      <c r="H189" s="167">
        <f>H156+'HFC-23'!AK100</f>
        <v>27446781608.924694</v>
      </c>
      <c r="I189" s="167">
        <f>I156+'HFC-23'!AL100</f>
        <v>4521175182.7785635</v>
      </c>
      <c r="K189" s="151">
        <v>4</v>
      </c>
      <c r="L189" s="17">
        <v>143</v>
      </c>
      <c r="M189" s="17" t="s">
        <v>65</v>
      </c>
      <c r="N189" s="21">
        <f>LOOKUP($M184,$C$7:$AE$7,$C$12:$AE$12)</f>
        <v>4803.0366741946755</v>
      </c>
      <c r="O189" s="18" cm="1">
        <f t="array" ref="O189">$N189*INDEX($AJ$5:$CJ$36,$N184,MATCH(O184&amp;$K189,$AJ$2:$CJ$2&amp;$AJ$1:$CJ$1,0))</f>
        <v>2392271235.4999762</v>
      </c>
      <c r="P189" s="18" cm="1">
        <f t="array" ref="P189">$N189*INDEX($AJ$5:$CJ$36,$N184,MATCH(P184&amp;$K189,$AJ$2:$CJ$2&amp;$AJ$1:$CJ$1,0))</f>
        <v>1757394922.8821332</v>
      </c>
      <c r="Q189" s="18" cm="1">
        <f t="array" ref="Q189">$N189*INDEX($AJ$5:$CJ$36,$N184,MATCH(Q184&amp;$K189,$AJ$2:$CJ$2&amp;$AJ$1:$CJ$1,0))</f>
        <v>4667348114.8267412</v>
      </c>
      <c r="R189" s="18" cm="1">
        <f t="array" ref="R189">$N189*INDEX($AJ$5:$CJ$36,$N184,MATCH(R184&amp;$K189,$AJ$2:$CJ$2&amp;$AJ$1:$CJ$1,0))</f>
        <v>693493603.10300672</v>
      </c>
      <c r="S189" s="151"/>
      <c r="AP189" s="90"/>
      <c r="AQ189" s="110">
        <v>2049</v>
      </c>
      <c r="AR189" s="105">
        <f t="shared" si="50"/>
        <v>28.8</v>
      </c>
      <c r="AS189" s="327">
        <f>(ROUND(AS154,-8))/10^9</f>
        <v>-1</v>
      </c>
      <c r="AT189" s="333"/>
      <c r="AU189" s="327">
        <f t="shared" si="49"/>
        <v>29.8</v>
      </c>
      <c r="AV189" s="328"/>
      <c r="AW189" s="17"/>
      <c r="AX189" s="17"/>
      <c r="AY189" s="86"/>
    </row>
    <row r="190" spans="2:51" ht="15.75" thickBot="1" x14ac:dyDescent="0.3">
      <c r="B190" s="156">
        <v>2033</v>
      </c>
      <c r="C190" s="310">
        <f>C157+'HFC-23'!H60</f>
        <v>132430835.67436789</v>
      </c>
      <c r="D190" s="309">
        <f t="shared" si="51"/>
        <v>254.14816767629756</v>
      </c>
      <c r="F190" s="167">
        <f>F157+'HFC-23'!AI101</f>
        <v>14841168976.868982</v>
      </c>
      <c r="G190" s="167">
        <f>G157+'HFC-23'!AJ101</f>
        <v>11269345107.297272</v>
      </c>
      <c r="H190" s="167">
        <f>H157+'HFC-23'!AK101</f>
        <v>30036228116.34362</v>
      </c>
      <c r="I190" s="167">
        <f>I157+'HFC-23'!AL101</f>
        <v>4976823617.1131496</v>
      </c>
      <c r="K190" s="151">
        <v>5</v>
      </c>
      <c r="L190" s="17">
        <v>152</v>
      </c>
      <c r="M190" s="17" t="s">
        <v>66</v>
      </c>
      <c r="N190" s="21">
        <f>LOOKUP($M184,$C$7:$AE$7,$C$13:$AE$13)</f>
        <v>7814.5629893361638</v>
      </c>
      <c r="O190" s="18" cm="1">
        <f t="array" ref="O190">$N190*INDEX($AJ$5:$CJ$36,$N184,MATCH(O184&amp;$K190,$AJ$2:$CJ$2&amp;$AJ$1:$CJ$1,0))</f>
        <v>79447130.78219983</v>
      </c>
      <c r="P190" s="18" cm="1">
        <f t="array" ref="P190">$N190*INDEX($AJ$5:$CJ$36,$N184,MATCH(P184&amp;$K190,$AJ$2:$CJ$2&amp;$AJ$1:$CJ$1,0))</f>
        <v>63622016.952879183</v>
      </c>
      <c r="Q190" s="18" cm="1">
        <f t="array" ref="Q190">$N190*INDEX($AJ$5:$CJ$36,$N184,MATCH(Q184&amp;$K190,$AJ$2:$CJ$2&amp;$AJ$1:$CJ$1,0))</f>
        <v>170784376.32757714</v>
      </c>
      <c r="R190" s="18" cm="1">
        <f t="array" ref="R190">$N190*INDEX($AJ$5:$CJ$36,$N184,MATCH(R184&amp;$K190,$AJ$2:$CJ$2&amp;$AJ$1:$CJ$1,0))</f>
        <v>34101902.340388961</v>
      </c>
      <c r="S190" s="151"/>
      <c r="AP190" s="90"/>
      <c r="AQ190" s="111">
        <v>2050</v>
      </c>
      <c r="AR190" s="106">
        <f t="shared" si="50"/>
        <v>29.7</v>
      </c>
      <c r="AS190" s="331">
        <f t="shared" si="50"/>
        <v>-1.1000000000000001</v>
      </c>
      <c r="AT190" s="334"/>
      <c r="AU190" s="331">
        <f t="shared" si="49"/>
        <v>30.8</v>
      </c>
      <c r="AV190" s="332"/>
      <c r="AW190" s="17"/>
      <c r="AX190" s="17"/>
      <c r="AY190" s="86"/>
    </row>
    <row r="191" spans="2:51" ht="15.75" thickBot="1" x14ac:dyDescent="0.3">
      <c r="B191" s="156">
        <v>2034</v>
      </c>
      <c r="C191" s="310">
        <f>C158+'HFC-23'!H61</f>
        <v>141839087.03520307</v>
      </c>
      <c r="D191" s="309">
        <f t="shared" si="51"/>
        <v>267.20530503352808</v>
      </c>
      <c r="F191" s="167">
        <f>F158+'HFC-23'!AI102</f>
        <v>16246305675.295277</v>
      </c>
      <c r="G191" s="167">
        <f>G158+'HFC-23'!AJ102</f>
        <v>12362060881.3675</v>
      </c>
      <c r="H191" s="167">
        <f>H158+'HFC-23'!AK102</f>
        <v>32988627322.519524</v>
      </c>
      <c r="I191" s="167">
        <f>I158+'HFC-23'!AL102</f>
        <v>5491829003.9338055</v>
      </c>
      <c r="K191" s="151">
        <v>6</v>
      </c>
      <c r="L191" s="17">
        <v>227</v>
      </c>
      <c r="M191" s="17" t="s">
        <v>67</v>
      </c>
      <c r="N191" s="21">
        <f>LOOKUP($M184,$C$7:$AE$7,$C$14:$AE$14)</f>
        <v>65.239999999999981</v>
      </c>
      <c r="O191" s="18" cm="1">
        <f t="array" ref="O191">$N191*INDEX($AJ$5:$CJ$36,$N184,MATCH(O184&amp;$K191,$AJ$2:$CJ$2&amp;$AJ$1:$CJ$1,0))</f>
        <v>23354758.854889248</v>
      </c>
      <c r="P191" s="18" cm="1">
        <f t="array" ref="P191">$N191*INDEX($AJ$5:$CJ$36,$N184,MATCH(P184&amp;$K191,$AJ$2:$CJ$2&amp;$AJ$1:$CJ$1,0))</f>
        <v>17564842.417760305</v>
      </c>
      <c r="Q191" s="18" cm="1">
        <f t="array" ref="Q191">$N191*INDEX($AJ$5:$CJ$36,$N184,MATCH(Q184&amp;$K191,$AJ$2:$CJ$2&amp;$AJ$1:$CJ$1,0))</f>
        <v>46630366.755087867</v>
      </c>
      <c r="R191" s="18" cm="1">
        <f t="array" ref="R191">$N191*INDEX($AJ$5:$CJ$36,$N184,MATCH(R184&amp;$K191,$AJ$2:$CJ$2&amp;$AJ$1:$CJ$1,0))</f>
        <v>7424174.9945577374</v>
      </c>
      <c r="S191" s="151"/>
      <c r="AP191" s="90"/>
      <c r="AQ191" s="102" t="s">
        <v>115</v>
      </c>
      <c r="AR191" s="107">
        <f t="shared" si="50"/>
        <v>260.89999999999998</v>
      </c>
      <c r="AS191" s="107">
        <f>(ROUND(AS156,-8))/10^9</f>
        <v>-11.8</v>
      </c>
      <c r="AT191" s="108">
        <f t="shared" ref="AT191:AU192" si="52">(ROUND(AT156,-8))/10^9</f>
        <v>-6.4</v>
      </c>
      <c r="AU191" s="108">
        <f>(ROUND(AU156,-8))/10^9</f>
        <v>272.7</v>
      </c>
      <c r="AV191" s="101">
        <f>(ROUND(AV156,-8))/10^9</f>
        <v>267.39999999999998</v>
      </c>
      <c r="AW191" s="17"/>
      <c r="AX191" s="17"/>
      <c r="AY191" s="86"/>
    </row>
    <row r="192" spans="2:51" ht="15.75" thickBot="1" x14ac:dyDescent="0.3">
      <c r="B192" s="156">
        <v>2035</v>
      </c>
      <c r="C192" s="310">
        <f>C159+'HFC-23'!H62</f>
        <v>149649917.62217212</v>
      </c>
      <c r="D192" s="309">
        <f t="shared" si="51"/>
        <v>269.88277989386847</v>
      </c>
      <c r="F192" s="167">
        <f>F159+'HFC-23'!AI103</f>
        <v>17510439026.73806</v>
      </c>
      <c r="G192" s="167">
        <f>G159+'HFC-23'!AJ103</f>
        <v>13351584605.784798</v>
      </c>
      <c r="H192" s="167">
        <f>H159+'HFC-23'!AK103</f>
        <v>35669786114.194336</v>
      </c>
      <c r="I192" s="167">
        <f>I159+'HFC-23'!AL103</f>
        <v>5965818044.876955</v>
      </c>
      <c r="K192" s="151">
        <v>7</v>
      </c>
      <c r="L192" s="17">
        <v>236</v>
      </c>
      <c r="M192" s="17" t="s">
        <v>68</v>
      </c>
      <c r="N192" s="21">
        <f>LOOKUP($M184,$C$7:$AE$7,$C$15:$AE$15)</f>
        <v>0</v>
      </c>
      <c r="O192" s="18" cm="1">
        <f t="array" ref="O192">$N192*INDEX($AJ$5:$CJ$36,$N184,MATCH(O184&amp;$K192,$AJ$2:$CJ$2&amp;$AJ$1:$CJ$1,0))</f>
        <v>0</v>
      </c>
      <c r="P192" s="18" cm="1">
        <f t="array" ref="P192">$N192*INDEX($AJ$5:$CJ$36,$N184,MATCH(P184&amp;$K192,$AJ$2:$CJ$2&amp;$AJ$1:$CJ$1,0))</f>
        <v>0</v>
      </c>
      <c r="Q192" s="18" cm="1">
        <f t="array" ref="Q192">$N192*INDEX($AJ$5:$CJ$36,$N184,MATCH(Q184&amp;$K192,$AJ$2:$CJ$2&amp;$AJ$1:$CJ$1,0))</f>
        <v>0</v>
      </c>
      <c r="R192" s="18" cm="1">
        <f t="array" ref="R192">$N192*INDEX($AJ$5:$CJ$36,$N184,MATCH(R184&amp;$K192,$AJ$2:$CJ$2&amp;$AJ$1:$CJ$1,0))</f>
        <v>0</v>
      </c>
      <c r="S192" s="151"/>
      <c r="AP192" s="90"/>
      <c r="AQ192" s="102" t="s">
        <v>116</v>
      </c>
      <c r="AR192" s="107">
        <f>(ROUND(AR157,-8))/10^9</f>
        <v>13.6</v>
      </c>
      <c r="AS192" s="107">
        <f t="shared" si="50"/>
        <v>-0.6</v>
      </c>
      <c r="AT192" s="108">
        <f t="shared" si="52"/>
        <v>-0.5</v>
      </c>
      <c r="AU192" s="108">
        <f t="shared" si="52"/>
        <v>14.2</v>
      </c>
      <c r="AV192" s="101">
        <f>(ROUND(AV157,-8))/10^9</f>
        <v>14.1</v>
      </c>
      <c r="AW192" s="17"/>
      <c r="AX192" s="17"/>
      <c r="AY192" s="86"/>
    </row>
    <row r="193" spans="2:51" ht="15.75" thickBot="1" x14ac:dyDescent="0.3">
      <c r="B193" s="156">
        <v>2036</v>
      </c>
      <c r="C193" s="310">
        <f>C160+'HFC-23'!H63</f>
        <v>170780033.95848981</v>
      </c>
      <c r="D193" s="309">
        <f t="shared" si="51"/>
        <v>282.38922495231083</v>
      </c>
      <c r="F193" s="167">
        <f>F160+'HFC-23'!AI104</f>
        <v>20393683675.747055</v>
      </c>
      <c r="G193" s="167">
        <f>G160+'HFC-23'!AJ104</f>
        <v>15690966962.796299</v>
      </c>
      <c r="H193" s="167">
        <f>H160+'HFC-23'!AK104</f>
        <v>42023537549.862038</v>
      </c>
      <c r="I193" s="167">
        <f>I160+'HFC-23'!AL104</f>
        <v>7242720594.0104685</v>
      </c>
      <c r="K193" s="151">
        <v>8</v>
      </c>
      <c r="L193" s="17">
        <v>245</v>
      </c>
      <c r="M193" s="17" t="s">
        <v>69</v>
      </c>
      <c r="N193" s="21">
        <f>LOOKUP($M184,$C$7:$AE$7,$C$16:$AE$16)</f>
        <v>9934.74719651333</v>
      </c>
      <c r="O193" s="18" cm="1">
        <f t="array" ref="O193">$N193*INDEX($AJ$5:$CJ$36,$N184,MATCH(O184&amp;$K193,$AJ$2:$CJ$2&amp;$AJ$1:$CJ$1,0))</f>
        <v>1148776627.1911669</v>
      </c>
      <c r="P193" s="18" cm="1">
        <f t="array" ref="P193">$N193*INDEX($AJ$5:$CJ$36,$N184,MATCH(P184&amp;$K193,$AJ$2:$CJ$2&amp;$AJ$1:$CJ$1,0))</f>
        <v>910909666.98630702</v>
      </c>
      <c r="Q193" s="18" cm="1">
        <f t="array" ref="Q193">$N193*INDEX($AJ$5:$CJ$36,$N184,MATCH(Q184&amp;$K193,$AJ$2:$CJ$2&amp;$AJ$1:$CJ$1,0))</f>
        <v>2444051034.0215845</v>
      </c>
      <c r="R193" s="18" cm="1">
        <f t="array" ref="R193">$N193*INDEX($AJ$5:$CJ$36,$N184,MATCH(R184&amp;$K193,$AJ$2:$CJ$2&amp;$AJ$1:$CJ$1,0))</f>
        <v>465007456.57974631</v>
      </c>
      <c r="S193" s="151"/>
      <c r="AP193" s="90" t="s">
        <v>262</v>
      </c>
      <c r="AQ193" s="17"/>
      <c r="AR193" s="17"/>
      <c r="AS193" s="17"/>
      <c r="AT193" s="17"/>
      <c r="AU193" s="17"/>
      <c r="AV193" s="17"/>
      <c r="AW193" s="17"/>
      <c r="AX193" s="17"/>
      <c r="AY193" s="86"/>
    </row>
    <row r="194" spans="2:51" ht="15.75" thickBot="1" x14ac:dyDescent="0.3">
      <c r="B194" s="156">
        <v>2037</v>
      </c>
      <c r="C194" s="310">
        <f>C161+'HFC-23'!H64</f>
        <v>176221657.49553189</v>
      </c>
      <c r="D194" s="309">
        <f t="shared" si="51"/>
        <v>282.87971200665817</v>
      </c>
      <c r="F194" s="167">
        <f>F161+'HFC-23'!AI105</f>
        <v>21547808394.348618</v>
      </c>
      <c r="G194" s="167">
        <f>G161+'HFC-23'!AJ105</f>
        <v>16537008391.969868</v>
      </c>
      <c r="H194" s="167">
        <f>H161+'HFC-23'!AK105</f>
        <v>44252272225.628242</v>
      </c>
      <c r="I194" s="167">
        <f>I161+'HFC-23'!AL105</f>
        <v>7540275350.6845493</v>
      </c>
      <c r="K194" s="151">
        <v>9</v>
      </c>
      <c r="L194" s="17">
        <v>4310</v>
      </c>
      <c r="M194" s="17" t="s">
        <v>70</v>
      </c>
      <c r="N194" s="21">
        <f>LOOKUP($M184,$C$7:$AE$7,$C$17:$AE$17)</f>
        <v>853.98619524390188</v>
      </c>
      <c r="O194" s="18" cm="1">
        <f t="array" ref="O194">$N194*INDEX($AJ$5:$CJ$36,$N184,MATCH(O184&amp;$K194,$AJ$2:$CJ$2&amp;$AJ$1:$CJ$1,0))</f>
        <v>159584887.87423936</v>
      </c>
      <c r="P194" s="18" cm="1">
        <f t="array" ref="P194">$N194*INDEX($AJ$5:$CJ$36,$N184,MATCH(P184&amp;$K194,$AJ$2:$CJ$2&amp;$AJ$1:$CJ$1,0))</f>
        <v>124075537.40673257</v>
      </c>
      <c r="Q194" s="18" cm="1">
        <f t="array" ref="Q194">$N194*INDEX($AJ$5:$CJ$36,$N184,MATCH(Q184&amp;$K194,$AJ$2:$CJ$2&amp;$AJ$1:$CJ$1,0))</f>
        <v>331679020.63374758</v>
      </c>
      <c r="R194" s="18" cm="1">
        <f t="array" ref="R194">$N194*INDEX($AJ$5:$CJ$36,$N184,MATCH(R184&amp;$K194,$AJ$2:$CJ$2&amp;$AJ$1:$CJ$1,0))</f>
        <v>58749868.101235315</v>
      </c>
      <c r="S194" s="151"/>
      <c r="AQ194" s="102" t="s">
        <v>115</v>
      </c>
      <c r="AR194" s="107">
        <f>(ROUND(NPV(AR161,AR127:AR141),-8))/10^9</f>
        <v>94.8</v>
      </c>
      <c r="AS194" s="107">
        <f>(ROUND(NPV(AS161,AS127:AS141),-8))/10^9</f>
        <v>-5.4</v>
      </c>
      <c r="AT194" s="107">
        <f>(ROUND(NPV(AT161,AS127:AS141),-8))/10^9</f>
        <v>-3.7</v>
      </c>
      <c r="AU194" s="107">
        <f>AR194-AS194</f>
        <v>100.2</v>
      </c>
      <c r="AV194" s="107">
        <f>AR194-AT194</f>
        <v>98.5</v>
      </c>
      <c r="AW194" s="17"/>
      <c r="AX194" s="17"/>
      <c r="AY194" s="86"/>
    </row>
    <row r="195" spans="2:51" ht="15.75" thickBot="1" x14ac:dyDescent="0.3">
      <c r="B195" s="156">
        <v>2038</v>
      </c>
      <c r="C195" s="310">
        <f>C162+'HFC-23'!H65</f>
        <v>183073390.34028134</v>
      </c>
      <c r="D195" s="309">
        <f t="shared" si="51"/>
        <v>284.60899375042715</v>
      </c>
      <c r="F195" s="167">
        <f>F162+'HFC-23'!AI106</f>
        <v>22882595793.065979</v>
      </c>
      <c r="G195" s="167">
        <f>G162+'HFC-23'!AJ106</f>
        <v>17590519861.085938</v>
      </c>
      <c r="H195" s="167">
        <f>H162+'HFC-23'!AK106</f>
        <v>47090377320.055183</v>
      </c>
      <c r="I195" s="167">
        <f>I162+'HFC-23'!AL106</f>
        <v>8054633765.4879465</v>
      </c>
      <c r="K195" s="151"/>
      <c r="L195" s="17"/>
      <c r="M195" s="17"/>
      <c r="N195" s="17"/>
      <c r="O195" s="20">
        <f>SUM(O186:O194)</f>
        <v>14363810845.055182</v>
      </c>
      <c r="P195" s="20">
        <f>SUM(P186:P194)</f>
        <v>10946920172.724239</v>
      </c>
      <c r="Q195" s="20">
        <f>SUM(Q186:Q194)</f>
        <v>29166627698.708546</v>
      </c>
      <c r="R195" s="20">
        <f>SUM(R186:R194)</f>
        <v>4873012684.5671091</v>
      </c>
      <c r="S195" s="151">
        <f>M184</f>
        <v>2033</v>
      </c>
      <c r="AP195" s="90"/>
      <c r="AQ195" s="102" t="s">
        <v>116</v>
      </c>
      <c r="AR195" s="107">
        <f>AR194*AR161/(1-(1+AR161)^-COUNT(AQ127:AQ141))</f>
        <v>7.9410718278249064</v>
      </c>
      <c r="AS195" s="107">
        <f>AS194*AS161/(1-(1+AS161)^-COUNT(AS127:AS141))</f>
        <v>-0.45233953449635544</v>
      </c>
      <c r="AT195" s="107">
        <f>AT194*AT161/(1-(1+AT161)^-COUNT(AS127:AS141))</f>
        <v>-0.40624011139372423</v>
      </c>
      <c r="AU195" s="107">
        <f>AR195-AS195</f>
        <v>8.3934113623212614</v>
      </c>
      <c r="AV195" s="107">
        <f>AR195-AT195</f>
        <v>8.3473119392186312</v>
      </c>
      <c r="AW195" s="17"/>
      <c r="AX195" s="17"/>
      <c r="AY195" s="86"/>
    </row>
    <row r="196" spans="2:51" x14ac:dyDescent="0.25">
      <c r="B196" s="156">
        <v>2039</v>
      </c>
      <c r="C196" s="310">
        <f>C163+'HFC-23'!H66</f>
        <v>189965811.47911173</v>
      </c>
      <c r="D196" s="309">
        <f t="shared" si="51"/>
        <v>287.18660745800145</v>
      </c>
      <c r="F196" s="167">
        <f>F163+'HFC-23'!AI107</f>
        <v>24256994870.758846</v>
      </c>
      <c r="G196" s="167">
        <f>G163+'HFC-23'!AJ107</f>
        <v>18685597216.480633</v>
      </c>
      <c r="H196" s="167">
        <f>H163+'HFC-23'!AK107</f>
        <v>50049146901.647392</v>
      </c>
      <c r="I196" s="167">
        <f>I163+'HFC-23'!AL107</f>
        <v>8606843420.9820061</v>
      </c>
      <c r="AP196" s="90"/>
      <c r="AQ196" s="17"/>
      <c r="AR196" s="17"/>
      <c r="AS196" s="17"/>
      <c r="AT196" s="17"/>
      <c r="AU196" s="17"/>
      <c r="AV196" s="17"/>
      <c r="AW196" s="17"/>
      <c r="AX196" s="17"/>
      <c r="AY196" s="86"/>
    </row>
    <row r="197" spans="2:51" x14ac:dyDescent="0.25">
      <c r="B197" s="156">
        <v>2040</v>
      </c>
      <c r="C197" s="310">
        <f>C164+'HFC-23'!H67</f>
        <v>196972417.87916732</v>
      </c>
      <c r="D197" s="309">
        <f t="shared" si="51"/>
        <v>286.89729273042065</v>
      </c>
      <c r="F197" s="167">
        <f>F164+'HFC-23'!AI108</f>
        <v>25683995400.556118</v>
      </c>
      <c r="G197" s="167">
        <f>G164+'HFC-23'!AJ108</f>
        <v>19833486687.356052</v>
      </c>
      <c r="H197" s="167">
        <f>H164+'HFC-23'!AK108</f>
        <v>53161507270.167732</v>
      </c>
      <c r="I197" s="167">
        <f>I164+'HFC-23'!AL108</f>
        <v>9204485832.7496071</v>
      </c>
      <c r="N197" s="151" t="s">
        <v>89</v>
      </c>
      <c r="O197" s="324" t="s">
        <v>146</v>
      </c>
      <c r="P197" s="324"/>
      <c r="Q197" s="324"/>
      <c r="R197" s="324"/>
      <c r="AP197" s="137" t="s">
        <v>126</v>
      </c>
      <c r="AQ197" s="17"/>
      <c r="AR197" s="17"/>
      <c r="AS197" s="17"/>
      <c r="AT197" s="17"/>
      <c r="AU197" s="17"/>
      <c r="AV197" s="17"/>
      <c r="AW197" s="17"/>
      <c r="AX197" s="17"/>
      <c r="AY197" s="86"/>
    </row>
    <row r="198" spans="2:51" ht="15.75" thickBot="1" x14ac:dyDescent="0.3">
      <c r="B198" s="156">
        <v>2041</v>
      </c>
      <c r="C198" s="310">
        <f>C165+'HFC-23'!H68</f>
        <v>203725778.73496038</v>
      </c>
      <c r="D198" s="309">
        <f t="shared" si="51"/>
        <v>278.35404478824648</v>
      </c>
      <c r="F198" s="167">
        <f>F165+'HFC-23'!AI109</f>
        <v>27117049946.401161</v>
      </c>
      <c r="G198" s="167">
        <f>G165+'HFC-23'!AJ109</f>
        <v>21030568764.446877</v>
      </c>
      <c r="H198" s="167">
        <f>H165+'HFC-23'!AK109</f>
        <v>56448622086.092148</v>
      </c>
      <c r="I198" s="167">
        <f>I165+'HFC-23'!AL109</f>
        <v>9908382463.5755291</v>
      </c>
      <c r="M198" s="1">
        <v>2034</v>
      </c>
      <c r="N198" s="151">
        <f>LOOKUP(M198,$AJ$6:$AJ$36,$AI$6:$AI$36)</f>
        <v>16</v>
      </c>
      <c r="O198" s="151">
        <v>1</v>
      </c>
      <c r="P198" s="151">
        <v>2</v>
      </c>
      <c r="Q198" s="151">
        <v>3</v>
      </c>
      <c r="R198" s="151">
        <v>4</v>
      </c>
      <c r="AP198" s="90"/>
      <c r="AQ198" s="17"/>
      <c r="AR198" s="118" t="s">
        <v>118</v>
      </c>
      <c r="AS198" s="17"/>
      <c r="AT198" s="17"/>
      <c r="AU198" s="17"/>
      <c r="AV198" s="17"/>
      <c r="AW198" s="17"/>
      <c r="AX198" s="17"/>
      <c r="AY198" s="86"/>
    </row>
    <row r="199" spans="2:51" ht="17.25" thickTop="1" thickBot="1" x14ac:dyDescent="0.3">
      <c r="B199" s="156">
        <v>2042</v>
      </c>
      <c r="C199" s="310">
        <f>C166+'HFC-23'!H69</f>
        <v>209777685.79778385</v>
      </c>
      <c r="D199" s="309">
        <f t="shared" si="51"/>
        <v>280.22061384462808</v>
      </c>
      <c r="F199" s="167">
        <f>F166+'HFC-23'!AI110</f>
        <v>28483247838.116158</v>
      </c>
      <c r="G199" s="167">
        <f>G166+'HFC-23'!AJ110</f>
        <v>22119001669.837849</v>
      </c>
      <c r="H199" s="167">
        <f>H166+'HFC-23'!AK110</f>
        <v>59377335630.225708</v>
      </c>
      <c r="I199" s="167">
        <f>I166+'HFC-23'!AL110</f>
        <v>10456576052.132727</v>
      </c>
      <c r="K199" s="151" t="s">
        <v>145</v>
      </c>
      <c r="L199" s="19" t="s">
        <v>71</v>
      </c>
      <c r="M199" s="19" t="s">
        <v>72</v>
      </c>
      <c r="N199" s="19" t="s">
        <v>75</v>
      </c>
      <c r="O199" s="32" t="s">
        <v>78</v>
      </c>
      <c r="P199" s="31" t="s">
        <v>77</v>
      </c>
      <c r="Q199" s="31" t="s">
        <v>74</v>
      </c>
      <c r="R199" s="19" t="s">
        <v>76</v>
      </c>
      <c r="S199" s="151" t="s">
        <v>148</v>
      </c>
      <c r="AP199" s="90"/>
      <c r="AQ199" s="17"/>
      <c r="AR199" s="103" t="s">
        <v>113</v>
      </c>
      <c r="AS199" s="347" t="s">
        <v>114</v>
      </c>
      <c r="AT199" s="348"/>
      <c r="AU199" s="347" t="s">
        <v>108</v>
      </c>
      <c r="AV199" s="340"/>
      <c r="AW199" s="17"/>
      <c r="AX199" s="17"/>
      <c r="AY199" s="86"/>
    </row>
    <row r="200" spans="2:51" ht="15.75" thickBot="1" x14ac:dyDescent="0.3">
      <c r="B200" s="156">
        <v>2043</v>
      </c>
      <c r="C200" s="310">
        <f>C167+'HFC-23'!H70</f>
        <v>214990705.79717886</v>
      </c>
      <c r="D200" s="309">
        <f t="shared" si="51"/>
        <v>282.86029318536487</v>
      </c>
      <c r="F200" s="167">
        <f>F167+'HFC-23'!AI111</f>
        <v>29761081267.147427</v>
      </c>
      <c r="G200" s="167">
        <f>G167+'HFC-23'!AJ111</f>
        <v>23141768342.311436</v>
      </c>
      <c r="H200" s="167">
        <f>H167+'HFC-23'!AK111</f>
        <v>62127229372.134872</v>
      </c>
      <c r="I200" s="167">
        <f>I167+'HFC-23'!AL111</f>
        <v>10978374171.30637</v>
      </c>
      <c r="K200" s="151">
        <v>1</v>
      </c>
      <c r="L200" s="17">
        <v>32</v>
      </c>
      <c r="M200" s="17" t="s">
        <v>62</v>
      </c>
      <c r="N200" s="21">
        <f>LOOKUP($M198,$C$7:$AE$7,$C$9:$AE$9)</f>
        <v>7975.3447325239622</v>
      </c>
      <c r="O200" s="18" cm="1">
        <f t="array" ref="O200">$N200*INDEX($AJ$5:$CJ$36,$N198,MATCH(O198&amp;$K200,$AJ$2:$CJ$2&amp;$AJ$1:$CJ$1,0))</f>
        <v>596725361.49681294</v>
      </c>
      <c r="P200" s="18" cm="1">
        <f t="array" ref="P200">$N200*INDEX($AJ$5:$CJ$36,$N198,MATCH(P198&amp;$K200,$AJ$2:$CJ$2&amp;$AJ$1:$CJ$1,0))</f>
        <v>476909443.66940987</v>
      </c>
      <c r="Q200" s="18" cm="1">
        <f t="array" ref="Q200">$N200*INDEX($AJ$5:$CJ$36,$N198,MATCH(Q198&amp;$K200,$AJ$2:$CJ$2&amp;$AJ$1:$CJ$1,0))</f>
        <v>1286007637.424123</v>
      </c>
      <c r="R200" s="18" cm="1">
        <f t="array" ref="R200">$N200*INDEX($AJ$5:$CJ$36,$N198,MATCH(R198&amp;$K200,$AJ$2:$CJ$2&amp;$AJ$1:$CJ$1,0))</f>
        <v>251064231.01695886</v>
      </c>
      <c r="S200" s="151"/>
      <c r="AP200" s="90"/>
      <c r="AQ200" s="17"/>
      <c r="AR200" s="104">
        <v>0.03</v>
      </c>
      <c r="AS200" s="104">
        <v>0.03</v>
      </c>
      <c r="AT200" s="113">
        <v>7.0000000000000007E-2</v>
      </c>
      <c r="AU200" s="109">
        <v>0.03</v>
      </c>
      <c r="AV200" s="114">
        <v>7.0000000000000007E-2</v>
      </c>
      <c r="AW200" s="17"/>
      <c r="AX200" s="17"/>
      <c r="AY200" s="86"/>
    </row>
    <row r="201" spans="2:51" x14ac:dyDescent="0.25">
      <c r="B201" s="156">
        <v>2044</v>
      </c>
      <c r="C201" s="310">
        <f>C168+'HFC-23'!H71</f>
        <v>219739470.99776527</v>
      </c>
      <c r="D201" s="309">
        <f t="shared" si="51"/>
        <v>285.62591148228813</v>
      </c>
      <c r="F201" s="167">
        <f>F168+'HFC-23'!AI112</f>
        <v>30998270839.641262</v>
      </c>
      <c r="G201" s="167">
        <f>G168+'HFC-23'!AJ112</f>
        <v>24136300180.774349</v>
      </c>
      <c r="H201" s="167">
        <f>H168+'HFC-23'!AK112</f>
        <v>64799658776.75869</v>
      </c>
      <c r="I201" s="167">
        <f>I168+'HFC-23'!AL112</f>
        <v>11492139552.231464</v>
      </c>
      <c r="K201" s="151">
        <v>2</v>
      </c>
      <c r="L201" s="17">
        <v>125</v>
      </c>
      <c r="M201" s="17" t="s">
        <v>63</v>
      </c>
      <c r="N201" s="21">
        <f>LOOKUP($M198,$C$7:$AE$7,$C$10:$AE$10)</f>
        <v>22397.674609534683</v>
      </c>
      <c r="O201" s="18" cm="1">
        <f t="array" ref="O201">$N201*INDEX($AJ$5:$CJ$36,$N198,MATCH(O198&amp;$K201,$AJ$2:$CJ$2&amp;$AJ$1:$CJ$1,0))</f>
        <v>8947278592.8590908</v>
      </c>
      <c r="P201" s="18" cm="1">
        <f t="array" ref="P201">$N201*INDEX($AJ$5:$CJ$36,$N198,MATCH(P198&amp;$K201,$AJ$2:$CJ$2&amp;$AJ$1:$CJ$1,0))</f>
        <v>6800980757.8823032</v>
      </c>
      <c r="Q201" s="18" cm="1">
        <f t="array" ref="Q201">$N201*INDEX($AJ$5:$CJ$36,$N198,MATCH(Q198&amp;$K201,$AJ$2:$CJ$2&amp;$AJ$1:$CJ$1,0))</f>
        <v>18107156986.928818</v>
      </c>
      <c r="R201" s="18" cm="1">
        <f t="array" ref="R201">$N201*INDEX($AJ$5:$CJ$36,$N198,MATCH(R198&amp;$K201,$AJ$2:$CJ$2&amp;$AJ$1:$CJ$1,0))</f>
        <v>2972686711.1414285</v>
      </c>
      <c r="S201" s="151"/>
      <c r="AP201" s="90"/>
      <c r="AQ201" s="17"/>
      <c r="AR201" s="138">
        <f>ROUND(NPV(0.03,AR127:AR141),-8)/10^9</f>
        <v>94.8</v>
      </c>
      <c r="AS201" s="138">
        <f>ROUND(NPV(0.03,AS127:AT141),-8)/10^9</f>
        <v>-5.4</v>
      </c>
      <c r="AT201" s="138">
        <f>ROUND(NPV(0.07,AS127:AT141),-8)/10^9</f>
        <v>-3.7</v>
      </c>
      <c r="AU201" s="138">
        <f>AR201-AS201</f>
        <v>100.2</v>
      </c>
      <c r="AV201" s="138">
        <f>AR201-AT201</f>
        <v>98.5</v>
      </c>
      <c r="AW201" s="17"/>
      <c r="AX201" s="17"/>
      <c r="AY201" s="86"/>
    </row>
    <row r="202" spans="2:51" ht="15.75" thickBot="1" x14ac:dyDescent="0.3">
      <c r="B202" s="156">
        <v>2045</v>
      </c>
      <c r="C202" s="310">
        <f>C169+'HFC-23'!H72</f>
        <v>223929093.34246597</v>
      </c>
      <c r="D202" s="309">
        <f t="shared" si="51"/>
        <v>285.12987049550816</v>
      </c>
      <c r="F202" s="167">
        <f>F169+'HFC-23'!AI113</f>
        <v>32177087267.425312</v>
      </c>
      <c r="G202" s="167">
        <f>G169+'HFC-23'!AJ113</f>
        <v>25087826682.485439</v>
      </c>
      <c r="H202" s="167">
        <f>H169+'HFC-23'!AK113</f>
        <v>67354652915.902596</v>
      </c>
      <c r="I202" s="167">
        <f>I169+'HFC-23'!AL113</f>
        <v>11989253240.010487</v>
      </c>
      <c r="K202" s="151">
        <v>3</v>
      </c>
      <c r="L202" s="17">
        <v>134</v>
      </c>
      <c r="M202" s="17" t="s">
        <v>64</v>
      </c>
      <c r="N202" s="21">
        <f>LOOKUP($M198,$C$7:$AE$7,$C$11:$AE$11)</f>
        <v>11215.153965358397</v>
      </c>
      <c r="O202" s="18" cm="1">
        <f t="array" ref="O202">$N202*INDEX($AJ$5:$CJ$36,$N198,MATCH(O198&amp;$K202,$AJ$2:$CJ$2&amp;$AJ$1:$CJ$1,0))</f>
        <v>1873758437.3408856</v>
      </c>
      <c r="P202" s="18" cm="1">
        <f t="array" ref="P202">$N202*INDEX($AJ$5:$CJ$36,$N198,MATCH(P198&amp;$K202,$AJ$2:$CJ$2&amp;$AJ$1:$CJ$1,0))</f>
        <v>1466170235.1425493</v>
      </c>
      <c r="Q202" s="18" cm="1">
        <f t="array" ref="Q202">$N202*INDEX($AJ$5:$CJ$36,$N198,MATCH(Q198&amp;$K202,$AJ$2:$CJ$2&amp;$AJ$1:$CJ$1,0))</f>
        <v>3928455097.9981871</v>
      </c>
      <c r="R202" s="18" cm="1">
        <f t="array" ref="R202">$N202*INDEX($AJ$5:$CJ$36,$N198,MATCH(R198&amp;$K202,$AJ$2:$CJ$2&amp;$AJ$1:$CJ$1,0))</f>
        <v>709782614.04999232</v>
      </c>
      <c r="S202" s="151"/>
      <c r="AP202" s="90"/>
      <c r="AQ202" s="17"/>
      <c r="AR202" s="17"/>
      <c r="AS202" s="17"/>
      <c r="AT202" s="17"/>
      <c r="AU202" s="17"/>
      <c r="AV202" s="17"/>
      <c r="AW202" s="17"/>
      <c r="AX202" s="17"/>
      <c r="AY202" s="86"/>
    </row>
    <row r="203" spans="2:51" ht="17.25" thickTop="1" thickBot="1" x14ac:dyDescent="0.3">
      <c r="B203" s="156">
        <v>2046</v>
      </c>
      <c r="C203" s="310">
        <f>C170+'HFC-23'!H73</f>
        <v>227294457.98544306</v>
      </c>
      <c r="D203" s="309">
        <f t="shared" si="51"/>
        <v>287.65201295731339</v>
      </c>
      <c r="F203" s="167">
        <f>F170+'HFC-23'!AI114</f>
        <v>33300591011.093052</v>
      </c>
      <c r="G203" s="167">
        <f>G170+'HFC-23'!AJ114</f>
        <v>26019597418.619427</v>
      </c>
      <c r="H203" s="167">
        <f>H170+'HFC-23'!AK114</f>
        <v>69802706456.285904</v>
      </c>
      <c r="I203" s="167">
        <f>I170+'HFC-23'!AL114</f>
        <v>12516630002.789553</v>
      </c>
      <c r="K203" s="151">
        <v>4</v>
      </c>
      <c r="L203" s="17">
        <v>143</v>
      </c>
      <c r="M203" s="17" t="s">
        <v>65</v>
      </c>
      <c r="N203" s="21">
        <f>LOOKUP($M198,$C$7:$AE$7,$C$12:$AE$12)</f>
        <v>5373.165317760604</v>
      </c>
      <c r="O203" s="18" cm="1">
        <f t="array" ref="O203">$N203*INDEX($AJ$5:$CJ$36,$N198,MATCH(O198&amp;$K203,$AJ$2:$CJ$2&amp;$AJ$1:$CJ$1,0))</f>
        <v>2729543785.0553074</v>
      </c>
      <c r="P203" s="18" cm="1">
        <f t="array" ref="P203">$N203*INDEX($AJ$5:$CJ$36,$N198,MATCH(P198&amp;$K203,$AJ$2:$CJ$2&amp;$AJ$1:$CJ$1,0))</f>
        <v>2009972745.5056596</v>
      </c>
      <c r="Q203" s="18" cm="1">
        <f t="array" ref="Q203">$N203*INDEX($AJ$5:$CJ$36,$N198,MATCH(Q198&amp;$K203,$AJ$2:$CJ$2&amp;$AJ$1:$CJ$1,0))</f>
        <v>5339680409.076314</v>
      </c>
      <c r="R203" s="18" cm="1">
        <f t="array" ref="R203">$N203*INDEX($AJ$5:$CJ$36,$N198,MATCH(R198&amp;$K203,$AJ$2:$CJ$2&amp;$AJ$1:$CJ$1,0))</f>
        <v>799320237.57046485</v>
      </c>
      <c r="S203" s="151"/>
      <c r="AP203" s="90"/>
      <c r="AQ203" s="329" t="s">
        <v>0</v>
      </c>
      <c r="AR203" s="103" t="s">
        <v>113</v>
      </c>
      <c r="AS203" s="347" t="s">
        <v>114</v>
      </c>
      <c r="AT203" s="348"/>
      <c r="AU203" s="340" t="s">
        <v>108</v>
      </c>
      <c r="AV203" s="340"/>
      <c r="AW203" s="17"/>
      <c r="AX203" s="17"/>
      <c r="AY203" s="86"/>
    </row>
    <row r="204" spans="2:51" ht="15.75" thickBot="1" x14ac:dyDescent="0.3">
      <c r="B204" s="156">
        <v>2047</v>
      </c>
      <c r="C204" s="310">
        <f>C171+'HFC-23'!H74</f>
        <v>230514105.82666829</v>
      </c>
      <c r="D204" s="309">
        <f t="shared" si="51"/>
        <v>289.67141501772653</v>
      </c>
      <c r="F204" s="167">
        <f>F171+'HFC-23'!AI115</f>
        <v>34421973846.937767</v>
      </c>
      <c r="G204" s="167">
        <f>G171+'HFC-23'!AJ115</f>
        <v>26951591349.851032</v>
      </c>
      <c r="H204" s="167">
        <f>H171+'HFC-23'!AK115</f>
        <v>72250332575.53154</v>
      </c>
      <c r="I204" s="167">
        <f>I171+'HFC-23'!AL115</f>
        <v>13046937511.202063</v>
      </c>
      <c r="K204" s="151">
        <v>5</v>
      </c>
      <c r="L204" s="17">
        <v>152</v>
      </c>
      <c r="M204" s="17" t="s">
        <v>66</v>
      </c>
      <c r="N204" s="21">
        <f>LOOKUP($M198,$C$7:$AE$7,$C$13:$AE$13)</f>
        <v>7877.0850766585791</v>
      </c>
      <c r="O204" s="18" cm="1">
        <f t="array" ref="O204">$N204*INDEX($AJ$5:$CJ$36,$N198,MATCH(O198&amp;$K204,$AJ$2:$CJ$2&amp;$AJ$1:$CJ$1,0))</f>
        <v>82369662.523908064</v>
      </c>
      <c r="P204" s="18" cm="1">
        <f t="array" ref="P204">$N204*INDEX($AJ$5:$CJ$36,$N198,MATCH(P198&amp;$K204,$AJ$2:$CJ$2&amp;$AJ$1:$CJ$1,0))</f>
        <v>66121027.267168939</v>
      </c>
      <c r="Q204" s="18" cm="1">
        <f t="array" ref="Q204">$N204*INDEX($AJ$5:$CJ$36,$N198,MATCH(Q198&amp;$K204,$AJ$2:$CJ$2&amp;$AJ$1:$CJ$1,0))</f>
        <v>177989086.69679379</v>
      </c>
      <c r="R204" s="18" cm="1">
        <f t="array" ref="R204">$N204*INDEX($AJ$5:$CJ$36,$N198,MATCH(R198&amp;$K204,$AJ$2:$CJ$2&amp;$AJ$1:$CJ$1,0))</f>
        <v>35661295.635853305</v>
      </c>
      <c r="S204" s="151"/>
      <c r="AP204" s="90"/>
      <c r="AQ204" s="330"/>
      <c r="AR204" s="104">
        <v>0.03</v>
      </c>
      <c r="AS204" s="104">
        <v>0.03</v>
      </c>
      <c r="AT204" s="113">
        <v>7.0000000000000007E-2</v>
      </c>
      <c r="AU204" s="109">
        <v>0.03</v>
      </c>
      <c r="AV204" s="114">
        <v>7.0000000000000007E-2</v>
      </c>
      <c r="AW204" s="17"/>
      <c r="AX204" s="17"/>
      <c r="AY204" s="86"/>
    </row>
    <row r="205" spans="2:51" x14ac:dyDescent="0.25">
      <c r="B205" s="156">
        <v>2048</v>
      </c>
      <c r="C205" s="310">
        <f>C172+'HFC-23'!H75</f>
        <v>233565201.24480635</v>
      </c>
      <c r="D205" s="309">
        <f t="shared" si="51"/>
        <v>291.38323366131192</v>
      </c>
      <c r="F205" s="167">
        <f>F172+'HFC-23'!AI116</f>
        <v>35536528442.601387</v>
      </c>
      <c r="G205" s="167">
        <f>G172+'HFC-23'!AJ116</f>
        <v>27879975028.618355</v>
      </c>
      <c r="H205" s="167">
        <f>H172+'HFC-23'!AK116</f>
        <v>74687321376.72438</v>
      </c>
      <c r="I205" s="167">
        <f>I172+'HFC-23'!AL116</f>
        <v>13578108464.29483</v>
      </c>
      <c r="K205" s="151">
        <v>6</v>
      </c>
      <c r="L205" s="17">
        <v>227</v>
      </c>
      <c r="M205" s="17" t="s">
        <v>67</v>
      </c>
      <c r="N205" s="21">
        <f>LOOKUP($M198,$C$7:$AE$7,$C$14:$AE$14)</f>
        <v>72.269999999999982</v>
      </c>
      <c r="O205" s="18" cm="1">
        <f t="array" ref="O205">$N205*INDEX($AJ$5:$CJ$36,$N198,MATCH(O198&amp;$K205,$AJ$2:$CJ$2&amp;$AJ$1:$CJ$1,0))</f>
        <v>26419736.381390687</v>
      </c>
      <c r="P205" s="18" cm="1">
        <f t="array" ref="P205">$N205*INDEX($AJ$5:$CJ$36,$N198,MATCH(P198&amp;$K205,$AJ$2:$CJ$2&amp;$AJ$1:$CJ$1,0))</f>
        <v>19916674.137490835</v>
      </c>
      <c r="Q205" s="18" cm="1">
        <f t="array" ref="Q205">$N205*INDEX($AJ$5:$CJ$36,$N198,MATCH(Q198&amp;$K205,$AJ$2:$CJ$2&amp;$AJ$1:$CJ$1,0))</f>
        <v>52928447.655895174</v>
      </c>
      <c r="R205" s="18" cm="1">
        <f t="array" ref="R205">$N205*INDEX($AJ$5:$CJ$36,$N198,MATCH(R198&amp;$K205,$AJ$2:$CJ$2&amp;$AJ$1:$CJ$1,0))</f>
        <v>8479818.0106167905</v>
      </c>
      <c r="S205" s="151"/>
      <c r="AP205" s="90"/>
      <c r="AQ205" s="17">
        <v>2022</v>
      </c>
      <c r="AR205" s="139">
        <f>AR162</f>
        <v>1.4</v>
      </c>
      <c r="AS205" s="336">
        <f>AS162</f>
        <v>-0.3</v>
      </c>
      <c r="AT205" s="336"/>
      <c r="AU205" s="336">
        <f>AU162</f>
        <v>1.7</v>
      </c>
      <c r="AV205" s="336"/>
      <c r="AW205" s="17"/>
      <c r="AX205" s="17"/>
      <c r="AY205" s="86"/>
    </row>
    <row r="206" spans="2:51" x14ac:dyDescent="0.25">
      <c r="B206" s="156">
        <v>2049</v>
      </c>
      <c r="C206" s="310">
        <f>C173+'HFC-23'!H76</f>
        <v>236445511.80891335</v>
      </c>
      <c r="D206" s="309">
        <f t="shared" si="51"/>
        <v>292.26149521013241</v>
      </c>
      <c r="F206" s="167">
        <f>F173+'HFC-23'!AI117</f>
        <v>36642614214.870667</v>
      </c>
      <c r="G206" s="167">
        <f>G173+'HFC-23'!AJ117</f>
        <v>28803386452.30188</v>
      </c>
      <c r="H206" s="167">
        <f>H173+'HFC-23'!AK117</f>
        <v>77110126091.094711</v>
      </c>
      <c r="I206" s="167">
        <f>I173+'HFC-23'!AL117</f>
        <v>14109383494.448429</v>
      </c>
      <c r="K206" s="151">
        <v>7</v>
      </c>
      <c r="L206" s="17">
        <v>236</v>
      </c>
      <c r="M206" s="17" t="s">
        <v>68</v>
      </c>
      <c r="N206" s="21">
        <f>LOOKUP($M198,$C$7:$AE$7,$C$15:$AE$15)</f>
        <v>0</v>
      </c>
      <c r="O206" s="18" cm="1">
        <f t="array" ref="O206">$N206*INDEX($AJ$5:$CJ$36,$N198,MATCH(O198&amp;$K206,$AJ$2:$CJ$2&amp;$AJ$1:$CJ$1,0))</f>
        <v>0</v>
      </c>
      <c r="P206" s="18" cm="1">
        <f t="array" ref="P206">$N206*INDEX($AJ$5:$CJ$36,$N198,MATCH(P198&amp;$K206,$AJ$2:$CJ$2&amp;$AJ$1:$CJ$1,0))</f>
        <v>0</v>
      </c>
      <c r="Q206" s="18" cm="1">
        <f t="array" ref="Q206">$N206*INDEX($AJ$5:$CJ$36,$N198,MATCH(Q198&amp;$K206,$AJ$2:$CJ$2&amp;$AJ$1:$CJ$1,0))</f>
        <v>0</v>
      </c>
      <c r="R206" s="18" cm="1">
        <f t="array" ref="R206">$N206*INDEX($AJ$5:$CJ$36,$N198,MATCH(R198&amp;$K206,$AJ$2:$CJ$2&amp;$AJ$1:$CJ$1,0))</f>
        <v>0</v>
      </c>
      <c r="S206" s="151"/>
      <c r="AP206" s="90"/>
      <c r="AQ206" s="17">
        <v>2024</v>
      </c>
      <c r="AR206" s="139">
        <f>AR164</f>
        <v>5.2</v>
      </c>
      <c r="AS206" s="328">
        <f>AS164</f>
        <v>0.1</v>
      </c>
      <c r="AT206" s="328"/>
      <c r="AU206" s="328">
        <f>AU164</f>
        <v>5.2</v>
      </c>
      <c r="AV206" s="328"/>
      <c r="AW206" s="17"/>
      <c r="AX206" s="17"/>
      <c r="AY206" s="86"/>
    </row>
    <row r="207" spans="2:51" x14ac:dyDescent="0.25">
      <c r="B207" s="156">
        <v>2050</v>
      </c>
      <c r="C207" s="310">
        <f>C174+'HFC-23'!H77</f>
        <v>239141269.36743787</v>
      </c>
      <c r="D207" s="309">
        <f t="shared" si="51"/>
        <v>293.27427696318654</v>
      </c>
      <c r="F207" s="167">
        <f>F174+'HFC-23'!AI118</f>
        <v>37736636033.211517</v>
      </c>
      <c r="G207" s="167">
        <f>G174+'HFC-23'!AJ118</f>
        <v>29718870241.047794</v>
      </c>
      <c r="H207" s="167">
        <f>H174+'HFC-23'!AK118</f>
        <v>79510886224.227203</v>
      </c>
      <c r="I207" s="167">
        <f>I174+'HFC-23'!AL118</f>
        <v>14639123481.524107</v>
      </c>
      <c r="K207" s="151">
        <v>8</v>
      </c>
      <c r="L207" s="17">
        <v>245</v>
      </c>
      <c r="M207" s="17" t="s">
        <v>69</v>
      </c>
      <c r="N207" s="21">
        <f>LOOKUP($M198,$C$7:$AE$7,$C$16:$AE$16)</f>
        <v>11238.053254142371</v>
      </c>
      <c r="O207" s="18" cm="1">
        <f t="array" ref="O207">$N207*INDEX($AJ$5:$CJ$36,$N198,MATCH(O198&amp;$K207,$AJ$2:$CJ$2&amp;$AJ$1:$CJ$1,0))</f>
        <v>1334350312.0783868</v>
      </c>
      <c r="P207" s="18" cm="1">
        <f t="array" ref="P207">$N207*INDEX($AJ$5:$CJ$36,$N198,MATCH(P198&amp;$K207,$AJ$2:$CJ$2&amp;$AJ$1:$CJ$1,0))</f>
        <v>1060500655.7779132</v>
      </c>
      <c r="Q207" s="18" cm="1">
        <f t="array" ref="Q207">$N207*INDEX($AJ$5:$CJ$36,$N198,MATCH(Q198&amp;$K207,$AJ$2:$CJ$2&amp;$AJ$1:$CJ$1,0))</f>
        <v>2852786091.8354926</v>
      </c>
      <c r="R207" s="18" cm="1">
        <f t="array" ref="R207">$N207*INDEX($AJ$5:$CJ$36,$N198,MATCH(R198&amp;$K207,$AJ$2:$CJ$2&amp;$AJ$1:$CJ$1,0))</f>
        <v>544812097.17950022</v>
      </c>
      <c r="S207" s="151"/>
      <c r="AP207" s="90"/>
      <c r="AQ207" s="17">
        <v>2029</v>
      </c>
      <c r="AR207" s="139">
        <f>AR169</f>
        <v>7.5</v>
      </c>
      <c r="AS207" s="328">
        <f>AS169</f>
        <v>-0.6</v>
      </c>
      <c r="AT207" s="328"/>
      <c r="AU207" s="328">
        <f>AU169</f>
        <v>8.1999999999999993</v>
      </c>
      <c r="AV207" s="328"/>
      <c r="AW207" s="17"/>
      <c r="AX207" s="17"/>
      <c r="AY207" s="86"/>
    </row>
    <row r="208" spans="2:51" x14ac:dyDescent="0.25">
      <c r="B208" s="156" t="s">
        <v>125</v>
      </c>
      <c r="C208" s="310">
        <f>SUM(C179:C207)</f>
        <v>4559994802.8914509</v>
      </c>
      <c r="D208" s="312">
        <f t="shared" si="51"/>
        <v>7160.2523798037673</v>
      </c>
      <c r="K208" s="151">
        <v>9</v>
      </c>
      <c r="L208" s="17">
        <v>4310</v>
      </c>
      <c r="M208" s="17" t="s">
        <v>70</v>
      </c>
      <c r="N208" s="21">
        <f>LOOKUP($M198,$C$7:$AE$7,$C$17:$AE$17)</f>
        <v>888.28395646341392</v>
      </c>
      <c r="O208" s="18" cm="1">
        <f t="array" ref="O208">$N208*INDEX($AJ$5:$CJ$36,$N198,MATCH(O198&amp;$K208,$AJ$2:$CJ$2&amp;$AJ$1:$CJ$1,0))</f>
        <v>170004122.66554457</v>
      </c>
      <c r="P208" s="18" cm="1">
        <f t="array" ref="P208">$N208*INDEX($AJ$5:$CJ$36,$N198,MATCH(P198&amp;$K208,$AJ$2:$CJ$2&amp;$AJ$1:$CJ$1,0))</f>
        <v>132471069.73459275</v>
      </c>
      <c r="Q208" s="18" cm="1">
        <f t="array" ref="Q208">$N208*INDEX($AJ$5:$CJ$36,$N198,MATCH(Q198&amp;$K208,$AJ$2:$CJ$2&amp;$AJ$1:$CJ$1,0))</f>
        <v>354652921.53795278</v>
      </c>
      <c r="R208" s="18" cm="1">
        <f t="array" ref="R208">$N208*INDEX($AJ$5:$CJ$36,$N198,MATCH(R198&amp;$K208,$AJ$2:$CJ$2&amp;$AJ$1:$CJ$1,0))</f>
        <v>63136979.882307895</v>
      </c>
      <c r="S208" s="151"/>
      <c r="AP208" s="90"/>
      <c r="AQ208" s="17">
        <v>2034</v>
      </c>
      <c r="AR208" s="139">
        <f>AR174</f>
        <v>12.4</v>
      </c>
      <c r="AS208" s="328">
        <f>AS174</f>
        <v>-0.9</v>
      </c>
      <c r="AT208" s="328"/>
      <c r="AU208" s="328">
        <f>AU174</f>
        <v>13.3</v>
      </c>
      <c r="AV208" s="328"/>
      <c r="AW208" s="17"/>
      <c r="AX208" s="17"/>
      <c r="AY208" s="86"/>
    </row>
    <row r="209" spans="3:51" x14ac:dyDescent="0.25">
      <c r="C209" s="160"/>
      <c r="K209" s="151"/>
      <c r="L209" s="17"/>
      <c r="M209" s="17"/>
      <c r="N209" s="17"/>
      <c r="O209" s="20">
        <f>SUM(O200:O208)</f>
        <v>15760450010.401327</v>
      </c>
      <c r="P209" s="20">
        <f>SUM(P200:P208)</f>
        <v>12033042609.117086</v>
      </c>
      <c r="Q209" s="20">
        <f>SUM(Q200:Q208)</f>
        <v>32099656679.153572</v>
      </c>
      <c r="R209" s="20">
        <f>SUM(R200:R208)</f>
        <v>5384943984.4871244</v>
      </c>
      <c r="S209" s="151">
        <f>M198</f>
        <v>2034</v>
      </c>
      <c r="AP209" s="90"/>
      <c r="AQ209" s="17">
        <v>2036</v>
      </c>
      <c r="AR209" s="139">
        <f>AR176</f>
        <v>15.7</v>
      </c>
      <c r="AS209" s="328">
        <f>AS176</f>
        <v>-0.7</v>
      </c>
      <c r="AT209" s="328"/>
      <c r="AU209" s="328">
        <f>AU176</f>
        <v>16.399999999999999</v>
      </c>
      <c r="AV209" s="328"/>
      <c r="AW209" s="17"/>
      <c r="AX209" s="17"/>
      <c r="AY209" s="86"/>
    </row>
    <row r="210" spans="3:51" x14ac:dyDescent="0.25">
      <c r="AP210" s="90"/>
      <c r="AQ210" s="17">
        <v>2045</v>
      </c>
      <c r="AR210" s="139">
        <f>AR185</f>
        <v>25.1</v>
      </c>
      <c r="AS210" s="328">
        <f>AS185</f>
        <v>-0.9</v>
      </c>
      <c r="AT210" s="328"/>
      <c r="AU210" s="328">
        <f>AU185</f>
        <v>26</v>
      </c>
      <c r="AV210" s="328"/>
      <c r="AW210" s="17"/>
      <c r="AX210" s="17"/>
      <c r="AY210" s="86"/>
    </row>
    <row r="211" spans="3:51" x14ac:dyDescent="0.25">
      <c r="N211" s="151" t="s">
        <v>89</v>
      </c>
      <c r="O211" s="324" t="s">
        <v>146</v>
      </c>
      <c r="P211" s="324"/>
      <c r="Q211" s="324"/>
      <c r="R211" s="324"/>
      <c r="AP211" s="90"/>
      <c r="AQ211" s="17">
        <v>2050</v>
      </c>
      <c r="AR211" s="139">
        <f>AR190</f>
        <v>29.7</v>
      </c>
      <c r="AS211" s="328">
        <f>AS190</f>
        <v>-1.1000000000000001</v>
      </c>
      <c r="AT211" s="328"/>
      <c r="AU211" s="328">
        <f>AU190</f>
        <v>30.8</v>
      </c>
      <c r="AV211" s="328"/>
      <c r="AW211" s="17"/>
      <c r="AX211" s="17"/>
      <c r="AY211" s="86"/>
    </row>
    <row r="212" spans="3:51" x14ac:dyDescent="0.25">
      <c r="M212" s="1">
        <v>2035</v>
      </c>
      <c r="N212" s="151">
        <f>LOOKUP(M212,$AJ$6:$AJ$36,$AI$6:$AI$36)</f>
        <v>17</v>
      </c>
      <c r="O212" s="151">
        <v>1</v>
      </c>
      <c r="P212" s="151">
        <v>2</v>
      </c>
      <c r="Q212" s="151">
        <v>3</v>
      </c>
      <c r="R212" s="151">
        <v>4</v>
      </c>
      <c r="AP212" s="90"/>
      <c r="AQ212" s="17"/>
      <c r="AR212" s="17"/>
      <c r="AS212" s="17"/>
      <c r="AT212" s="17"/>
      <c r="AU212" s="17"/>
      <c r="AV212" s="17"/>
      <c r="AW212" s="17"/>
      <c r="AX212" s="17"/>
      <c r="AY212" s="86"/>
    </row>
    <row r="213" spans="3:51" x14ac:dyDescent="0.25">
      <c r="K213" s="151" t="s">
        <v>145</v>
      </c>
      <c r="L213" s="19" t="s">
        <v>71</v>
      </c>
      <c r="M213" s="19" t="s">
        <v>72</v>
      </c>
      <c r="N213" s="19" t="s">
        <v>75</v>
      </c>
      <c r="O213" s="32" t="s">
        <v>78</v>
      </c>
      <c r="P213" s="31" t="s">
        <v>77</v>
      </c>
      <c r="Q213" s="31" t="s">
        <v>74</v>
      </c>
      <c r="R213" s="19" t="s">
        <v>76</v>
      </c>
      <c r="S213" s="151" t="s">
        <v>148</v>
      </c>
      <c r="AP213" s="90"/>
      <c r="AQ213" s="17"/>
      <c r="AR213" s="17"/>
      <c r="AS213" s="17"/>
      <c r="AT213" s="17"/>
      <c r="AU213" s="17"/>
      <c r="AV213" s="17"/>
      <c r="AW213" s="17"/>
      <c r="AX213" s="17"/>
      <c r="AY213" s="86"/>
    </row>
    <row r="214" spans="3:51" x14ac:dyDescent="0.25">
      <c r="K214" s="151">
        <v>1</v>
      </c>
      <c r="L214" s="17">
        <v>32</v>
      </c>
      <c r="M214" s="17" t="s">
        <v>62</v>
      </c>
      <c r="N214" s="21">
        <f>LOOKUP($M212,$C$7:$AE$7,$C$9:$AE$9)</f>
        <v>8044.8896007213561</v>
      </c>
      <c r="O214" s="18" cm="1">
        <f t="array" ref="O214">$N214*INDEX($AJ$5:$CJ$36,$N212,MATCH(O212&amp;$K214,$AJ$2:$CJ$2&amp;$AJ$1:$CJ$1,0))</f>
        <v>618332438.43987751</v>
      </c>
      <c r="P214" s="18" cm="1">
        <f t="array" ref="P214">$N214*INDEX($AJ$5:$CJ$36,$N212,MATCH(P212&amp;$K214,$AJ$2:$CJ$2&amp;$AJ$1:$CJ$1,0))</f>
        <v>495272926.25372976</v>
      </c>
      <c r="Q214" s="18" cm="1">
        <f t="array" ref="Q214">$N214*INDEX($AJ$5:$CJ$36,$N212,MATCH(Q212&amp;$K214,$AJ$2:$CJ$2&amp;$AJ$1:$CJ$1,0))</f>
        <v>1338893088.867934</v>
      </c>
      <c r="R214" s="18" cm="1">
        <f t="array" ref="R214">$N214*INDEX($AJ$5:$CJ$36,$N212,MATCH(R212&amp;$K214,$AJ$2:$CJ$2&amp;$AJ$1:$CJ$1,0))</f>
        <v>262262322.44204843</v>
      </c>
      <c r="S214" s="151"/>
      <c r="AP214" s="90"/>
      <c r="AQ214" s="17"/>
      <c r="AR214" s="17"/>
      <c r="AS214" s="17"/>
      <c r="AT214" s="17"/>
      <c r="AU214" s="17"/>
      <c r="AV214" s="17"/>
      <c r="AW214" s="17"/>
      <c r="AX214" s="17"/>
      <c r="AY214" s="86"/>
    </row>
    <row r="215" spans="3:51" x14ac:dyDescent="0.25">
      <c r="K215" s="151">
        <v>2</v>
      </c>
      <c r="L215" s="17">
        <v>125</v>
      </c>
      <c r="M215" s="17" t="s">
        <v>63</v>
      </c>
      <c r="N215" s="21">
        <f>LOOKUP($M212,$C$7:$AE$7,$C$10:$AE$10)</f>
        <v>24149.751057518522</v>
      </c>
      <c r="O215" s="18" cm="1">
        <f t="array" ref="O215">$N215*INDEX($AJ$5:$CJ$36,$N212,MATCH(O212&amp;$K215,$AJ$2:$CJ$2&amp;$AJ$1:$CJ$1,0))</f>
        <v>9852890796.2609825</v>
      </c>
      <c r="P215" s="18" cm="1">
        <f t="array" ref="P215">$N215*INDEX($AJ$5:$CJ$36,$N212,MATCH(P212&amp;$K215,$AJ$2:$CJ$2&amp;$AJ$1:$CJ$1,0))</f>
        <v>7505929044.8993816</v>
      </c>
      <c r="Q215" s="18" cm="1">
        <f t="array" ref="Q215">$N215*INDEX($AJ$5:$CJ$36,$N212,MATCH(Q212&amp;$K215,$AJ$2:$CJ$2&amp;$AJ$1:$CJ$1,0))</f>
        <v>20006346448.527298</v>
      </c>
      <c r="R215" s="18" cm="1">
        <f t="array" ref="R215">$N215*INDEX($AJ$5:$CJ$36,$N212,MATCH(R212&amp;$K215,$AJ$2:$CJ$2&amp;$AJ$1:$CJ$1,0))</f>
        <v>3302945678.4504867</v>
      </c>
      <c r="S215" s="151"/>
      <c r="AP215" s="90"/>
      <c r="AQ215" s="17"/>
      <c r="AR215" s="17"/>
      <c r="AS215" s="17"/>
      <c r="AT215" s="17"/>
      <c r="AU215" s="17"/>
      <c r="AV215" s="17"/>
      <c r="AW215" s="17"/>
      <c r="AX215" s="17"/>
      <c r="AY215" s="86"/>
    </row>
    <row r="216" spans="3:51" x14ac:dyDescent="0.25">
      <c r="K216" s="151">
        <v>3</v>
      </c>
      <c r="L216" s="17">
        <v>134</v>
      </c>
      <c r="M216" s="17" t="s">
        <v>64</v>
      </c>
      <c r="N216" s="21">
        <f>LOOKUP($M212,$C$7:$AE$7,$C$11:$AE$11)</f>
        <v>10768.012912126334</v>
      </c>
      <c r="O216" s="18" cm="1">
        <f t="array" ref="O216">$N216*INDEX($AJ$5:$CJ$36,$N212,MATCH(O212&amp;$K216,$AJ$2:$CJ$2&amp;$AJ$1:$CJ$1,0))</f>
        <v>1842369622.8629785</v>
      </c>
      <c r="P216" s="18" cm="1">
        <f t="array" ref="P216">$N216*INDEX($AJ$5:$CJ$36,$N212,MATCH(P212&amp;$K216,$AJ$2:$CJ$2&amp;$AJ$1:$CJ$1,0))</f>
        <v>1444662841.6104043</v>
      </c>
      <c r="Q216" s="18" cm="1">
        <f t="array" ref="Q216">$N216*INDEX($AJ$5:$CJ$36,$N212,MATCH(Q212&amp;$K216,$AJ$2:$CJ$2&amp;$AJ$1:$CJ$1,0))</f>
        <v>3877255205.44525</v>
      </c>
      <c r="R216" s="18" cm="1">
        <f t="array" ref="R216">$N216*INDEX($AJ$5:$CJ$36,$N212,MATCH(R212&amp;$K216,$AJ$2:$CJ$2&amp;$AJ$1:$CJ$1,0))</f>
        <v>703649174.04189336</v>
      </c>
      <c r="S216" s="151"/>
      <c r="AP216" s="90"/>
      <c r="AQ216" s="17"/>
      <c r="AR216" s="17"/>
      <c r="AS216" s="17"/>
      <c r="AT216" s="17"/>
      <c r="AU216" s="17"/>
      <c r="AV216" s="17"/>
      <c r="AW216" s="17"/>
      <c r="AX216" s="17"/>
      <c r="AY216" s="86"/>
    </row>
    <row r="217" spans="3:51" x14ac:dyDescent="0.25">
      <c r="K217" s="151">
        <v>4</v>
      </c>
      <c r="L217" s="17">
        <v>143</v>
      </c>
      <c r="M217" s="17" t="s">
        <v>65</v>
      </c>
      <c r="N217" s="21">
        <f>LOOKUP($M212,$C$7:$AE$7,$C$12:$AE$12)</f>
        <v>5684.7627170500782</v>
      </c>
      <c r="O217" s="18" cm="1">
        <f t="array" ref="O217">$N217*INDEX($AJ$5:$CJ$36,$N212,MATCH(O212&amp;$K217,$AJ$2:$CJ$2&amp;$AJ$1:$CJ$1,0))</f>
        <v>2944231017.703321</v>
      </c>
      <c r="P217" s="18" cm="1">
        <f t="array" ref="P217">$N217*INDEX($AJ$5:$CJ$36,$N212,MATCH(P212&amp;$K217,$AJ$2:$CJ$2&amp;$AJ$1:$CJ$1,0))</f>
        <v>2173055935.802702</v>
      </c>
      <c r="Q217" s="18" cm="1">
        <f t="array" ref="Q217">$N217*INDEX($AJ$5:$CJ$36,$N212,MATCH(Q212&amp;$K217,$AJ$2:$CJ$2&amp;$AJ$1:$CJ$1,0))</f>
        <v>5774507055.1603594</v>
      </c>
      <c r="R217" s="18" cm="1">
        <f t="array" ref="R217">$N217*INDEX($AJ$5:$CJ$36,$N212,MATCH(R212&amp;$K217,$AJ$2:$CJ$2&amp;$AJ$1:$CJ$1,0))</f>
        <v>870544949.45862067</v>
      </c>
      <c r="S217" s="151"/>
      <c r="AP217" s="90"/>
      <c r="AQ217" s="17"/>
      <c r="AR217" s="17"/>
      <c r="AS217" s="17"/>
      <c r="AT217" s="17"/>
      <c r="AU217" s="17"/>
      <c r="AV217" s="17"/>
      <c r="AW217" s="17"/>
      <c r="AX217" s="17"/>
      <c r="AY217" s="86"/>
    </row>
    <row r="218" spans="3:51" x14ac:dyDescent="0.25">
      <c r="K218" s="151">
        <v>5</v>
      </c>
      <c r="L218" s="17">
        <v>152</v>
      </c>
      <c r="M218" s="17" t="s">
        <v>66</v>
      </c>
      <c r="N218" s="21">
        <f>LOOKUP($M212,$C$7:$AE$7,$C$13:$AE$13)</f>
        <v>7940.0941266227592</v>
      </c>
      <c r="O218" s="18" cm="1">
        <f t="array" ref="O218">$N218*INDEX($AJ$5:$CJ$36,$N212,MATCH(O212&amp;$K218,$AJ$2:$CJ$2&amp;$AJ$1:$CJ$1,0))</f>
        <v>85333730.93095237</v>
      </c>
      <c r="P218" s="18" cm="1">
        <f t="array" ref="P218">$N218*INDEX($AJ$5:$CJ$36,$N212,MATCH(P212&amp;$K218,$AJ$2:$CJ$2&amp;$AJ$1:$CJ$1,0))</f>
        <v>68655838.136457205</v>
      </c>
      <c r="Q218" s="18" cm="1">
        <f t="array" ref="Q218">$N218*INDEX($AJ$5:$CJ$36,$N212,MATCH(Q212&amp;$K218,$AJ$2:$CJ$2&amp;$AJ$1:$CJ$1,0))</f>
        <v>185297841.15601352</v>
      </c>
      <c r="R218" s="18" cm="1">
        <f t="array" ref="R218">$N218*INDEX($AJ$5:$CJ$36,$N212,MATCH(R212&amp;$K218,$AJ$2:$CJ$2&amp;$AJ$1:$CJ$1,0))</f>
        <v>37243396.350059137</v>
      </c>
      <c r="S218" s="151"/>
      <c r="AP218" s="90"/>
      <c r="AQ218" s="17"/>
      <c r="AR218" s="17"/>
      <c r="AS218" s="17"/>
      <c r="AT218" s="17"/>
      <c r="AU218" s="17"/>
      <c r="AV218" s="17"/>
      <c r="AW218" s="17"/>
      <c r="AX218" s="17"/>
      <c r="AY218" s="86"/>
    </row>
    <row r="219" spans="3:51" x14ac:dyDescent="0.25">
      <c r="K219" s="151">
        <v>6</v>
      </c>
      <c r="L219" s="17">
        <v>227</v>
      </c>
      <c r="M219" s="17" t="s">
        <v>67</v>
      </c>
      <c r="N219" s="21">
        <f>LOOKUP($M212,$C$7:$AE$7,$C$14:$AE$14)</f>
        <v>79.350000000000051</v>
      </c>
      <c r="O219" s="18" cm="1">
        <f t="array" ref="O219">$N219*INDEX($AJ$5:$CJ$36,$N212,MATCH(O212&amp;$K219,$AJ$2:$CJ$2&amp;$AJ$1:$CJ$1,0))</f>
        <v>29610054.7653131</v>
      </c>
      <c r="P219" s="18" cm="1">
        <f t="array" ref="P219">$N219*INDEX($AJ$5:$CJ$36,$N212,MATCH(P212&amp;$K219,$AJ$2:$CJ$2&amp;$AJ$1:$CJ$1,0))</f>
        <v>22371922.84381583</v>
      </c>
      <c r="Q219" s="18" cm="1">
        <f t="array" ref="Q219">$N219*INDEX($AJ$5:$CJ$36,$N212,MATCH(Q212&amp;$K219,$AJ$2:$CJ$2&amp;$AJ$1:$CJ$1,0))</f>
        <v>59511761.931780919</v>
      </c>
      <c r="R219" s="18" cm="1">
        <f t="array" ref="R219">$N219*INDEX($AJ$5:$CJ$36,$N212,MATCH(R212&amp;$K219,$AJ$2:$CJ$2&amp;$AJ$1:$CJ$1,0))</f>
        <v>9591239.6986732613</v>
      </c>
      <c r="S219" s="151"/>
      <c r="AP219" s="90"/>
      <c r="AQ219" s="17"/>
      <c r="AR219" s="17"/>
      <c r="AS219" s="17"/>
      <c r="AT219" s="17"/>
      <c r="AU219" s="17"/>
      <c r="AV219" s="17"/>
      <c r="AW219" s="17"/>
      <c r="AX219" s="17"/>
      <c r="AY219" s="86"/>
    </row>
    <row r="220" spans="3:51" ht="15.75" thickBot="1" x14ac:dyDescent="0.3">
      <c r="K220" s="151">
        <v>7</v>
      </c>
      <c r="L220" s="17">
        <v>236</v>
      </c>
      <c r="M220" s="17" t="s">
        <v>68</v>
      </c>
      <c r="N220" s="21">
        <f>LOOKUP($M212,$C$7:$AE$7,$C$15:$AE$15)</f>
        <v>0</v>
      </c>
      <c r="O220" s="18" cm="1">
        <f t="array" ref="O220">$N220*INDEX($AJ$5:$CJ$36,$N212,MATCH(O212&amp;$K220,$AJ$2:$CJ$2&amp;$AJ$1:$CJ$1,0))</f>
        <v>0</v>
      </c>
      <c r="P220" s="18" cm="1">
        <f t="array" ref="P220">$N220*INDEX($AJ$5:$CJ$36,$N212,MATCH(P212&amp;$K220,$AJ$2:$CJ$2&amp;$AJ$1:$CJ$1,0))</f>
        <v>0</v>
      </c>
      <c r="Q220" s="18" cm="1">
        <f t="array" ref="Q220">$N220*INDEX($AJ$5:$CJ$36,$N212,MATCH(Q212&amp;$K220,$AJ$2:$CJ$2&amp;$AJ$1:$CJ$1,0))</f>
        <v>0</v>
      </c>
      <c r="R220" s="18" cm="1">
        <f t="array" ref="R220">$N220*INDEX($AJ$5:$CJ$36,$N212,MATCH(R212&amp;$K220,$AJ$2:$CJ$2&amp;$AJ$1:$CJ$1,0))</f>
        <v>0</v>
      </c>
      <c r="S220" s="151"/>
      <c r="AP220" s="94"/>
      <c r="AQ220" s="95"/>
      <c r="AR220" s="95"/>
      <c r="AS220" s="95"/>
      <c r="AT220" s="95"/>
      <c r="AU220" s="95"/>
      <c r="AV220" s="95"/>
      <c r="AW220" s="95"/>
      <c r="AX220" s="95"/>
      <c r="AY220" s="96"/>
    </row>
    <row r="221" spans="3:51" x14ac:dyDescent="0.25">
      <c r="K221" s="151">
        <v>8</v>
      </c>
      <c r="L221" s="17">
        <v>245</v>
      </c>
      <c r="M221" s="17" t="s">
        <v>69</v>
      </c>
      <c r="N221" s="21">
        <f>LOOKUP($M212,$C$7:$AE$7,$C$16:$AE$16)</f>
        <v>11999.123153928571</v>
      </c>
      <c r="O221" s="18" cm="1">
        <f t="array" ref="O221">$N221*INDEX($AJ$5:$CJ$36,$N212,MATCH(O212&amp;$K221,$AJ$2:$CJ$2&amp;$AJ$1:$CJ$1,0))</f>
        <v>1461946950.3569558</v>
      </c>
      <c r="P221" s="18" cm="1">
        <f t="array" ref="P221">$N221*INDEX($AJ$5:$CJ$36,$N212,MATCH(P212&amp;$K221,$AJ$2:$CJ$2&amp;$AJ$1:$CJ$1,0))</f>
        <v>1164450200.1802456</v>
      </c>
      <c r="Q221" s="18" cm="1">
        <f t="array" ref="Q221">$N221*INDEX($AJ$5:$CJ$36,$N212,MATCH(Q212&amp;$K221,$AJ$2:$CJ$2&amp;$AJ$1:$CJ$1,0))</f>
        <v>3140059252.720603</v>
      </c>
      <c r="R221" s="18" cm="1">
        <f t="array" ref="R221">$N221*INDEX($AJ$5:$CJ$36,$N212,MATCH(R212&amp;$K221,$AJ$2:$CJ$2&amp;$AJ$1:$CJ$1,0))</f>
        <v>601783363.54994524</v>
      </c>
      <c r="S221" s="151"/>
    </row>
    <row r="222" spans="3:51" x14ac:dyDescent="0.25">
      <c r="K222" s="151">
        <v>9</v>
      </c>
      <c r="L222" s="17">
        <v>4310</v>
      </c>
      <c r="M222" s="17" t="s">
        <v>70</v>
      </c>
      <c r="N222" s="21">
        <f>LOOKUP($M212,$C$7:$AE$7,$C$17:$AE$17)</f>
        <v>923.07076829268294</v>
      </c>
      <c r="O222" s="18" cm="1">
        <f t="array" ref="O222">$N222*INDEX($AJ$5:$CJ$36,$N212,MATCH(O212&amp;$K222,$AJ$2:$CJ$2&amp;$AJ$1:$CJ$1,0))</f>
        <v>180828823.7966288</v>
      </c>
      <c r="P222" s="18" cm="1">
        <f t="array" ref="P222">$N222*INDEX($AJ$5:$CJ$36,$N212,MATCH(P212&amp;$K222,$AJ$2:$CJ$2&amp;$AJ$1:$CJ$1,0))</f>
        <v>141204928.91050369</v>
      </c>
      <c r="Q222" s="18" cm="1">
        <f t="array" ref="Q222">$N222*INDEX($AJ$5:$CJ$36,$N212,MATCH(Q212&amp;$K222,$AJ$2:$CJ$2&amp;$AJ$1:$CJ$1,0))</f>
        <v>378572824.03455144</v>
      </c>
      <c r="R222" s="18" cm="1">
        <f t="array" ref="R222">$N222*INDEX($AJ$5:$CJ$36,$N212,MATCH(R212&amp;$K222,$AJ$2:$CJ$2&amp;$AJ$1:$CJ$1,0))</f>
        <v>67716544.96867758</v>
      </c>
      <c r="S222" s="151"/>
    </row>
    <row r="223" spans="3:51" x14ac:dyDescent="0.25">
      <c r="K223" s="151"/>
      <c r="L223" s="17"/>
      <c r="M223" s="17"/>
      <c r="N223" s="17"/>
      <c r="O223" s="20">
        <f>SUM(O214:O222)</f>
        <v>17015543435.117008</v>
      </c>
      <c r="P223" s="20">
        <f>SUM(P214:P222)</f>
        <v>13015603638.637241</v>
      </c>
      <c r="Q223" s="20">
        <f>SUM(Q214:Q222)</f>
        <v>34760443477.843796</v>
      </c>
      <c r="R223" s="20">
        <f>SUM(R214:R222)</f>
        <v>5855736668.9604044</v>
      </c>
      <c r="S223" s="151">
        <f>M212</f>
        <v>2035</v>
      </c>
    </row>
    <row r="225" spans="11:19" x14ac:dyDescent="0.25">
      <c r="N225" s="151" t="s">
        <v>89</v>
      </c>
      <c r="O225" s="324" t="s">
        <v>146</v>
      </c>
      <c r="P225" s="324"/>
      <c r="Q225" s="324"/>
      <c r="R225" s="324"/>
    </row>
    <row r="226" spans="11:19" x14ac:dyDescent="0.25">
      <c r="M226" s="1">
        <v>2036</v>
      </c>
      <c r="N226" s="151">
        <f>LOOKUP(M226,$AJ$6:$AJ$36,$AI$6:$AI$36)</f>
        <v>18</v>
      </c>
      <c r="O226" s="151">
        <v>1</v>
      </c>
      <c r="P226" s="151">
        <v>2</v>
      </c>
      <c r="Q226" s="151">
        <v>3</v>
      </c>
      <c r="R226" s="151">
        <v>4</v>
      </c>
    </row>
    <row r="227" spans="11:19" x14ac:dyDescent="0.25">
      <c r="K227" s="151" t="s">
        <v>145</v>
      </c>
      <c r="L227" s="19" t="s">
        <v>71</v>
      </c>
      <c r="M227" s="19" t="s">
        <v>72</v>
      </c>
      <c r="N227" s="19" t="s">
        <v>75</v>
      </c>
      <c r="O227" s="32" t="s">
        <v>78</v>
      </c>
      <c r="P227" s="31" t="s">
        <v>77</v>
      </c>
      <c r="Q227" s="31" t="s">
        <v>74</v>
      </c>
      <c r="R227" s="19" t="s">
        <v>76</v>
      </c>
      <c r="S227" s="151" t="s">
        <v>148</v>
      </c>
    </row>
    <row r="228" spans="11:19" x14ac:dyDescent="0.25">
      <c r="K228" s="151">
        <v>1</v>
      </c>
      <c r="L228" s="17">
        <v>32</v>
      </c>
      <c r="M228" s="17" t="s">
        <v>62</v>
      </c>
      <c r="N228" s="21">
        <f>LOOKUP($M226,$C$7:$AE$7,$C$9:$AE$9)</f>
        <v>40592.993656084371</v>
      </c>
      <c r="O228" s="18" cm="1">
        <f t="array" ref="O228">$N228*INDEX($AJ$5:$CJ$36,$N226,MATCH(O226&amp;$K228,$AJ$2:$CJ$2&amp;$AJ$1:$CJ$1,0))</f>
        <v>3208453175.9955602</v>
      </c>
      <c r="P228" s="18" cm="1">
        <f t="array" ref="P228">$N228*INDEX($AJ$5:$CJ$36,$N226,MATCH(P226&amp;$K228,$AJ$2:$CJ$2&amp;$AJ$1:$CJ$1,0))</f>
        <v>2575774265.3349819</v>
      </c>
      <c r="Q228" s="18" cm="1">
        <f t="array" ref="Q228">$N228*INDEX($AJ$5:$CJ$36,$N226,MATCH(Q226&amp;$K228,$AJ$2:$CJ$2&amp;$AJ$1:$CJ$1,0))</f>
        <v>6976005963.3651705</v>
      </c>
      <c r="R228" s="18" cm="1">
        <f t="array" ref="R228">$N228*INDEX($AJ$5:$CJ$36,$N226,MATCH(R226&amp;$K228,$AJ$2:$CJ$2&amp;$AJ$1:$CJ$1,0))</f>
        <v>1372253232.6566293</v>
      </c>
      <c r="S228" s="151"/>
    </row>
    <row r="229" spans="11:19" x14ac:dyDescent="0.25">
      <c r="K229" s="151">
        <v>2</v>
      </c>
      <c r="L229" s="17">
        <v>125</v>
      </c>
      <c r="M229" s="17" t="s">
        <v>63</v>
      </c>
      <c r="N229" s="21">
        <f>LOOKUP($M226,$C$7:$AE$7,$C$10:$AE$10)</f>
        <v>22748.232770226081</v>
      </c>
      <c r="O229" s="18" cm="1">
        <f t="array" ref="O229">$N229*INDEX($AJ$5:$CJ$36,$N226,MATCH(O226&amp;$K229,$AJ$2:$CJ$2&amp;$AJ$1:$CJ$1,0))</f>
        <v>9491740629.2365437</v>
      </c>
      <c r="P229" s="18" cm="1">
        <f t="array" ref="P229">$N229*INDEX($AJ$5:$CJ$36,$N226,MATCH(P226&amp;$K229,$AJ$2:$CJ$2&amp;$AJ$1:$CJ$1,0))</f>
        <v>7246780588.2067785</v>
      </c>
      <c r="Q229" s="18" cm="1">
        <f t="array" ref="Q229">$N229*INDEX($AJ$5:$CJ$36,$N226,MATCH(Q226&amp;$K229,$AJ$2:$CJ$2&amp;$AJ$1:$CJ$1,0))</f>
        <v>19327733054.807419</v>
      </c>
      <c r="R229" s="18" cm="1">
        <f t="array" ref="R229">$N229*INDEX($AJ$5:$CJ$36,$N226,MATCH(R226&amp;$K229,$AJ$2:$CJ$2&amp;$AJ$1:$CJ$1,0))</f>
        <v>3210619995.9391184</v>
      </c>
      <c r="S229" s="151"/>
    </row>
    <row r="230" spans="11:19" x14ac:dyDescent="0.25">
      <c r="K230" s="151">
        <v>3</v>
      </c>
      <c r="L230" s="17">
        <v>134</v>
      </c>
      <c r="M230" s="17" t="s">
        <v>64</v>
      </c>
      <c r="N230" s="21">
        <f>LOOKUP($M226,$C$7:$AE$7,$C$11:$AE$11)</f>
        <v>11504.029769093839</v>
      </c>
      <c r="O230" s="18" cm="1">
        <f t="array" ref="O230">$N230*INDEX($AJ$5:$CJ$36,$N226,MATCH(O226&amp;$K230,$AJ$2:$CJ$2&amp;$AJ$1:$CJ$1,0))</f>
        <v>2017690921.3971088</v>
      </c>
      <c r="P230" s="18" cm="1">
        <f t="array" ref="P230">$N230*INDEX($AJ$5:$CJ$36,$N226,MATCH(P226&amp;$K230,$AJ$2:$CJ$2&amp;$AJ$1:$CJ$1,0))</f>
        <v>1585677443.7921238</v>
      </c>
      <c r="Q230" s="18" cm="1">
        <f t="array" ref="Q230">$N230*INDEX($AJ$5:$CJ$36,$N226,MATCH(Q226&amp;$K230,$AJ$2:$CJ$2&amp;$AJ$1:$CJ$1,0))</f>
        <v>4257954523.9319658</v>
      </c>
      <c r="R230" s="18" cm="1">
        <f t="array" ref="R230">$N230*INDEX($AJ$5:$CJ$36,$N226,MATCH(R226&amp;$K230,$AJ$2:$CJ$2&amp;$AJ$1:$CJ$1,0))</f>
        <v>777288408.9370991</v>
      </c>
      <c r="S230" s="151"/>
    </row>
    <row r="231" spans="11:19" x14ac:dyDescent="0.25">
      <c r="K231" s="151">
        <v>4</v>
      </c>
      <c r="L231" s="17">
        <v>143</v>
      </c>
      <c r="M231" s="17" t="s">
        <v>65</v>
      </c>
      <c r="N231" s="21">
        <f>LOOKUP($M226,$C$7:$AE$7,$C$12:$AE$12)</f>
        <v>5955.5384623686869</v>
      </c>
      <c r="O231" s="18" cm="1">
        <f t="array" ref="O231">$N231*INDEX($AJ$5:$CJ$36,$N226,MATCH(O226&amp;$K231,$AJ$2:$CJ$2&amp;$AJ$1:$CJ$1,0))</f>
        <v>3147338639.6958799</v>
      </c>
      <c r="P231" s="18" cm="1">
        <f t="array" ref="P231">$N231*INDEX($AJ$5:$CJ$36,$N226,MATCH(P226&amp;$K231,$AJ$2:$CJ$2&amp;$AJ$1:$CJ$1,0))</f>
        <v>2328533831.120142</v>
      </c>
      <c r="Q231" s="18" cm="1">
        <f t="array" ref="Q231">$N231*INDEX($AJ$5:$CJ$36,$N226,MATCH(Q226&amp;$K231,$AJ$2:$CJ$2&amp;$AJ$1:$CJ$1,0))</f>
        <v>6186530541.45578</v>
      </c>
      <c r="R231" s="18" cm="1">
        <f t="array" ref="R231">$N231*INDEX($AJ$5:$CJ$36,$N226,MATCH(R226&amp;$K231,$AJ$2:$CJ$2&amp;$AJ$1:$CJ$1,0))</f>
        <v>939931488.51374376</v>
      </c>
      <c r="S231" s="151"/>
    </row>
    <row r="232" spans="11:19" x14ac:dyDescent="0.25">
      <c r="K232" s="151">
        <v>5</v>
      </c>
      <c r="L232" s="17">
        <v>152</v>
      </c>
      <c r="M232" s="17" t="s">
        <v>66</v>
      </c>
      <c r="N232" s="21">
        <f>LOOKUP($M226,$C$7:$AE$7,$C$13:$AE$13)</f>
        <v>8003.6156602603987</v>
      </c>
      <c r="O232" s="18" cm="1">
        <f t="array" ref="O232">$N232*INDEX($AJ$5:$CJ$36,$N226,MATCH(O226&amp;$K232,$AJ$2:$CJ$2&amp;$AJ$1:$CJ$1,0))</f>
        <v>88502905.212795079</v>
      </c>
      <c r="P232" s="18" cm="1">
        <f t="array" ref="P232">$N232*INDEX($AJ$5:$CJ$36,$N226,MATCH(P226&amp;$K232,$AJ$2:$CJ$2&amp;$AJ$1:$CJ$1,0))</f>
        <v>71370253.206675991</v>
      </c>
      <c r="Q232" s="18" cm="1">
        <f t="array" ref="Q232">$N232*INDEX($AJ$5:$CJ$36,$N226,MATCH(Q226&amp;$K232,$AJ$2:$CJ$2&amp;$AJ$1:$CJ$1,0))</f>
        <v>192933972.98706466</v>
      </c>
      <c r="R232" s="18" cm="1">
        <f t="array" ref="R232">$N232*INDEX($AJ$5:$CJ$36,$N226,MATCH(R226&amp;$K232,$AJ$2:$CJ$2&amp;$AJ$1:$CJ$1,0))</f>
        <v>38947635.257550091</v>
      </c>
      <c r="S232" s="151"/>
    </row>
    <row r="233" spans="11:19" x14ac:dyDescent="0.25">
      <c r="K233" s="151">
        <v>6</v>
      </c>
      <c r="L233" s="17">
        <v>227</v>
      </c>
      <c r="M233" s="17" t="s">
        <v>67</v>
      </c>
      <c r="N233" s="21">
        <f>LOOKUP($M226,$C$7:$AE$7,$C$14:$AE$14)</f>
        <v>86.160000000000096</v>
      </c>
      <c r="O233" s="18" cm="1">
        <f t="array" ref="O233">$N233*INDEX($AJ$5:$CJ$36,$N226,MATCH(O226&amp;$K233,$AJ$2:$CJ$2&amp;$AJ$1:$CJ$1,0))</f>
        <v>32853277.28847729</v>
      </c>
      <c r="P233" s="18" cm="1">
        <f t="array" ref="P233">$N233*INDEX($AJ$5:$CJ$36,$N226,MATCH(P226&amp;$K233,$AJ$2:$CJ$2&amp;$AJ$1:$CJ$1,0))</f>
        <v>24879380.664097819</v>
      </c>
      <c r="Q233" s="18" cm="1">
        <f t="array" ref="Q233">$N233*INDEX($AJ$5:$CJ$36,$N226,MATCH(Q226&amp;$K233,$AJ$2:$CJ$2&amp;$AJ$1:$CJ$1,0))</f>
        <v>66193940.736273304</v>
      </c>
      <c r="R233" s="18" cm="1">
        <f t="array" ref="R233">$N233*INDEX($AJ$5:$CJ$36,$N226,MATCH(R226&amp;$K233,$AJ$2:$CJ$2&amp;$AJ$1:$CJ$1,0))</f>
        <v>10742073.662170146</v>
      </c>
      <c r="S233" s="151"/>
    </row>
    <row r="234" spans="11:19" x14ac:dyDescent="0.25">
      <c r="K234" s="151">
        <v>7</v>
      </c>
      <c r="L234" s="17">
        <v>236</v>
      </c>
      <c r="M234" s="17" t="s">
        <v>68</v>
      </c>
      <c r="N234" s="21">
        <f>LOOKUP($M226,$C$7:$AE$7,$C$15:$AE$15)</f>
        <v>0</v>
      </c>
      <c r="O234" s="18" cm="1">
        <f t="array" ref="O234">$N234*INDEX($AJ$5:$CJ$36,$N226,MATCH(O226&amp;$K234,$AJ$2:$CJ$2&amp;$AJ$1:$CJ$1,0))</f>
        <v>0</v>
      </c>
      <c r="P234" s="18" cm="1">
        <f t="array" ref="P234">$N234*INDEX($AJ$5:$CJ$36,$N226,MATCH(P226&amp;$K234,$AJ$2:$CJ$2&amp;$AJ$1:$CJ$1,0))</f>
        <v>0</v>
      </c>
      <c r="Q234" s="18" cm="1">
        <f t="array" ref="Q234">$N234*INDEX($AJ$5:$CJ$36,$N226,MATCH(Q226&amp;$K234,$AJ$2:$CJ$2&amp;$AJ$1:$CJ$1,0))</f>
        <v>0</v>
      </c>
      <c r="R234" s="18" cm="1">
        <f t="array" ref="R234">$N234*INDEX($AJ$5:$CJ$36,$N226,MATCH(R226&amp;$K234,$AJ$2:$CJ$2&amp;$AJ$1:$CJ$1,0))</f>
        <v>0</v>
      </c>
      <c r="S234" s="151"/>
    </row>
    <row r="235" spans="11:19" x14ac:dyDescent="0.25">
      <c r="K235" s="151">
        <v>8</v>
      </c>
      <c r="L235" s="17">
        <v>245</v>
      </c>
      <c r="M235" s="17" t="s">
        <v>69</v>
      </c>
      <c r="N235" s="21">
        <f>LOOKUP($M226,$C$7:$AE$7,$C$16:$AE$16)</f>
        <v>12948.866807258719</v>
      </c>
      <c r="O235" s="18" cm="1">
        <f t="array" ref="O235">$N235*INDEX($AJ$5:$CJ$36,$N226,MATCH(O226&amp;$K235,$AJ$2:$CJ$2&amp;$AJ$1:$CJ$1,0))</f>
        <v>1621158997.7095835</v>
      </c>
      <c r="P235" s="18" cm="1">
        <f t="array" ref="P235">$N235*INDEX($AJ$5:$CJ$36,$N226,MATCH(P226&amp;$K235,$AJ$2:$CJ$2&amp;$AJ$1:$CJ$1,0))</f>
        <v>1294100050.7004173</v>
      </c>
      <c r="Q235" s="18" cm="1">
        <f t="array" ref="Q235">$N235*INDEX($AJ$5:$CJ$36,$N226,MATCH(Q226&amp;$K235,$AJ$2:$CJ$2&amp;$AJ$1:$CJ$1,0))</f>
        <v>3494474711.6556497</v>
      </c>
      <c r="R235" s="18" cm="1">
        <f t="array" ref="R235">$N235*INDEX($AJ$5:$CJ$36,$N226,MATCH(R226&amp;$K235,$AJ$2:$CJ$2&amp;$AJ$1:$CJ$1,0))</f>
        <v>672838656.11397731</v>
      </c>
      <c r="S235" s="151"/>
    </row>
    <row r="236" spans="11:19" x14ac:dyDescent="0.25">
      <c r="K236" s="151">
        <v>9</v>
      </c>
      <c r="L236" s="17">
        <v>4310</v>
      </c>
      <c r="M236" s="17" t="s">
        <v>70</v>
      </c>
      <c r="N236" s="21">
        <f>LOOKUP($M226,$C$7:$AE$7,$C$17:$AE$17)</f>
        <v>1410.9954207317076</v>
      </c>
      <c r="O236" s="18" cm="1">
        <f t="array" ref="O236">$N236*INDEX($AJ$5:$CJ$36,$N226,MATCH(O226&amp;$K236,$AJ$2:$CJ$2&amp;$AJ$1:$CJ$1,0))</f>
        <v>283188991.59965396</v>
      </c>
      <c r="P236" s="18" cm="1">
        <f t="array" ref="P236">$N236*INDEX($AJ$5:$CJ$36,$N226,MATCH(P226&amp;$K236,$AJ$2:$CJ$2&amp;$AJ$1:$CJ$1,0))</f>
        <v>221634490.91369101</v>
      </c>
      <c r="Q236" s="18" cm="1">
        <f t="array" ref="Q236">$N236*INDEX($AJ$5:$CJ$36,$N226,MATCH(Q226&amp;$K236,$AJ$2:$CJ$2&amp;$AJ$1:$CJ$1,0))</f>
        <v>594459863.02123845</v>
      </c>
      <c r="R236" s="18" cm="1">
        <f t="array" ref="R236">$N236*INDEX($AJ$5:$CJ$36,$N226,MATCH(R226&amp;$K236,$AJ$2:$CJ$2&amp;$AJ$1:$CJ$1,0))</f>
        <v>106981614.50656833</v>
      </c>
      <c r="S236" s="151"/>
    </row>
    <row r="237" spans="11:19" x14ac:dyDescent="0.25">
      <c r="K237" s="151"/>
      <c r="L237" s="17"/>
      <c r="M237" s="17"/>
      <c r="N237" s="17"/>
      <c r="O237" s="20">
        <f>SUM(O228:O236)</f>
        <v>19890927538.135605</v>
      </c>
      <c r="P237" s="20">
        <f>SUM(P228:P236)</f>
        <v>15348750303.938908</v>
      </c>
      <c r="Q237" s="20">
        <f>SUM(Q228:Q236)</f>
        <v>41096286571.960564</v>
      </c>
      <c r="R237" s="20">
        <f>SUM(R228:R236)</f>
        <v>7129603105.5868568</v>
      </c>
      <c r="S237" s="151">
        <f>M226</f>
        <v>2036</v>
      </c>
    </row>
    <row r="239" spans="11:19" x14ac:dyDescent="0.25">
      <c r="N239" s="151" t="s">
        <v>89</v>
      </c>
      <c r="O239" s="324" t="s">
        <v>146</v>
      </c>
      <c r="P239" s="324"/>
      <c r="Q239" s="324"/>
      <c r="R239" s="324"/>
    </row>
    <row r="240" spans="11:19" x14ac:dyDescent="0.25">
      <c r="M240" s="1">
        <v>2037</v>
      </c>
      <c r="N240" s="151">
        <f>LOOKUP(M240,$AJ$6:$AJ$36,$AI$6:$AI$36)</f>
        <v>19</v>
      </c>
      <c r="O240" s="151">
        <v>1</v>
      </c>
      <c r="P240" s="151">
        <v>2</v>
      </c>
      <c r="Q240" s="151">
        <v>3</v>
      </c>
      <c r="R240" s="151">
        <v>4</v>
      </c>
    </row>
    <row r="241" spans="11:19" x14ac:dyDescent="0.25">
      <c r="K241" s="151" t="s">
        <v>145</v>
      </c>
      <c r="L241" s="19" t="s">
        <v>71</v>
      </c>
      <c r="M241" s="19" t="s">
        <v>72</v>
      </c>
      <c r="N241" s="19" t="s">
        <v>75</v>
      </c>
      <c r="O241" s="32" t="s">
        <v>78</v>
      </c>
      <c r="P241" s="31" t="s">
        <v>77</v>
      </c>
      <c r="Q241" s="31" t="s">
        <v>74</v>
      </c>
      <c r="R241" s="19" t="s">
        <v>76</v>
      </c>
      <c r="S241" s="151" t="s">
        <v>148</v>
      </c>
    </row>
    <row r="242" spans="11:19" x14ac:dyDescent="0.25">
      <c r="K242" s="151">
        <v>1</v>
      </c>
      <c r="L242" s="17">
        <v>32</v>
      </c>
      <c r="M242" s="17" t="s">
        <v>62</v>
      </c>
      <c r="N242" s="21">
        <f>LOOKUP($M240,$C$7:$AE$7,$C$9:$AE$9)</f>
        <v>18496.701970821345</v>
      </c>
      <c r="O242" s="18" cm="1">
        <f t="array" ref="O242">$N242*INDEX($AJ$5:$CJ$36,$N240,MATCH(O240&amp;$K242,$AJ$2:$CJ$2&amp;$AJ$1:$CJ$1,0))</f>
        <v>1502281489.9756722</v>
      </c>
      <c r="P242" s="18" cm="1">
        <f t="array" ref="P242">$N242*INDEX($AJ$5:$CJ$36,$N240,MATCH(P240&amp;$K242,$AJ$2:$CJ$2&amp;$AJ$1:$CJ$1,0))</f>
        <v>1208642250.6028359</v>
      </c>
      <c r="Q242" s="18" cm="1">
        <f t="array" ref="Q242">$N242*INDEX($AJ$5:$CJ$36,$N240,MATCH(Q240&amp;$K242,$AJ$2:$CJ$2&amp;$AJ$1:$CJ$1,0))</f>
        <v>3279042620.5272741</v>
      </c>
      <c r="R242" s="18" cm="1">
        <f t="array" ref="R242">$N242*INDEX($AJ$5:$CJ$36,$N240,MATCH(R240&amp;$K242,$AJ$2:$CJ$2&amp;$AJ$1:$CJ$1,0))</f>
        <v>647578469.87179875</v>
      </c>
      <c r="S242" s="151"/>
    </row>
    <row r="243" spans="11:19" x14ac:dyDescent="0.25">
      <c r="K243" s="151">
        <v>2</v>
      </c>
      <c r="L243" s="17">
        <v>125</v>
      </c>
      <c r="M243" s="17" t="s">
        <v>63</v>
      </c>
      <c r="N243" s="21">
        <f>LOOKUP($M240,$C$7:$AE$7,$C$10:$AE$10)</f>
        <v>28467.857399845634</v>
      </c>
      <c r="O243" s="18" cm="1">
        <f t="array" ref="O243">$N243*INDEX($AJ$5:$CJ$36,$N240,MATCH(O240&amp;$K243,$AJ$2:$CJ$2&amp;$AJ$1:$CJ$1,0))</f>
        <v>12141887323.166653</v>
      </c>
      <c r="P243" s="18" cm="1">
        <f t="array" ref="P243">$N243*INDEX($AJ$5:$CJ$36,$N240,MATCH(P240&amp;$K243,$AJ$2:$CJ$2&amp;$AJ$1:$CJ$1,0))</f>
        <v>9289670667.0780373</v>
      </c>
      <c r="Q243" s="18" cm="1">
        <f t="array" ref="Q243">$N243*INDEX($AJ$5:$CJ$36,$N240,MATCH(Q240&amp;$K243,$AJ$2:$CJ$2&amp;$AJ$1:$CJ$1,0))</f>
        <v>24791082320.098469</v>
      </c>
      <c r="R243" s="18" cm="1">
        <f t="array" ref="R243">$N243*INDEX($AJ$5:$CJ$36,$N240,MATCH(R240&amp;$K243,$AJ$2:$CJ$2&amp;$AJ$1:$CJ$1,0))</f>
        <v>4142212393.4707952</v>
      </c>
      <c r="S243" s="151"/>
    </row>
    <row r="244" spans="11:19" x14ac:dyDescent="0.25">
      <c r="K244" s="151">
        <v>3</v>
      </c>
      <c r="L244" s="17">
        <v>134</v>
      </c>
      <c r="M244" s="17" t="s">
        <v>64</v>
      </c>
      <c r="N244" s="21">
        <f>LOOKUP($M240,$C$7:$AE$7,$C$11:$AE$11)</f>
        <v>10315.392897040809</v>
      </c>
      <c r="O244" s="18" cm="1">
        <f t="array" ref="O244">$N244*INDEX($AJ$5:$CJ$36,$N240,MATCH(O240&amp;$K244,$AJ$2:$CJ$2&amp;$AJ$1:$CJ$1,0))</f>
        <v>1853504068.7187796</v>
      </c>
      <c r="P244" s="18" cm="1">
        <f t="array" ref="P244">$N244*INDEX($AJ$5:$CJ$36,$N240,MATCH(P240&amp;$K244,$AJ$2:$CJ$2&amp;$AJ$1:$CJ$1,0))</f>
        <v>1459741093.4606833</v>
      </c>
      <c r="Q244" s="18" cm="1">
        <f t="array" ref="Q244">$N244*INDEX($AJ$5:$CJ$36,$N240,MATCH(Q240&amp;$K244,$AJ$2:$CJ$2&amp;$AJ$1:$CJ$1,0))</f>
        <v>3921735722.0532432</v>
      </c>
      <c r="R244" s="18" cm="1">
        <f t="array" ref="R244">$N244*INDEX($AJ$5:$CJ$36,$N240,MATCH(R240&amp;$K244,$AJ$2:$CJ$2&amp;$AJ$1:$CJ$1,0))</f>
        <v>719880308.79889202</v>
      </c>
      <c r="S244" s="151"/>
    </row>
    <row r="245" spans="11:19" x14ac:dyDescent="0.25">
      <c r="K245" s="151">
        <v>4</v>
      </c>
      <c r="L245" s="17">
        <v>143</v>
      </c>
      <c r="M245" s="17" t="s">
        <v>65</v>
      </c>
      <c r="N245" s="21">
        <f>LOOKUP($M240,$C$7:$AE$7,$C$12:$AE$12)</f>
        <v>6202.5559644163186</v>
      </c>
      <c r="O245" s="18" cm="1">
        <f t="array" ref="O245">$N245*INDEX($AJ$5:$CJ$36,$N240,MATCH(O240&amp;$K245,$AJ$2:$CJ$2&amp;$AJ$1:$CJ$1,0))</f>
        <v>3343356663.9585071</v>
      </c>
      <c r="P245" s="18" cm="1">
        <f t="array" ref="P245">$N245*INDEX($AJ$5:$CJ$36,$N240,MATCH(P240&amp;$K245,$AJ$2:$CJ$2&amp;$AJ$1:$CJ$1,0))</f>
        <v>2479241121.3541532</v>
      </c>
      <c r="Q245" s="18" cm="1">
        <f t="array" ref="Q245">$N245*INDEX($AJ$5:$CJ$36,$N240,MATCH(Q240&amp;$K245,$AJ$2:$CJ$2&amp;$AJ$1:$CJ$1,0))</f>
        <v>6585783163.0402098</v>
      </c>
      <c r="R245" s="18" cm="1">
        <f t="array" ref="R245">$N245*INDEX($AJ$5:$CJ$36,$N240,MATCH(R240&amp;$K245,$AJ$2:$CJ$2&amp;$AJ$1:$CJ$1,0))</f>
        <v>1007995917.0402582</v>
      </c>
      <c r="S245" s="151"/>
    </row>
    <row r="246" spans="11:19" x14ac:dyDescent="0.25">
      <c r="K246" s="151">
        <v>5</v>
      </c>
      <c r="L246" s="17">
        <v>152</v>
      </c>
      <c r="M246" s="17" t="s">
        <v>66</v>
      </c>
      <c r="N246" s="21">
        <f>LOOKUP($M240,$C$7:$AE$7,$C$13:$AE$13)</f>
        <v>8067.6456262621241</v>
      </c>
      <c r="O246" s="18" cm="1">
        <f t="array" ref="O246">$N246*INDEX($AJ$5:$CJ$36,$N240,MATCH(O240&amp;$K246,$AJ$2:$CJ$2&amp;$AJ$1:$CJ$1,0))</f>
        <v>91717328.299186781</v>
      </c>
      <c r="P246" s="18" cm="1">
        <f t="array" ref="P246">$N246*INDEX($AJ$5:$CJ$36,$N240,MATCH(P240&amp;$K246,$AJ$2:$CJ$2&amp;$AJ$1:$CJ$1,0))</f>
        <v>74123707.702426463</v>
      </c>
      <c r="Q246" s="18" cm="1">
        <f t="array" ref="Q246">$N246*INDEX($AJ$5:$CJ$36,$N240,MATCH(Q240&amp;$K246,$AJ$2:$CJ$2&amp;$AJ$1:$CJ$1,0))</f>
        <v>200680431.39002451</v>
      </c>
      <c r="R246" s="18" cm="1">
        <f t="array" ref="R246">$N246*INDEX($AJ$5:$CJ$36,$N240,MATCH(R240&amp;$K246,$AJ$2:$CJ$2&amp;$AJ$1:$CJ$1,0))</f>
        <v>40676759.966612779</v>
      </c>
      <c r="S246" s="151"/>
    </row>
    <row r="247" spans="11:19" x14ac:dyDescent="0.25">
      <c r="K247" s="151">
        <v>6</v>
      </c>
      <c r="L247" s="17">
        <v>227</v>
      </c>
      <c r="M247" s="17" t="s">
        <v>67</v>
      </c>
      <c r="N247" s="21">
        <f>LOOKUP($M240,$C$7:$AE$7,$C$14:$AE$14)</f>
        <v>92.679999999999808</v>
      </c>
      <c r="O247" s="18" cm="1">
        <f t="array" ref="O247">$N247*INDEX($AJ$5:$CJ$36,$N240,MATCH(O240&amp;$K247,$AJ$2:$CJ$2&amp;$AJ$1:$CJ$1,0))</f>
        <v>36094532.1622307</v>
      </c>
      <c r="P247" s="18" cm="1">
        <f t="array" ref="P247">$N247*INDEX($AJ$5:$CJ$36,$N240,MATCH(P240&amp;$K247,$AJ$2:$CJ$2&amp;$AJ$1:$CJ$1,0))</f>
        <v>27393984.014470667</v>
      </c>
      <c r="Q247" s="18" cm="1">
        <f t="array" ref="Q247">$N247*INDEX($AJ$5:$CJ$36,$N240,MATCH(Q240&amp;$K247,$AJ$2:$CJ$2&amp;$AJ$1:$CJ$1,0))</f>
        <v>72896953.686642617</v>
      </c>
      <c r="R247" s="18" cm="1">
        <f t="array" ref="R247">$N247*INDEX($AJ$5:$CJ$36,$N240,MATCH(R240&amp;$K247,$AJ$2:$CJ$2&amp;$AJ$1:$CJ$1,0))</f>
        <v>11907449.505550537</v>
      </c>
      <c r="S247" s="151"/>
    </row>
    <row r="248" spans="11:19" x14ac:dyDescent="0.25">
      <c r="K248" s="151">
        <v>7</v>
      </c>
      <c r="L248" s="17">
        <v>236</v>
      </c>
      <c r="M248" s="17" t="s">
        <v>68</v>
      </c>
      <c r="N248" s="21">
        <f>LOOKUP($M240,$C$7:$AE$7,$C$15:$AE$15)</f>
        <v>0</v>
      </c>
      <c r="O248" s="18" cm="1">
        <f t="array" ref="O248">$N248*INDEX($AJ$5:$CJ$36,$N240,MATCH(O240&amp;$K248,$AJ$2:$CJ$2&amp;$AJ$1:$CJ$1,0))</f>
        <v>0</v>
      </c>
      <c r="P248" s="18" cm="1">
        <f t="array" ref="P248">$N248*INDEX($AJ$5:$CJ$36,$N240,MATCH(P240&amp;$K248,$AJ$2:$CJ$2&amp;$AJ$1:$CJ$1,0))</f>
        <v>0</v>
      </c>
      <c r="Q248" s="18" cm="1">
        <f t="array" ref="Q248">$N248*INDEX($AJ$5:$CJ$36,$N240,MATCH(Q240&amp;$K248,$AJ$2:$CJ$2&amp;$AJ$1:$CJ$1,0))</f>
        <v>0</v>
      </c>
      <c r="R248" s="18" cm="1">
        <f t="array" ref="R248">$N248*INDEX($AJ$5:$CJ$36,$N240,MATCH(R240&amp;$K248,$AJ$2:$CJ$2&amp;$AJ$1:$CJ$1,0))</f>
        <v>0</v>
      </c>
      <c r="S248" s="151"/>
    </row>
    <row r="249" spans="11:19" x14ac:dyDescent="0.25">
      <c r="K249" s="151">
        <v>8</v>
      </c>
      <c r="L249" s="17">
        <v>245</v>
      </c>
      <c r="M249" s="17" t="s">
        <v>69</v>
      </c>
      <c r="N249" s="21">
        <f>LOOKUP($M240,$C$7:$AE$7,$C$16:$AE$16)</f>
        <v>13802.345911737679</v>
      </c>
      <c r="O249" s="18" cm="1">
        <f t="array" ref="O249">$N249*INDEX($AJ$5:$CJ$36,$N240,MATCH(O240&amp;$K249,$AJ$2:$CJ$2&amp;$AJ$1:$CJ$1,0))</f>
        <v>1774376333.7684786</v>
      </c>
      <c r="P249" s="18" cm="1">
        <f t="array" ref="P249">$N249*INDEX($AJ$5:$CJ$36,$N240,MATCH(P240&amp;$K249,$AJ$2:$CJ$2&amp;$AJ$1:$CJ$1,0))</f>
        <v>1419348980.9302766</v>
      </c>
      <c r="Q249" s="18" cm="1">
        <f t="array" ref="Q249">$N249*INDEX($AJ$5:$CJ$36,$N240,MATCH(Q240&amp;$K249,$AJ$2:$CJ$2&amp;$AJ$1:$CJ$1,0))</f>
        <v>3837655567.1799669</v>
      </c>
      <c r="R249" s="18" cm="1">
        <f t="array" ref="R249">$N249*INDEX($AJ$5:$CJ$36,$N240,MATCH(R240&amp;$K249,$AJ$2:$CJ$2&amp;$AJ$1:$CJ$1,0))</f>
        <v>742153815.77070355</v>
      </c>
      <c r="S249" s="151"/>
    </row>
    <row r="250" spans="11:19" x14ac:dyDescent="0.25">
      <c r="K250" s="151">
        <v>9</v>
      </c>
      <c r="L250" s="17">
        <v>4310</v>
      </c>
      <c r="M250" s="17" t="s">
        <v>70</v>
      </c>
      <c r="N250" s="21">
        <f>LOOKUP($M240,$C$7:$AE$7,$C$17:$AE$17)</f>
        <v>1422.284204268293</v>
      </c>
      <c r="O250" s="18" cm="1">
        <f t="array" ref="O250">$N250*INDEX($AJ$5:$CJ$36,$N240,MATCH(O240&amp;$K250,$AJ$2:$CJ$2&amp;$AJ$1:$CJ$1,0))</f>
        <v>292285000.42938739</v>
      </c>
      <c r="P250" s="18" cm="1">
        <f t="array" ref="P250">$N250*INDEX($AJ$5:$CJ$36,$N240,MATCH(P240&amp;$K250,$AJ$2:$CJ$2&amp;$AJ$1:$CJ$1,0))</f>
        <v>229244272.3624163</v>
      </c>
      <c r="Q250" s="18" cm="1">
        <f t="array" ref="Q250">$N250*INDEX($AJ$5:$CJ$36,$N240,MATCH(Q240&amp;$K250,$AJ$2:$CJ$2&amp;$AJ$1:$CJ$1,0))</f>
        <v>615119892.15798903</v>
      </c>
      <c r="R250" s="18" cm="1">
        <f t="array" ref="R250">$N250*INDEX($AJ$5:$CJ$36,$N240,MATCH(R240&amp;$K250,$AJ$2:$CJ$2&amp;$AJ$1:$CJ$1,0))</f>
        <v>111336176.88432464</v>
      </c>
      <c r="S250" s="151"/>
    </row>
    <row r="251" spans="11:19" x14ac:dyDescent="0.25">
      <c r="K251" s="151"/>
      <c r="L251" s="17"/>
      <c r="M251" s="17"/>
      <c r="N251" s="17"/>
      <c r="O251" s="20">
        <f>SUM(O242:O250)</f>
        <v>21035502740.478893</v>
      </c>
      <c r="P251" s="20">
        <f>SUM(P242:P250)</f>
        <v>16187406077.505302</v>
      </c>
      <c r="Q251" s="20">
        <f>SUM(Q242:Q250)</f>
        <v>43303996670.13382</v>
      </c>
      <c r="R251" s="20">
        <f>SUM(R242:R250)</f>
        <v>7423741291.3089361</v>
      </c>
      <c r="S251" s="151">
        <f>M240</f>
        <v>2037</v>
      </c>
    </row>
    <row r="253" spans="11:19" x14ac:dyDescent="0.25">
      <c r="N253" s="151" t="s">
        <v>89</v>
      </c>
      <c r="O253" s="324" t="s">
        <v>146</v>
      </c>
      <c r="P253" s="324"/>
      <c r="Q253" s="324"/>
      <c r="R253" s="324"/>
    </row>
    <row r="254" spans="11:19" x14ac:dyDescent="0.25">
      <c r="M254" s="1">
        <v>2038</v>
      </c>
      <c r="N254" s="151">
        <f>LOOKUP(M254,$AJ$6:$AJ$36,$AI$6:$AI$36)</f>
        <v>20</v>
      </c>
      <c r="O254" s="151">
        <v>1</v>
      </c>
      <c r="P254" s="151">
        <v>2</v>
      </c>
      <c r="Q254" s="151">
        <v>3</v>
      </c>
      <c r="R254" s="151">
        <v>4</v>
      </c>
    </row>
    <row r="255" spans="11:19" x14ac:dyDescent="0.25">
      <c r="K255" s="151" t="s">
        <v>145</v>
      </c>
      <c r="L255" s="19" t="s">
        <v>71</v>
      </c>
      <c r="M255" s="19" t="s">
        <v>72</v>
      </c>
      <c r="N255" s="19" t="s">
        <v>75</v>
      </c>
      <c r="O255" s="32" t="s">
        <v>78</v>
      </c>
      <c r="P255" s="31" t="s">
        <v>77</v>
      </c>
      <c r="Q255" s="31" t="s">
        <v>74</v>
      </c>
      <c r="R255" s="19" t="s">
        <v>76</v>
      </c>
      <c r="S255" s="151" t="s">
        <v>148</v>
      </c>
    </row>
    <row r="256" spans="11:19" x14ac:dyDescent="0.25">
      <c r="K256" s="151">
        <v>1</v>
      </c>
      <c r="L256" s="17">
        <v>32</v>
      </c>
      <c r="M256" s="17" t="s">
        <v>62</v>
      </c>
      <c r="N256" s="21">
        <f>LOOKUP($M254,$C$7:$AE$7,$C$9:$AE$9)</f>
        <v>16563.520114757179</v>
      </c>
      <c r="O256" s="18" cm="1">
        <f t="array" ref="O256">$N256*INDEX($AJ$5:$CJ$36,$N254,MATCH(O254&amp;$K256,$AJ$2:$CJ$2&amp;$AJ$1:$CJ$1,0))</f>
        <v>1381367558.6508081</v>
      </c>
      <c r="P256" s="18" cm="1">
        <f t="array" ref="P256">$N256*INDEX($AJ$5:$CJ$36,$N254,MATCH(P254&amp;$K256,$AJ$2:$CJ$2&amp;$AJ$1:$CJ$1,0))</f>
        <v>1113626061.0150707</v>
      </c>
      <c r="Q256" s="18" cm="1">
        <f t="array" ref="Q256">$N256*INDEX($AJ$5:$CJ$36,$N254,MATCH(Q254&amp;$K256,$AJ$2:$CJ$2&amp;$AJ$1:$CJ$1,0))</f>
        <v>3026185561.9942832</v>
      </c>
      <c r="R256" s="18" cm="1">
        <f t="array" ref="R256">$N256*INDEX($AJ$5:$CJ$36,$N254,MATCH(R254&amp;$K256,$AJ$2:$CJ$2&amp;$AJ$1:$CJ$1,0))</f>
        <v>599860991.47858202</v>
      </c>
      <c r="S256" s="151"/>
    </row>
    <row r="257" spans="11:19" x14ac:dyDescent="0.25">
      <c r="K257" s="151">
        <v>2</v>
      </c>
      <c r="L257" s="17">
        <v>125</v>
      </c>
      <c r="M257" s="17" t="s">
        <v>63</v>
      </c>
      <c r="N257" s="21">
        <f>LOOKUP($M254,$C$7:$AE$7,$C$10:$AE$10)</f>
        <v>30240.581150151098</v>
      </c>
      <c r="O257" s="18" cm="1">
        <f t="array" ref="O257">$N257*INDEX($AJ$5:$CJ$36,$N254,MATCH(O254&amp;$K257,$AJ$2:$CJ$2&amp;$AJ$1:$CJ$1,0))</f>
        <v>13178014782.867945</v>
      </c>
      <c r="P257" s="18" cm="1">
        <f t="array" ref="P257">$N257*INDEX($AJ$5:$CJ$36,$N254,MATCH(P254&amp;$K257,$AJ$2:$CJ$2&amp;$AJ$1:$CJ$1,0))</f>
        <v>10102719478.961298</v>
      </c>
      <c r="Q257" s="18" cm="1">
        <f t="array" ref="Q257">$N257*INDEX($AJ$5:$CJ$36,$N254,MATCH(Q254&amp;$K257,$AJ$2:$CJ$2&amp;$AJ$1:$CJ$1,0))</f>
        <v>26976191666.580132</v>
      </c>
      <c r="R257" s="18" cm="1">
        <f t="array" ref="R257">$N257*INDEX($AJ$5:$CJ$36,$N254,MATCH(R254&amp;$K257,$AJ$2:$CJ$2&amp;$AJ$1:$CJ$1,0))</f>
        <v>4532236279.5092564</v>
      </c>
      <c r="S257" s="151"/>
    </row>
    <row r="258" spans="11:19" x14ac:dyDescent="0.25">
      <c r="K258" s="151">
        <v>3</v>
      </c>
      <c r="L258" s="17">
        <v>134</v>
      </c>
      <c r="M258" s="17" t="s">
        <v>64</v>
      </c>
      <c r="N258" s="21">
        <f>LOOKUP($M254,$C$7:$AE$7,$C$11:$AE$11)</f>
        <v>10616.590431275876</v>
      </c>
      <c r="O258" s="18" cm="1">
        <f t="array" ref="O258">$N258*INDEX($AJ$5:$CJ$36,$N254,MATCH(O254&amp;$K258,$AJ$2:$CJ$2&amp;$AJ$1:$CJ$1,0))</f>
        <v>1953205482.5389776</v>
      </c>
      <c r="P258" s="18" cm="1">
        <f t="array" ref="P258">$N258*INDEX($AJ$5:$CJ$36,$N254,MATCH(P254&amp;$K258,$AJ$2:$CJ$2&amp;$AJ$1:$CJ$1,0))</f>
        <v>1541371949.6036956</v>
      </c>
      <c r="Q258" s="18" cm="1">
        <f t="array" ref="Q258">$N258*INDEX($AJ$5:$CJ$36,$N254,MATCH(Q254&amp;$K258,$AJ$2:$CJ$2&amp;$AJ$1:$CJ$1,0))</f>
        <v>4143002661.2798896</v>
      </c>
      <c r="R258" s="18" cm="1">
        <f t="array" ref="R258">$N258*INDEX($AJ$5:$CJ$36,$N254,MATCH(R254&amp;$K258,$AJ$2:$CJ$2&amp;$AJ$1:$CJ$1,0))</f>
        <v>764472829.00329459</v>
      </c>
      <c r="S258" s="151"/>
    </row>
    <row r="259" spans="11:19" x14ac:dyDescent="0.25">
      <c r="K259" s="151">
        <v>4</v>
      </c>
      <c r="L259" s="17">
        <v>143</v>
      </c>
      <c r="M259" s="17" t="s">
        <v>65</v>
      </c>
      <c r="N259" s="21">
        <f>LOOKUP($M254,$C$7:$AE$7,$C$12:$AE$12)</f>
        <v>6428.2955206752313</v>
      </c>
      <c r="O259" s="18" cm="1">
        <f t="array" ref="O259">$N259*INDEX($AJ$5:$CJ$36,$N254,MATCH(O254&amp;$K259,$AJ$2:$CJ$2&amp;$AJ$1:$CJ$1,0))</f>
        <v>3532895827.6160212</v>
      </c>
      <c r="P259" s="18" cm="1">
        <f t="array" ref="P259">$N259*INDEX($AJ$5:$CJ$36,$N254,MATCH(P254&amp;$K259,$AJ$2:$CJ$2&amp;$AJ$1:$CJ$1,0))</f>
        <v>2625568876.0209713</v>
      </c>
      <c r="Q259" s="18" cm="1">
        <f t="array" ref="Q259">$N259*INDEX($AJ$5:$CJ$36,$N254,MATCH(Q254&amp;$K259,$AJ$2:$CJ$2&amp;$AJ$1:$CJ$1,0))</f>
        <v>6973316241.5858784</v>
      </c>
      <c r="R259" s="18" cm="1">
        <f t="array" ref="R259">$N259*INDEX($AJ$5:$CJ$36,$N254,MATCH(R254&amp;$K259,$AJ$2:$CJ$2&amp;$AJ$1:$CJ$1,0))</f>
        <v>1074818792.1525953</v>
      </c>
      <c r="S259" s="151"/>
    </row>
    <row r="260" spans="11:19" x14ac:dyDescent="0.25">
      <c r="K260" s="151">
        <v>5</v>
      </c>
      <c r="L260" s="17">
        <v>152</v>
      </c>
      <c r="M260" s="17" t="s">
        <v>66</v>
      </c>
      <c r="N260" s="21">
        <f>LOOKUP($M254,$C$7:$AE$7,$C$13:$AE$13)</f>
        <v>8132.1863272751752</v>
      </c>
      <c r="O260" s="18" cm="1">
        <f t="array" ref="O260">$N260*INDEX($AJ$5:$CJ$36,$N254,MATCH(O254&amp;$K260,$AJ$2:$CJ$2&amp;$AJ$1:$CJ$1,0))</f>
        <v>94977500.949705109</v>
      </c>
      <c r="P260" s="18" cm="1">
        <f t="array" ref="P260">$N260*INDEX($AJ$5:$CJ$36,$N254,MATCH(P254&amp;$K260,$AJ$2:$CJ$2&amp;$AJ$1:$CJ$1,0))</f>
        <v>76916636.03068012</v>
      </c>
      <c r="Q260" s="18" cm="1">
        <f t="array" ref="Q260">$N260*INDEX($AJ$5:$CJ$36,$N254,MATCH(Q254&amp;$K260,$AJ$2:$CJ$2&amp;$AJ$1:$CJ$1,0))</f>
        <v>208538448.16647866</v>
      </c>
      <c r="R260" s="18" cm="1">
        <f t="array" ref="R260">$N260*INDEX($AJ$5:$CJ$36,$N254,MATCH(R254&amp;$K260,$AJ$2:$CJ$2&amp;$AJ$1:$CJ$1,0))</f>
        <v>42431050.496458836</v>
      </c>
      <c r="S260" s="151"/>
    </row>
    <row r="261" spans="11:19" x14ac:dyDescent="0.25">
      <c r="K261" s="151">
        <v>6</v>
      </c>
      <c r="L261" s="17">
        <v>227</v>
      </c>
      <c r="M261" s="17" t="s">
        <v>67</v>
      </c>
      <c r="N261" s="21">
        <f>LOOKUP($M254,$C$7:$AE$7,$C$14:$AE$14)</f>
        <v>98.909999999999897</v>
      </c>
      <c r="O261" s="18" cm="1">
        <f t="array" ref="O261">$N261*INDEX($AJ$5:$CJ$36,$N254,MATCH(O254&amp;$K261,$AJ$2:$CJ$2&amp;$AJ$1:$CJ$1,0))</f>
        <v>39326730.751223288</v>
      </c>
      <c r="P261" s="18" cm="1">
        <f t="array" ref="P261">$N261*INDEX($AJ$5:$CJ$36,$N254,MATCH(P254&amp;$K261,$AJ$2:$CJ$2&amp;$AJ$1:$CJ$1,0))</f>
        <v>29909801.144795757</v>
      </c>
      <c r="Q261" s="18" cm="1">
        <f t="array" ref="Q261">$N261*INDEX($AJ$5:$CJ$36,$N254,MATCH(Q254&amp;$K261,$AJ$2:$CJ$2&amp;$AJ$1:$CJ$1,0))</f>
        <v>79604899.835024118</v>
      </c>
      <c r="R261" s="18" cm="1">
        <f t="array" ref="R261">$N261*INDEX($AJ$5:$CJ$36,$N254,MATCH(R254&amp;$K261,$AJ$2:$CJ$2&amp;$AJ$1:$CJ$1,0))</f>
        <v>13084058.364631787</v>
      </c>
      <c r="S261" s="151"/>
    </row>
    <row r="262" spans="11:19" x14ac:dyDescent="0.25">
      <c r="K262" s="151">
        <v>7</v>
      </c>
      <c r="L262" s="17">
        <v>236</v>
      </c>
      <c r="M262" s="17" t="s">
        <v>68</v>
      </c>
      <c r="N262" s="21">
        <f>LOOKUP($M254,$C$7:$AE$7,$C$15:$AE$15)</f>
        <v>0</v>
      </c>
      <c r="O262" s="18" cm="1">
        <f t="array" ref="O262">$N262*INDEX($AJ$5:$CJ$36,$N254,MATCH(O254&amp;$K262,$AJ$2:$CJ$2&amp;$AJ$1:$CJ$1,0))</f>
        <v>0</v>
      </c>
      <c r="P262" s="18" cm="1">
        <f t="array" ref="P262">$N262*INDEX($AJ$5:$CJ$36,$N254,MATCH(P254&amp;$K262,$AJ$2:$CJ$2&amp;$AJ$1:$CJ$1,0))</f>
        <v>0</v>
      </c>
      <c r="Q262" s="18" cm="1">
        <f t="array" ref="Q262">$N262*INDEX($AJ$5:$CJ$36,$N254,MATCH(Q254&amp;$K262,$AJ$2:$CJ$2&amp;$AJ$1:$CJ$1,0))</f>
        <v>0</v>
      </c>
      <c r="R262" s="18" cm="1">
        <f t="array" ref="R262">$N262*INDEX($AJ$5:$CJ$36,$N254,MATCH(R254&amp;$K262,$AJ$2:$CJ$2&amp;$AJ$1:$CJ$1,0))</f>
        <v>0</v>
      </c>
      <c r="S262" s="151"/>
    </row>
    <row r="263" spans="11:19" x14ac:dyDescent="0.25">
      <c r="K263" s="151">
        <v>8</v>
      </c>
      <c r="L263" s="17">
        <v>245</v>
      </c>
      <c r="M263" s="17" t="s">
        <v>69</v>
      </c>
      <c r="N263" s="21">
        <f>LOOKUP($M254,$C$7:$AE$7,$C$16:$AE$16)</f>
        <v>14253.953838520343</v>
      </c>
      <c r="O263" s="18" cm="1">
        <f t="array" ref="O263">$N263*INDEX($AJ$5:$CJ$36,$N254,MATCH(O254&amp;$K263,$AJ$2:$CJ$2&amp;$AJ$1:$CJ$1,0))</f>
        <v>1880314662.0477381</v>
      </c>
      <c r="P263" s="18" cm="1">
        <f t="array" ref="P263">$N263*INDEX($AJ$5:$CJ$36,$N254,MATCH(P254&amp;$K263,$AJ$2:$CJ$2&amp;$AJ$1:$CJ$1,0))</f>
        <v>1507049694.3356557</v>
      </c>
      <c r="Q263" s="18" cm="1">
        <f t="array" ref="Q263">$N263*INDEX($AJ$5:$CJ$36,$N254,MATCH(Q254&amp;$K263,$AJ$2:$CJ$2&amp;$AJ$1:$CJ$1,0))</f>
        <v>4079769704.8854666</v>
      </c>
      <c r="R263" s="18" cm="1">
        <f t="array" ref="R263">$N263*INDEX($AJ$5:$CJ$36,$N254,MATCH(R254&amp;$K263,$AJ$2:$CJ$2&amp;$AJ$1:$CJ$1,0))</f>
        <v>792221113.49200988</v>
      </c>
      <c r="S263" s="151"/>
    </row>
    <row r="264" spans="11:19" x14ac:dyDescent="0.25">
      <c r="K264" s="151">
        <v>9</v>
      </c>
      <c r="L264" s="17">
        <v>4310</v>
      </c>
      <c r="M264" s="17" t="s">
        <v>70</v>
      </c>
      <c r="N264" s="21">
        <f>LOOKUP($M254,$C$7:$AE$7,$C$17:$AE$17)</f>
        <v>1433.662530487805</v>
      </c>
      <c r="O264" s="18" cm="1">
        <f t="array" ref="O264">$N264*INDEX($AJ$5:$CJ$36,$N254,MATCH(O254&amp;$K264,$AJ$2:$CJ$2&amp;$AJ$1:$CJ$1,0))</f>
        <v>301508266.43754077</v>
      </c>
      <c r="P264" s="18" cm="1">
        <f t="array" ref="P264">$N264*INDEX($AJ$5:$CJ$36,$N254,MATCH(P254&amp;$K264,$AJ$2:$CJ$2&amp;$AJ$1:$CJ$1,0))</f>
        <v>236961504.53808293</v>
      </c>
      <c r="Q264" s="18" cm="1">
        <f t="array" ref="Q264">$N264*INDEX($AJ$5:$CJ$36,$N254,MATCH(Q254&amp;$K264,$AJ$2:$CJ$2&amp;$AJ$1:$CJ$1,0))</f>
        <v>636072111.35358632</v>
      </c>
      <c r="R264" s="18" cm="1">
        <f t="array" ref="R264">$N264*INDEX($AJ$5:$CJ$36,$N254,MATCH(R254&amp;$K264,$AJ$2:$CJ$2&amp;$AJ$1:$CJ$1,0))</f>
        <v>115753506.99973066</v>
      </c>
      <c r="S264" s="151"/>
    </row>
    <row r="265" spans="11:19" x14ac:dyDescent="0.25">
      <c r="K265" s="151"/>
      <c r="L265" s="17"/>
      <c r="M265" s="17"/>
      <c r="N265" s="17"/>
      <c r="O265" s="20">
        <f>SUM(O256:O264)</f>
        <v>22361610811.859959</v>
      </c>
      <c r="P265" s="20">
        <f>SUM(P256:P264)</f>
        <v>17234124001.650249</v>
      </c>
      <c r="Q265" s="20">
        <f>SUM(Q256:Q264)</f>
        <v>46122681295.680733</v>
      </c>
      <c r="R265" s="20">
        <f>SUM(R256:R264)</f>
        <v>7934878621.4965611</v>
      </c>
      <c r="S265" s="151">
        <f>M254</f>
        <v>2038</v>
      </c>
    </row>
    <row r="267" spans="11:19" x14ac:dyDescent="0.25">
      <c r="N267" s="151" t="s">
        <v>89</v>
      </c>
      <c r="O267" s="324" t="s">
        <v>146</v>
      </c>
      <c r="P267" s="324"/>
      <c r="Q267" s="324"/>
      <c r="R267" s="324"/>
    </row>
    <row r="268" spans="11:19" x14ac:dyDescent="0.25">
      <c r="M268" s="1">
        <v>2039</v>
      </c>
      <c r="N268" s="151">
        <f>LOOKUP(M268,$AJ$6:$AJ$36,$AI$6:$AI$36)</f>
        <v>21</v>
      </c>
      <c r="O268" s="151">
        <v>1</v>
      </c>
      <c r="P268" s="151">
        <v>2</v>
      </c>
      <c r="Q268" s="151">
        <v>3</v>
      </c>
      <c r="R268" s="151">
        <v>4</v>
      </c>
    </row>
    <row r="269" spans="11:19" x14ac:dyDescent="0.25">
      <c r="K269" s="151" t="s">
        <v>145</v>
      </c>
      <c r="L269" s="19" t="s">
        <v>71</v>
      </c>
      <c r="M269" s="19" t="s">
        <v>72</v>
      </c>
      <c r="N269" s="19" t="s">
        <v>75</v>
      </c>
      <c r="O269" s="32" t="s">
        <v>78</v>
      </c>
      <c r="P269" s="31" t="s">
        <v>77</v>
      </c>
      <c r="Q269" s="31" t="s">
        <v>74</v>
      </c>
      <c r="R269" s="19" t="s">
        <v>76</v>
      </c>
      <c r="S269" s="151" t="s">
        <v>148</v>
      </c>
    </row>
    <row r="270" spans="11:19" x14ac:dyDescent="0.25">
      <c r="K270" s="151">
        <v>1</v>
      </c>
      <c r="L270" s="17">
        <v>32</v>
      </c>
      <c r="M270" s="17" t="s">
        <v>62</v>
      </c>
      <c r="N270" s="21">
        <f>LOOKUP($M268,$C$7:$AE$7,$C$9:$AE$9)</f>
        <v>17203.901766881405</v>
      </c>
      <c r="O270" s="18" cm="1">
        <f t="array" ref="O270">$N270*INDEX($AJ$5:$CJ$36,$N268,MATCH(O268&amp;$K270,$AJ$2:$CJ$2&amp;$AJ$1:$CJ$1,0))</f>
        <v>1472266755.3819234</v>
      </c>
      <c r="P270" s="18" cm="1">
        <f t="array" ref="P270">$N270*INDEX($AJ$5:$CJ$36,$N268,MATCH(P268&amp;$K270,$AJ$2:$CJ$2&amp;$AJ$1:$CJ$1,0))</f>
        <v>1189196574.6954942</v>
      </c>
      <c r="Q270" s="18" cm="1">
        <f t="array" ref="Q270">$N270*INDEX($AJ$5:$CJ$36,$N268,MATCH(Q268&amp;$K270,$AJ$2:$CJ$2&amp;$AJ$1:$CJ$1,0))</f>
        <v>3236510249.0952549</v>
      </c>
      <c r="R270" s="18" cm="1">
        <f t="array" ref="R270">$N270*INDEX($AJ$5:$CJ$36,$N268,MATCH(R268&amp;$K270,$AJ$2:$CJ$2&amp;$AJ$1:$CJ$1,0))</f>
        <v>643788929.47134626</v>
      </c>
      <c r="S270" s="151"/>
    </row>
    <row r="271" spans="11:19" x14ac:dyDescent="0.25">
      <c r="K271" s="151">
        <v>2</v>
      </c>
      <c r="L271" s="17">
        <v>125</v>
      </c>
      <c r="M271" s="17" t="s">
        <v>63</v>
      </c>
      <c r="N271" s="21">
        <f>LOOKUP($M268,$C$7:$AE$7,$C$10:$AE$10)</f>
        <v>31541.555147670799</v>
      </c>
      <c r="O271" s="18" cm="1">
        <f t="array" ref="O271">$N271*INDEX($AJ$5:$CJ$36,$N268,MATCH(O268&amp;$K271,$AJ$2:$CJ$2&amp;$AJ$1:$CJ$1,0))</f>
        <v>14037030260.080139</v>
      </c>
      <c r="P271" s="18" cm="1">
        <f t="array" ref="P271">$N271*INDEX($AJ$5:$CJ$36,$N268,MATCH(P268&amp;$K271,$AJ$2:$CJ$2&amp;$AJ$1:$CJ$1,0))</f>
        <v>10782009134.343493</v>
      </c>
      <c r="Q271" s="18" cm="1">
        <f t="array" ref="Q271">$N271*INDEX($AJ$5:$CJ$36,$N268,MATCH(Q268&amp;$K271,$AJ$2:$CJ$2&amp;$AJ$1:$CJ$1,0))</f>
        <v>28805662364.972282</v>
      </c>
      <c r="R271" s="18" cm="1">
        <f t="array" ref="R271">$N271*INDEX($AJ$5:$CJ$36,$N268,MATCH(R268&amp;$K271,$AJ$2:$CJ$2&amp;$AJ$1:$CJ$1,0))</f>
        <v>4864982982.245018</v>
      </c>
      <c r="S271" s="151"/>
    </row>
    <row r="272" spans="11:19" x14ac:dyDescent="0.25">
      <c r="K272" s="151">
        <v>3</v>
      </c>
      <c r="L272" s="17">
        <v>134</v>
      </c>
      <c r="M272" s="17" t="s">
        <v>64</v>
      </c>
      <c r="N272" s="21">
        <f>LOOKUP($M268,$C$7:$AE$7,$C$11:$AE$11)</f>
        <v>10918.468618375624</v>
      </c>
      <c r="O272" s="18" cm="1">
        <f t="array" ref="O272">$N272*INDEX($AJ$5:$CJ$36,$N268,MATCH(O268&amp;$K272,$AJ$2:$CJ$2&amp;$AJ$1:$CJ$1,0))</f>
        <v>2055621364.2826526</v>
      </c>
      <c r="P272" s="18" cm="1">
        <f t="array" ref="P272">$N272*INDEX($AJ$5:$CJ$36,$N268,MATCH(P268&amp;$K272,$AJ$2:$CJ$2&amp;$AJ$1:$CJ$1,0))</f>
        <v>1625317483.0273554</v>
      </c>
      <c r="Q272" s="18" cm="1">
        <f t="array" ref="Q272">$N272*INDEX($AJ$5:$CJ$36,$N268,MATCH(Q268&amp;$K272,$AJ$2:$CJ$2&amp;$AJ$1:$CJ$1,0))</f>
        <v>4370599540.2511206</v>
      </c>
      <c r="R272" s="18" cm="1">
        <f t="array" ref="R272">$N272*INDEX($AJ$5:$CJ$36,$N268,MATCH(R268&amp;$K272,$AJ$2:$CJ$2&amp;$AJ$1:$CJ$1,0))</f>
        <v>810453417.55475879</v>
      </c>
      <c r="S272" s="151"/>
    </row>
    <row r="273" spans="11:19" x14ac:dyDescent="0.25">
      <c r="K273" s="151">
        <v>4</v>
      </c>
      <c r="L273" s="17">
        <v>143</v>
      </c>
      <c r="M273" s="17" t="s">
        <v>65</v>
      </c>
      <c r="N273" s="21">
        <f>LOOKUP($M268,$C$7:$AE$7,$C$12:$AE$12)</f>
        <v>6644.7322700475925</v>
      </c>
      <c r="O273" s="18" cm="1">
        <f t="array" ref="O273">$N273*INDEX($AJ$5:$CJ$36,$N268,MATCH(O268&amp;$K273,$AJ$2:$CJ$2&amp;$AJ$1:$CJ$1,0))</f>
        <v>3721990053.2307496</v>
      </c>
      <c r="P273" s="18" cm="1">
        <f t="array" ref="P273">$N273*INDEX($AJ$5:$CJ$36,$N268,MATCH(P268&amp;$K273,$AJ$2:$CJ$2&amp;$AJ$1:$CJ$1,0))</f>
        <v>2771955666.2635117</v>
      </c>
      <c r="Q273" s="18" cm="1">
        <f t="array" ref="Q273">$N273*INDEX($AJ$5:$CJ$36,$N268,MATCH(Q268&amp;$K273,$AJ$2:$CJ$2&amp;$AJ$1:$CJ$1,0))</f>
        <v>7360927511.4932413</v>
      </c>
      <c r="R273" s="18" cm="1">
        <f t="array" ref="R273">$N273*INDEX($AJ$5:$CJ$36,$N268,MATCH(R268&amp;$K273,$AJ$2:$CJ$2&amp;$AJ$1:$CJ$1,0))</f>
        <v>1142159246.5736265</v>
      </c>
      <c r="S273" s="151"/>
    </row>
    <row r="274" spans="11:19" x14ac:dyDescent="0.25">
      <c r="K274" s="151">
        <v>5</v>
      </c>
      <c r="L274" s="17">
        <v>152</v>
      </c>
      <c r="M274" s="17" t="s">
        <v>66</v>
      </c>
      <c r="N274" s="21">
        <f>LOOKUP($M268,$C$7:$AE$7,$C$13:$AE$13)</f>
        <v>8197.2434173641504</v>
      </c>
      <c r="O274" s="18" cm="1">
        <f t="array" ref="O274">$N274*INDEX($AJ$5:$CJ$36,$N268,MATCH(O268&amp;$K274,$AJ$2:$CJ$2&amp;$AJ$1:$CJ$1,0))</f>
        <v>98283966.968491286</v>
      </c>
      <c r="P274" s="18" cm="1">
        <f t="array" ref="P274">$N274*INDEX($AJ$5:$CJ$36,$N268,MATCH(P268&amp;$K274,$AJ$2:$CJ$2&amp;$AJ$1:$CJ$1,0))</f>
        <v>79749507.695420995</v>
      </c>
      <c r="Q274" s="18" cm="1">
        <f t="array" ref="Q274">$N274*INDEX($AJ$5:$CJ$36,$N268,MATCH(Q268&amp;$K274,$AJ$2:$CJ$2&amp;$AJ$1:$CJ$1,0))</f>
        <v>216509350.71891606</v>
      </c>
      <c r="R274" s="18" cm="1">
        <f t="array" ref="R274">$N274*INDEX($AJ$5:$CJ$36,$N268,MATCH(R268&amp;$K274,$AJ$2:$CJ$2&amp;$AJ$1:$CJ$1,0))</f>
        <v>44210806.560111187</v>
      </c>
      <c r="S274" s="151"/>
    </row>
    <row r="275" spans="11:19" x14ac:dyDescent="0.25">
      <c r="K275" s="151">
        <v>6</v>
      </c>
      <c r="L275" s="17">
        <v>227</v>
      </c>
      <c r="M275" s="17" t="s">
        <v>67</v>
      </c>
      <c r="N275" s="21">
        <f>LOOKUP($M268,$C$7:$AE$7,$C$14:$AE$14)</f>
        <v>104.85999999999993</v>
      </c>
      <c r="O275" s="18" cm="1">
        <f t="array" ref="O275">$N275*INDEX($AJ$5:$CJ$36,$N268,MATCH(O268&amp;$K275,$AJ$2:$CJ$2&amp;$AJ$1:$CJ$1,0))</f>
        <v>42546841.910273649</v>
      </c>
      <c r="P275" s="18" cm="1">
        <f t="array" ref="P275">$N275*INDEX($AJ$5:$CJ$36,$N268,MATCH(P268&amp;$K275,$AJ$2:$CJ$2&amp;$AJ$1:$CJ$1,0))</f>
        <v>32423992.427042473</v>
      </c>
      <c r="Q275" s="18" cm="1">
        <f t="array" ref="Q275">$N275*INDEX($AJ$5:$CJ$36,$N268,MATCH(Q268&amp;$K275,$AJ$2:$CJ$2&amp;$AJ$1:$CJ$1,0))</f>
        <v>86310109.21860072</v>
      </c>
      <c r="R275" s="18" cm="1">
        <f t="array" ref="R275">$N275*INDEX($AJ$5:$CJ$36,$N268,MATCH(R268&amp;$K275,$AJ$2:$CJ$2&amp;$AJ$1:$CJ$1,0))</f>
        <v>14269952.232777355</v>
      </c>
      <c r="S275" s="151"/>
    </row>
    <row r="276" spans="11:19" x14ac:dyDescent="0.25">
      <c r="K276" s="151">
        <v>7</v>
      </c>
      <c r="L276" s="17">
        <v>236</v>
      </c>
      <c r="M276" s="17" t="s">
        <v>68</v>
      </c>
      <c r="N276" s="21">
        <f>LOOKUP($M268,$C$7:$AE$7,$C$15:$AE$15)</f>
        <v>0</v>
      </c>
      <c r="O276" s="18" cm="1">
        <f t="array" ref="O276">$N276*INDEX($AJ$5:$CJ$36,$N268,MATCH(O268&amp;$K276,$AJ$2:$CJ$2&amp;$AJ$1:$CJ$1,0))</f>
        <v>0</v>
      </c>
      <c r="P276" s="18" cm="1">
        <f t="array" ref="P276">$N276*INDEX($AJ$5:$CJ$36,$N268,MATCH(P268&amp;$K276,$AJ$2:$CJ$2&amp;$AJ$1:$CJ$1,0))</f>
        <v>0</v>
      </c>
      <c r="Q276" s="18" cm="1">
        <f t="array" ref="Q276">$N276*INDEX($AJ$5:$CJ$36,$N268,MATCH(Q268&amp;$K276,$AJ$2:$CJ$2&amp;$AJ$1:$CJ$1,0))</f>
        <v>0</v>
      </c>
      <c r="R276" s="18" cm="1">
        <f t="array" ref="R276">$N276*INDEX($AJ$5:$CJ$36,$N268,MATCH(R268&amp;$K276,$AJ$2:$CJ$2&amp;$AJ$1:$CJ$1,0))</f>
        <v>0</v>
      </c>
      <c r="S276" s="151"/>
    </row>
    <row r="277" spans="11:19" x14ac:dyDescent="0.25">
      <c r="K277" s="151">
        <v>8</v>
      </c>
      <c r="L277" s="17">
        <v>245</v>
      </c>
      <c r="M277" s="17" t="s">
        <v>69</v>
      </c>
      <c r="N277" s="21">
        <f>LOOKUP($M268,$C$7:$AE$7,$C$16:$AE$16)</f>
        <v>14704.564535160938</v>
      </c>
      <c r="O277" s="18" cm="1">
        <f t="array" ref="O277">$N277*INDEX($AJ$5:$CJ$36,$N268,MATCH(O268&amp;$K277,$AJ$2:$CJ$2&amp;$AJ$1:$CJ$1,0))</f>
        <v>1989152139.916224</v>
      </c>
      <c r="P277" s="18" cm="1">
        <f t="array" ref="P277">$N277*INDEX($AJ$5:$CJ$36,$N268,MATCH(P268&amp;$K277,$AJ$2:$CJ$2&amp;$AJ$1:$CJ$1,0))</f>
        <v>1597256573.1251233</v>
      </c>
      <c r="Q277" s="18" cm="1">
        <f t="array" ref="Q277">$N277*INDEX($AJ$5:$CJ$36,$N268,MATCH(Q268&amp;$K277,$AJ$2:$CJ$2&amp;$AJ$1:$CJ$1,0))</f>
        <v>4328975401.7755737</v>
      </c>
      <c r="R277" s="18" cm="1">
        <f t="array" ref="R277">$N277*INDEX($AJ$5:$CJ$36,$N268,MATCH(R268&amp;$K277,$AJ$2:$CJ$2&amp;$AJ$1:$CJ$1,0))</f>
        <v>843865028.85149193</v>
      </c>
      <c r="S277" s="151"/>
    </row>
    <row r="278" spans="11:19" x14ac:dyDescent="0.25">
      <c r="K278" s="151">
        <v>9</v>
      </c>
      <c r="L278" s="17">
        <v>4310</v>
      </c>
      <c r="M278" s="17" t="s">
        <v>70</v>
      </c>
      <c r="N278" s="21">
        <f>LOOKUP($M268,$C$7:$AE$7,$C$17:$AE$17)</f>
        <v>1445.1303993902438</v>
      </c>
      <c r="O278" s="18" cm="1">
        <f t="array" ref="O278">$N278*INDEX($AJ$5:$CJ$36,$N268,MATCH(O268&amp;$K278,$AJ$2:$CJ$2&amp;$AJ$1:$CJ$1,0))</f>
        <v>310860079.67488551</v>
      </c>
      <c r="P278" s="18" cm="1">
        <f t="array" ref="P278">$N278*INDEX($AJ$5:$CJ$36,$N268,MATCH(P268&amp;$K278,$AJ$2:$CJ$2&amp;$AJ$1:$CJ$1,0))</f>
        <v>244787289.79998139</v>
      </c>
      <c r="Q278" s="18" cm="1">
        <f t="array" ref="Q278">$N278*INDEX($AJ$5:$CJ$36,$N268,MATCH(Q268&amp;$K278,$AJ$2:$CJ$2&amp;$AJ$1:$CJ$1,0))</f>
        <v>657319524.41116261</v>
      </c>
      <c r="R278" s="18" cm="1">
        <f t="array" ref="R278">$N278*INDEX($AJ$5:$CJ$36,$N268,MATCH(R268&amp;$K278,$AJ$2:$CJ$2&amp;$AJ$1:$CJ$1,0))</f>
        <v>120234265.64532596</v>
      </c>
      <c r="S278" s="151"/>
    </row>
    <row r="279" spans="11:19" x14ac:dyDescent="0.25">
      <c r="K279" s="151"/>
      <c r="L279" s="17"/>
      <c r="M279" s="17"/>
      <c r="N279" s="17"/>
      <c r="O279" s="20">
        <f>SUM(O270:O278)</f>
        <v>23727751461.445343</v>
      </c>
      <c r="P279" s="20">
        <f>SUM(P270:P278)</f>
        <v>18322696221.377419</v>
      </c>
      <c r="Q279" s="20">
        <f>SUM(Q270:Q278)</f>
        <v>49062814051.93615</v>
      </c>
      <c r="R279" s="20">
        <f>SUM(R270:R278)</f>
        <v>8483964629.1344557</v>
      </c>
      <c r="S279" s="151">
        <f>M268</f>
        <v>2039</v>
      </c>
    </row>
    <row r="281" spans="11:19" x14ac:dyDescent="0.25">
      <c r="N281" s="151" t="s">
        <v>89</v>
      </c>
      <c r="O281" s="324" t="s">
        <v>146</v>
      </c>
      <c r="P281" s="324"/>
      <c r="Q281" s="324"/>
      <c r="R281" s="324"/>
    </row>
    <row r="282" spans="11:19" x14ac:dyDescent="0.25">
      <c r="M282" s="1">
        <v>2040</v>
      </c>
      <c r="N282" s="151">
        <f>LOOKUP(M282,$AJ$6:$AJ$36,$AI$6:$AI$36)</f>
        <v>22</v>
      </c>
      <c r="O282" s="151">
        <v>1</v>
      </c>
      <c r="P282" s="151">
        <v>2</v>
      </c>
      <c r="Q282" s="151">
        <v>3</v>
      </c>
      <c r="R282" s="151">
        <v>4</v>
      </c>
    </row>
    <row r="283" spans="11:19" x14ac:dyDescent="0.25">
      <c r="K283" s="151" t="s">
        <v>145</v>
      </c>
      <c r="L283" s="19" t="s">
        <v>71</v>
      </c>
      <c r="M283" s="19" t="s">
        <v>72</v>
      </c>
      <c r="N283" s="19" t="s">
        <v>75</v>
      </c>
      <c r="O283" s="32" t="s">
        <v>78</v>
      </c>
      <c r="P283" s="31" t="s">
        <v>77</v>
      </c>
      <c r="Q283" s="31" t="s">
        <v>74</v>
      </c>
      <c r="R283" s="19" t="s">
        <v>76</v>
      </c>
      <c r="S283" s="151" t="s">
        <v>148</v>
      </c>
    </row>
    <row r="284" spans="11:19" x14ac:dyDescent="0.25">
      <c r="K284" s="151">
        <v>1</v>
      </c>
      <c r="L284" s="17">
        <v>32</v>
      </c>
      <c r="M284" s="17" t="s">
        <v>62</v>
      </c>
      <c r="N284" s="21">
        <f>LOOKUP($M282,$C$7:$AE$7,$C$9:$AE$9)</f>
        <v>20591.959101363103</v>
      </c>
      <c r="O284" s="18" cm="1">
        <f t="array" ref="O284">$N284*INDEX($AJ$5:$CJ$36,$N282,MATCH(O282&amp;$K284,$AJ$2:$CJ$2&amp;$AJ$1:$CJ$1,0))</f>
        <v>1807084336.3388417</v>
      </c>
      <c r="P284" s="18" cm="1">
        <f t="array" ref="P284">$N284*INDEX($AJ$5:$CJ$36,$N282,MATCH(P282&amp;$K284,$AJ$2:$CJ$2&amp;$AJ$1:$CJ$1,0))</f>
        <v>1462310210.1026566</v>
      </c>
      <c r="Q284" s="18" cm="1">
        <f t="array" ref="Q284">$N284*INDEX($AJ$5:$CJ$36,$N282,MATCH(Q282&amp;$K284,$AJ$2:$CJ$2&amp;$AJ$1:$CJ$1,0))</f>
        <v>3985598633.7224693</v>
      </c>
      <c r="R284" s="18" cm="1">
        <f t="array" ref="R284">$N284*INDEX($AJ$5:$CJ$36,$N282,MATCH(R282&amp;$K284,$AJ$2:$CJ$2&amp;$AJ$1:$CJ$1,0))</f>
        <v>795393425.99128234</v>
      </c>
      <c r="S284" s="151"/>
    </row>
    <row r="285" spans="11:19" x14ac:dyDescent="0.25">
      <c r="K285" s="151">
        <v>2</v>
      </c>
      <c r="L285" s="17">
        <v>125</v>
      </c>
      <c r="M285" s="17" t="s">
        <v>63</v>
      </c>
      <c r="N285" s="21">
        <f>LOOKUP($M282,$C$7:$AE$7,$C$10:$AE$10)</f>
        <v>32355.813817361621</v>
      </c>
      <c r="O285" s="18" cm="1">
        <f t="array" ref="O285">$N285*INDEX($AJ$5:$CJ$36,$N282,MATCH(O282&amp;$K285,$AJ$2:$CJ$2&amp;$AJ$1:$CJ$1,0))</f>
        <v>14699029250.70208</v>
      </c>
      <c r="P285" s="18" cm="1">
        <f t="array" ref="P285">$N285*INDEX($AJ$5:$CJ$36,$N282,MATCH(P282&amp;$K285,$AJ$2:$CJ$2&amp;$AJ$1:$CJ$1,0))</f>
        <v>11311329937.305635</v>
      </c>
      <c r="Q285" s="18" cm="1">
        <f t="array" ref="Q285">$N285*INDEX($AJ$5:$CJ$36,$N282,MATCH(Q282&amp;$K285,$AJ$2:$CJ$2&amp;$AJ$1:$CJ$1,0))</f>
        <v>30235494945.599907</v>
      </c>
      <c r="R285" s="18" cm="1">
        <f t="array" ref="R285">$N285*INDEX($AJ$5:$CJ$36,$N282,MATCH(R282&amp;$K285,$AJ$2:$CJ$2&amp;$AJ$1:$CJ$1,0))</f>
        <v>5131897354.925333</v>
      </c>
      <c r="S285" s="151"/>
    </row>
    <row r="286" spans="11:19" x14ac:dyDescent="0.25">
      <c r="K286" s="151">
        <v>3</v>
      </c>
      <c r="L286" s="17">
        <v>134</v>
      </c>
      <c r="M286" s="17" t="s">
        <v>64</v>
      </c>
      <c r="N286" s="21">
        <f>LOOKUP($M282,$C$7:$AE$7,$C$11:$AE$11)</f>
        <v>11218.117484753655</v>
      </c>
      <c r="O286" s="18" cm="1">
        <f t="array" ref="O286">$N286*INDEX($AJ$5:$CJ$36,$N282,MATCH(O282&amp;$K286,$AJ$2:$CJ$2&amp;$AJ$1:$CJ$1,0))</f>
        <v>2160200126.1490154</v>
      </c>
      <c r="P286" s="18" cm="1">
        <f t="array" ref="P286">$N286*INDEX($AJ$5:$CJ$36,$N282,MATCH(P282&amp;$K286,$AJ$2:$CJ$2&amp;$AJ$1:$CJ$1,0))</f>
        <v>1711141327.2854226</v>
      </c>
      <c r="Q286" s="18" cm="1">
        <f t="array" ref="Q286">$N286*INDEX($AJ$5:$CJ$36,$N282,MATCH(Q282&amp;$K286,$AJ$2:$CJ$2&amp;$AJ$1:$CJ$1,0))</f>
        <v>4603352784.9889898</v>
      </c>
      <c r="R286" s="18" cm="1">
        <f t="array" ref="R286">$N286*INDEX($AJ$5:$CJ$36,$N282,MATCH(R282&amp;$K286,$AJ$2:$CJ$2&amp;$AJ$1:$CJ$1,0))</f>
        <v>857604146.32403588</v>
      </c>
      <c r="S286" s="151"/>
    </row>
    <row r="287" spans="11:19" x14ac:dyDescent="0.25">
      <c r="K287" s="151">
        <v>4</v>
      </c>
      <c r="L287" s="17">
        <v>143</v>
      </c>
      <c r="M287" s="17" t="s">
        <v>65</v>
      </c>
      <c r="N287" s="21">
        <f>LOOKUP($M282,$C$7:$AE$7,$C$12:$AE$12)</f>
        <v>6853.5770718642962</v>
      </c>
      <c r="O287" s="18" cm="1">
        <f t="array" ref="O287">$N287*INDEX($AJ$5:$CJ$36,$N282,MATCH(O282&amp;$K287,$AJ$2:$CJ$2&amp;$AJ$1:$CJ$1,0))</f>
        <v>3911321114.6843386</v>
      </c>
      <c r="P287" s="18" cm="1">
        <f t="array" ref="P287">$N287*INDEX($AJ$5:$CJ$36,$N282,MATCH(P282&amp;$K287,$AJ$2:$CJ$2&amp;$AJ$1:$CJ$1,0))</f>
        <v>2918886590.2452345</v>
      </c>
      <c r="Q287" s="18" cm="1">
        <f t="array" ref="Q287">$N287*INDEX($AJ$5:$CJ$36,$N282,MATCH(Q282&amp;$K287,$AJ$2:$CJ$2&amp;$AJ$1:$CJ$1,0))</f>
        <v>7749909710.3516073</v>
      </c>
      <c r="R287" s="18" cm="1">
        <f t="array" ref="R287">$N287*INDEX($AJ$5:$CJ$36,$N282,MATCH(R282&amp;$K287,$AJ$2:$CJ$2&amp;$AJ$1:$CJ$1,0))</f>
        <v>1210188539.0038347</v>
      </c>
      <c r="S287" s="151"/>
    </row>
    <row r="288" spans="11:19" x14ac:dyDescent="0.25">
      <c r="K288" s="151">
        <v>5</v>
      </c>
      <c r="L288" s="17">
        <v>152</v>
      </c>
      <c r="M288" s="17" t="s">
        <v>66</v>
      </c>
      <c r="N288" s="21">
        <f>LOOKUP($M282,$C$7:$AE$7,$C$13:$AE$13)</f>
        <v>8262.8197235613516</v>
      </c>
      <c r="O288" s="18" cm="1">
        <f t="array" ref="O288">$N288*INDEX($AJ$5:$CJ$36,$N282,MATCH(O282&amp;$K288,$AJ$2:$CJ$2&amp;$AJ$1:$CJ$1,0))</f>
        <v>101637242.41185586</v>
      </c>
      <c r="P288" s="18" cm="1">
        <f t="array" ref="P288">$N288*INDEX($AJ$5:$CJ$36,$N282,MATCH(P282&amp;$K288,$AJ$2:$CJ$2&amp;$AJ$1:$CJ$1,0))</f>
        <v>82622770.050383762</v>
      </c>
      <c r="Q288" s="18" cm="1">
        <f t="array" ref="Q288">$N288*INDEX($AJ$5:$CJ$36,$N282,MATCH(Q282&amp;$K288,$AJ$2:$CJ$2&amp;$AJ$1:$CJ$1,0))</f>
        <v>224594406.99627578</v>
      </c>
      <c r="R288" s="18" cm="1">
        <f t="array" ref="R288">$N288*INDEX($AJ$5:$CJ$36,$N282,MATCH(R282&amp;$K288,$AJ$2:$CJ$2&amp;$AJ$1:$CJ$1,0))</f>
        <v>46016316.100445673</v>
      </c>
      <c r="S288" s="151"/>
    </row>
    <row r="289" spans="11:19" x14ac:dyDescent="0.25">
      <c r="K289" s="151">
        <v>6</v>
      </c>
      <c r="L289" s="17">
        <v>227</v>
      </c>
      <c r="M289" s="17" t="s">
        <v>67</v>
      </c>
      <c r="N289" s="21">
        <f>LOOKUP($M282,$C$7:$AE$7,$C$14:$AE$14)</f>
        <v>110.45</v>
      </c>
      <c r="O289" s="18" cm="1">
        <f t="array" ref="O289">$N289*INDEX($AJ$5:$CJ$36,$N282,MATCH(O282&amp;$K289,$AJ$2:$CJ$2&amp;$AJ$1:$CJ$1,0))</f>
        <v>45714909.689844884</v>
      </c>
      <c r="P289" s="18" cm="1">
        <f t="array" ref="P289">$N289*INDEX($AJ$5:$CJ$36,$N282,MATCH(P282&amp;$K289,$AJ$2:$CJ$2&amp;$AJ$1:$CJ$1,0))</f>
        <v>34905548.229025781</v>
      </c>
      <c r="Q289" s="18" cm="1">
        <f t="array" ref="Q289">$N289*INDEX($AJ$5:$CJ$36,$N282,MATCH(Q282&amp;$K289,$AJ$2:$CJ$2&amp;$AJ$1:$CJ$1,0))</f>
        <v>92929919.161540627</v>
      </c>
      <c r="R289" s="18" cm="1">
        <f t="array" ref="R289">$N289*INDEX($AJ$5:$CJ$36,$N282,MATCH(R282&amp;$K289,$AJ$2:$CJ$2&amp;$AJ$1:$CJ$1,0))</f>
        <v>15450745.220823998</v>
      </c>
      <c r="S289" s="151"/>
    </row>
    <row r="290" spans="11:19" x14ac:dyDescent="0.25">
      <c r="K290" s="151">
        <v>7</v>
      </c>
      <c r="L290" s="17">
        <v>236</v>
      </c>
      <c r="M290" s="17" t="s">
        <v>68</v>
      </c>
      <c r="N290" s="21">
        <f>LOOKUP($M282,$C$7:$AE$7,$C$15:$AE$15)</f>
        <v>0</v>
      </c>
      <c r="O290" s="18" cm="1">
        <f t="array" ref="O290">$N290*INDEX($AJ$5:$CJ$36,$N282,MATCH(O282&amp;$K290,$AJ$2:$CJ$2&amp;$AJ$1:$CJ$1,0))</f>
        <v>0</v>
      </c>
      <c r="P290" s="18" cm="1">
        <f t="array" ref="P290">$N290*INDEX($AJ$5:$CJ$36,$N282,MATCH(P282&amp;$K290,$AJ$2:$CJ$2&amp;$AJ$1:$CJ$1,0))</f>
        <v>0</v>
      </c>
      <c r="Q290" s="18" cm="1">
        <f t="array" ref="Q290">$N290*INDEX($AJ$5:$CJ$36,$N282,MATCH(Q282&amp;$K290,$AJ$2:$CJ$2&amp;$AJ$1:$CJ$1,0))</f>
        <v>0</v>
      </c>
      <c r="R290" s="18" cm="1">
        <f t="array" ref="R290">$N290*INDEX($AJ$5:$CJ$36,$N282,MATCH(R282&amp;$K290,$AJ$2:$CJ$2&amp;$AJ$1:$CJ$1,0))</f>
        <v>0</v>
      </c>
      <c r="S290" s="151"/>
    </row>
    <row r="291" spans="11:19" x14ac:dyDescent="0.25">
      <c r="K291" s="151">
        <v>8</v>
      </c>
      <c r="L291" s="17">
        <v>245</v>
      </c>
      <c r="M291" s="17" t="s">
        <v>69</v>
      </c>
      <c r="N291" s="21">
        <f>LOOKUP($M282,$C$7:$AE$7,$C$16:$AE$16)</f>
        <v>15154.474133272244</v>
      </c>
      <c r="O291" s="18" cm="1">
        <f t="array" ref="O291">$N291*INDEX($AJ$5:$CJ$36,$N282,MATCH(O282&amp;$K291,$AJ$2:$CJ$2&amp;$AJ$1:$CJ$1,0))</f>
        <v>2100919771.5985072</v>
      </c>
      <c r="P291" s="18" cm="1">
        <f t="array" ref="P291">$N291*INDEX($AJ$5:$CJ$36,$N282,MATCH(P282&amp;$K291,$AJ$2:$CJ$2&amp;$AJ$1:$CJ$1,0))</f>
        <v>1689993981.3752604</v>
      </c>
      <c r="Q291" s="18" cm="1">
        <f t="array" ref="Q291">$N291*INDEX($AJ$5:$CJ$36,$N282,MATCH(Q282&amp;$K291,$AJ$2:$CJ$2&amp;$AJ$1:$CJ$1,0))</f>
        <v>4585337797.7976265</v>
      </c>
      <c r="R291" s="18" cm="1">
        <f t="array" ref="R291">$N291*INDEX($AJ$5:$CJ$36,$N282,MATCH(R282&amp;$K291,$AJ$2:$CJ$2&amp;$AJ$1:$CJ$1,0))</f>
        <v>897097680.1851579</v>
      </c>
      <c r="S291" s="151"/>
    </row>
    <row r="292" spans="11:19" x14ac:dyDescent="0.25">
      <c r="K292" s="151">
        <v>9</v>
      </c>
      <c r="L292" s="17">
        <v>4310</v>
      </c>
      <c r="M292" s="17" t="s">
        <v>70</v>
      </c>
      <c r="N292" s="21">
        <f>LOOKUP($M282,$C$7:$AE$7,$C$17:$AE$17)</f>
        <v>1456.6946524390246</v>
      </c>
      <c r="O292" s="18" cm="1">
        <f t="array" ref="O292">$N292*INDEX($AJ$5:$CJ$36,$N282,MATCH(O282&amp;$K292,$AJ$2:$CJ$2&amp;$AJ$1:$CJ$1,0))</f>
        <v>320343234.70552176</v>
      </c>
      <c r="P292" s="18" cm="1">
        <f t="array" ref="P292">$N292*INDEX($AJ$5:$CJ$36,$N282,MATCH(P282&amp;$K292,$AJ$2:$CJ$2&amp;$AJ$1:$CJ$1,0))</f>
        <v>252723917.44210553</v>
      </c>
      <c r="Q292" s="18" cm="1">
        <f t="array" ref="Q292">$N292*INDEX($AJ$5:$CJ$36,$N282,MATCH(Q282&amp;$K292,$AJ$2:$CJ$2&amp;$AJ$1:$CJ$1,0))</f>
        <v>678868323.48412859</v>
      </c>
      <c r="R292" s="18" cm="1">
        <f t="array" ref="R292">$N292*INDEX($AJ$5:$CJ$36,$N282,MATCH(R282&amp;$K292,$AJ$2:$CJ$2&amp;$AJ$1:$CJ$1,0))</f>
        <v>124779699.64981665</v>
      </c>
      <c r="S292" s="151"/>
    </row>
    <row r="293" spans="11:19" x14ac:dyDescent="0.25">
      <c r="K293" s="151"/>
      <c r="L293" s="17"/>
      <c r="M293" s="17"/>
      <c r="N293" s="17"/>
      <c r="O293" s="20">
        <f>SUM(O284:O292)</f>
        <v>25146249986.280006</v>
      </c>
      <c r="P293" s="20">
        <f>SUM(P284:P292)</f>
        <v>19463914282.035725</v>
      </c>
      <c r="Q293" s="20">
        <f>SUM(Q284:Q292)</f>
        <v>52156086522.102539</v>
      </c>
      <c r="R293" s="20">
        <f>SUM(R284:R292)</f>
        <v>9078427907.4007301</v>
      </c>
      <c r="S293" s="151">
        <f>M282</f>
        <v>2040</v>
      </c>
    </row>
    <row r="295" spans="11:19" x14ac:dyDescent="0.25">
      <c r="N295" s="151" t="s">
        <v>89</v>
      </c>
      <c r="O295" s="324" t="s">
        <v>146</v>
      </c>
      <c r="P295" s="324"/>
      <c r="Q295" s="324"/>
      <c r="R295" s="324"/>
    </row>
    <row r="296" spans="11:19" x14ac:dyDescent="0.25">
      <c r="M296" s="1">
        <v>2041</v>
      </c>
      <c r="N296" s="151">
        <f>LOOKUP(M296,$AJ$6:$AJ$36,$AI$6:$AI$36)</f>
        <v>23</v>
      </c>
      <c r="O296" s="151">
        <v>1</v>
      </c>
      <c r="P296" s="151">
        <v>2</v>
      </c>
      <c r="Q296" s="151">
        <v>3</v>
      </c>
      <c r="R296" s="151">
        <v>4</v>
      </c>
    </row>
    <row r="297" spans="11:19" x14ac:dyDescent="0.25">
      <c r="K297" s="151" t="s">
        <v>145</v>
      </c>
      <c r="L297" s="19" t="s">
        <v>71</v>
      </c>
      <c r="M297" s="19" t="s">
        <v>72</v>
      </c>
      <c r="N297" s="19" t="s">
        <v>75</v>
      </c>
      <c r="O297" s="32" t="s">
        <v>78</v>
      </c>
      <c r="P297" s="31" t="s">
        <v>77</v>
      </c>
      <c r="Q297" s="31" t="s">
        <v>74</v>
      </c>
      <c r="R297" s="19" t="s">
        <v>76</v>
      </c>
      <c r="S297" s="151" t="s">
        <v>148</v>
      </c>
    </row>
    <row r="298" spans="11:19" x14ac:dyDescent="0.25">
      <c r="K298" s="151">
        <v>1</v>
      </c>
      <c r="L298" s="17">
        <v>32</v>
      </c>
      <c r="M298" s="17" t="s">
        <v>62</v>
      </c>
      <c r="N298" s="21">
        <f>LOOKUP($M296,$C$7:$AE$7,$C$9:$AE$9)</f>
        <v>32639.345207266779</v>
      </c>
      <c r="O298" s="18" cm="1">
        <f t="array" ref="O298">$N298*INDEX($AJ$5:$CJ$36,$N296,MATCH(O296&amp;$K298,$AJ$2:$CJ$2&amp;$AJ$1:$CJ$1,0))</f>
        <v>2939304705.7512455</v>
      </c>
      <c r="P298" s="18" cm="1">
        <f t="array" ref="P298">$N298*INDEX($AJ$5:$CJ$36,$N296,MATCH(P296&amp;$K298,$AJ$2:$CJ$2&amp;$AJ$1:$CJ$1,0))</f>
        <v>2384315710.5023642</v>
      </c>
      <c r="Q298" s="18" cm="1">
        <f t="array" ref="Q298">$N298*INDEX($AJ$5:$CJ$36,$N296,MATCH(Q296&amp;$K298,$AJ$2:$CJ$2&amp;$AJ$1:$CJ$1,0))</f>
        <v>6516108810.1898546</v>
      </c>
      <c r="R298" s="18" cm="1">
        <f t="array" ref="R298">$N298*INDEX($AJ$5:$CJ$36,$N296,MATCH(R296&amp;$K298,$AJ$2:$CJ$2&amp;$AJ$1:$CJ$1,0))</f>
        <v>1305991240.8519933</v>
      </c>
      <c r="S298" s="151"/>
    </row>
    <row r="299" spans="11:19" x14ac:dyDescent="0.25">
      <c r="K299" s="151">
        <v>2</v>
      </c>
      <c r="L299" s="17">
        <v>125</v>
      </c>
      <c r="M299" s="17" t="s">
        <v>63</v>
      </c>
      <c r="N299" s="21">
        <f>LOOKUP($M296,$C$7:$AE$7,$C$10:$AE$10)</f>
        <v>31438.728133638044</v>
      </c>
      <c r="O299" s="18" cm="1">
        <f t="array" ref="O299">$N299*INDEX($AJ$5:$CJ$36,$N296,MATCH(O296&amp;$K299,$AJ$2:$CJ$2&amp;$AJ$1:$CJ$1,0))</f>
        <v>14567802082.653019</v>
      </c>
      <c r="P299" s="18" cm="1">
        <f t="array" ref="P299">$N299*INDEX($AJ$5:$CJ$36,$N296,MATCH(P296&amp;$K299,$AJ$2:$CJ$2&amp;$AJ$1:$CJ$1,0))</f>
        <v>11235191179.121876</v>
      </c>
      <c r="Q299" s="18" cm="1">
        <f t="array" ref="Q299">$N299*INDEX($AJ$5:$CJ$36,$N296,MATCH(Q296&amp;$K299,$AJ$2:$CJ$2&amp;$AJ$1:$CJ$1,0))</f>
        <v>30038868479.383167</v>
      </c>
      <c r="R299" s="18" cm="1">
        <f t="array" ref="R299">$N299*INDEX($AJ$5:$CJ$36,$N296,MATCH(R296&amp;$K299,$AJ$2:$CJ$2&amp;$AJ$1:$CJ$1,0))</f>
        <v>5134615471.9683695</v>
      </c>
      <c r="S299" s="151"/>
    </row>
    <row r="300" spans="11:19" x14ac:dyDescent="0.25">
      <c r="K300" s="151">
        <v>3</v>
      </c>
      <c r="L300" s="17">
        <v>134</v>
      </c>
      <c r="M300" s="17" t="s">
        <v>64</v>
      </c>
      <c r="N300" s="21">
        <f>LOOKUP($M296,$C$7:$AE$7,$C$11:$AE$11)</f>
        <v>11518.240109814247</v>
      </c>
      <c r="O300" s="18" cm="1">
        <f t="array" ref="O300">$N300*INDEX($AJ$5:$CJ$36,$N296,MATCH(O296&amp;$K300,$AJ$2:$CJ$2&amp;$AJ$1:$CJ$1,0))</f>
        <v>2265172183.5033865</v>
      </c>
      <c r="P300" s="18" cm="1">
        <f t="array" ref="P300">$N300*INDEX($AJ$5:$CJ$36,$N296,MATCH(P296&amp;$K300,$AJ$2:$CJ$2&amp;$AJ$1:$CJ$1,0))</f>
        <v>1798265603.4491837</v>
      </c>
      <c r="Q300" s="18" cm="1">
        <f t="array" ref="Q300">$N300*INDEX($AJ$5:$CJ$36,$N296,MATCH(Q296&amp;$K300,$AJ$2:$CJ$2&amp;$AJ$1:$CJ$1,0))</f>
        <v>4835670561.7367067</v>
      </c>
      <c r="R300" s="18" cm="1">
        <f t="array" ref="R300">$N300*INDEX($AJ$5:$CJ$36,$N296,MATCH(R296&amp;$K300,$AJ$2:$CJ$2&amp;$AJ$1:$CJ$1,0))</f>
        <v>907447110.46823025</v>
      </c>
      <c r="S300" s="151"/>
    </row>
    <row r="301" spans="11:19" x14ac:dyDescent="0.25">
      <c r="K301" s="151">
        <v>4</v>
      </c>
      <c r="L301" s="17">
        <v>143</v>
      </c>
      <c r="M301" s="17" t="s">
        <v>65</v>
      </c>
      <c r="N301" s="21">
        <f>LOOKUP($M296,$C$7:$AE$7,$C$12:$AE$12)</f>
        <v>7053.933802101028</v>
      </c>
      <c r="O301" s="18" cm="1">
        <f t="array" ref="O301">$N301*INDEX($AJ$5:$CJ$36,$N296,MATCH(O296&amp;$K301,$AJ$2:$CJ$2&amp;$AJ$1:$CJ$1,0))</f>
        <v>4099826352.9305005</v>
      </c>
      <c r="P301" s="18" cm="1">
        <f t="array" ref="P301">$N301*INDEX($AJ$5:$CJ$36,$N296,MATCH(P296&amp;$K301,$AJ$2:$CJ$2&amp;$AJ$1:$CJ$1,0))</f>
        <v>3066878678.7904716</v>
      </c>
      <c r="Q301" s="18" cm="1">
        <f t="array" ref="Q301">$N301*INDEX($AJ$5:$CJ$36,$N296,MATCH(Q296&amp;$K301,$AJ$2:$CJ$2&amp;$AJ$1:$CJ$1,0))</f>
        <v>8149430323.977313</v>
      </c>
      <c r="R301" s="18" cm="1">
        <f t="array" ref="R301">$N301*INDEX($AJ$5:$CJ$36,$N296,MATCH(R296&amp;$K301,$AJ$2:$CJ$2&amp;$AJ$1:$CJ$1,0))</f>
        <v>1281994616.0868008</v>
      </c>
      <c r="S301" s="151"/>
    </row>
    <row r="302" spans="11:19" x14ac:dyDescent="0.25">
      <c r="K302" s="151">
        <v>5</v>
      </c>
      <c r="L302" s="17">
        <v>152</v>
      </c>
      <c r="M302" s="17" t="s">
        <v>66</v>
      </c>
      <c r="N302" s="21">
        <f>LOOKUP($M296,$C$7:$AE$7,$C$13:$AE$13)</f>
        <v>8328.9237269636415</v>
      </c>
      <c r="O302" s="18" cm="1">
        <f t="array" ref="O302">$N302*INDEX($AJ$5:$CJ$36,$N296,MATCH(O296&amp;$K302,$AJ$2:$CJ$2&amp;$AJ$1:$CJ$1,0))</f>
        <v>105534991.96470785</v>
      </c>
      <c r="P302" s="18" cm="1">
        <f t="array" ref="P302">$N302*INDEX($AJ$5:$CJ$36,$N296,MATCH(P296&amp;$K302,$AJ$2:$CJ$2&amp;$AJ$1:$CJ$1,0))</f>
        <v>86005934.655390456</v>
      </c>
      <c r="Q302" s="18" cm="1">
        <f t="array" ref="Q302">$N302*INDEX($AJ$5:$CJ$36,$N296,MATCH(Q296&amp;$K302,$AJ$2:$CJ$2&amp;$AJ$1:$CJ$1,0))</f>
        <v>235020697.81864309</v>
      </c>
      <c r="R302" s="18" cm="1">
        <f t="array" ref="R302">$N302*INDEX($AJ$5:$CJ$36,$N296,MATCH(R296&amp;$K302,$AJ$2:$CJ$2&amp;$AJ$1:$CJ$1,0))</f>
        <v>48227659.520146891</v>
      </c>
      <c r="S302" s="151"/>
    </row>
    <row r="303" spans="11:19" x14ac:dyDescent="0.25">
      <c r="K303" s="151">
        <v>6</v>
      </c>
      <c r="L303" s="17">
        <v>227</v>
      </c>
      <c r="M303" s="17" t="s">
        <v>67</v>
      </c>
      <c r="N303" s="21">
        <f>LOOKUP($M296,$C$7:$AE$7,$C$14:$AE$14)</f>
        <v>115.78999999999989</v>
      </c>
      <c r="O303" s="18" cm="1">
        <f t="array" ref="O303">$N303*INDEX($AJ$5:$CJ$36,$N296,MATCH(O296&amp;$K303,$AJ$2:$CJ$2&amp;$AJ$1:$CJ$1,0))</f>
        <v>48853733.838205285</v>
      </c>
      <c r="P303" s="18" cm="1">
        <f t="array" ref="P303">$N303*INDEX($AJ$5:$CJ$36,$N296,MATCH(P296&amp;$K303,$AJ$2:$CJ$2&amp;$AJ$1:$CJ$1,0))</f>
        <v>37387935.764098354</v>
      </c>
      <c r="Q303" s="18" cm="1">
        <f t="array" ref="Q303">$N303*INDEX($AJ$5:$CJ$36,$N296,MATCH(Q296&amp;$K303,$AJ$2:$CJ$2&amp;$AJ$1:$CJ$1,0))</f>
        <v>99457675.232500359</v>
      </c>
      <c r="R303" s="18" cm="1">
        <f t="array" ref="R303">$N303*INDEX($AJ$5:$CJ$36,$N296,MATCH(R296&amp;$K303,$AJ$2:$CJ$2&amp;$AJ$1:$CJ$1,0))</f>
        <v>16675690.577819519</v>
      </c>
      <c r="S303" s="151"/>
    </row>
    <row r="304" spans="11:19" x14ac:dyDescent="0.25">
      <c r="K304" s="151">
        <v>7</v>
      </c>
      <c r="L304" s="17">
        <v>236</v>
      </c>
      <c r="M304" s="17" t="s">
        <v>68</v>
      </c>
      <c r="N304" s="21">
        <f>LOOKUP($M296,$C$7:$AE$7,$C$15:$AE$15)</f>
        <v>0</v>
      </c>
      <c r="O304" s="18" cm="1">
        <f t="array" ref="O304">$N304*INDEX($AJ$5:$CJ$36,$N296,MATCH(O296&amp;$K304,$AJ$2:$CJ$2&amp;$AJ$1:$CJ$1,0))</f>
        <v>0</v>
      </c>
      <c r="P304" s="18" cm="1">
        <f t="array" ref="P304">$N304*INDEX($AJ$5:$CJ$36,$N296,MATCH(P296&amp;$K304,$AJ$2:$CJ$2&amp;$AJ$1:$CJ$1,0))</f>
        <v>0</v>
      </c>
      <c r="Q304" s="18" cm="1">
        <f t="array" ref="Q304">$N304*INDEX($AJ$5:$CJ$36,$N296,MATCH(Q296&amp;$K304,$AJ$2:$CJ$2&amp;$AJ$1:$CJ$1,0))</f>
        <v>0</v>
      </c>
      <c r="R304" s="18" cm="1">
        <f t="array" ref="R304">$N304*INDEX($AJ$5:$CJ$36,$N296,MATCH(R296&amp;$K304,$AJ$2:$CJ$2&amp;$AJ$1:$CJ$1,0))</f>
        <v>0</v>
      </c>
      <c r="S304" s="151"/>
    </row>
    <row r="305" spans="11:19" x14ac:dyDescent="0.25">
      <c r="K305" s="151">
        <v>8</v>
      </c>
      <c r="L305" s="17">
        <v>245</v>
      </c>
      <c r="M305" s="17" t="s">
        <v>69</v>
      </c>
      <c r="N305" s="21">
        <f>LOOKUP($M296,$C$7:$AE$7,$C$16:$AE$16)</f>
        <v>15603.784081035139</v>
      </c>
      <c r="O305" s="18" cm="1">
        <f t="array" ref="O305">$N305*INDEX($AJ$5:$CJ$36,$N296,MATCH(O296&amp;$K305,$AJ$2:$CJ$2&amp;$AJ$1:$CJ$1,0))</f>
        <v>2214439804.3279929</v>
      </c>
      <c r="P305" s="18" cm="1">
        <f t="array" ref="P305">$N305*INDEX($AJ$5:$CJ$36,$N296,MATCH(P296&amp;$K305,$AJ$2:$CJ$2&amp;$AJ$1:$CJ$1,0))</f>
        <v>1785342118.6488369</v>
      </c>
      <c r="Q305" s="18" cm="1">
        <f t="array" ref="Q305">$N305*INDEX($AJ$5:$CJ$36,$N296,MATCH(Q296&amp;$K305,$AJ$2:$CJ$2&amp;$AJ$1:$CJ$1,0))</f>
        <v>4848495060.6583853</v>
      </c>
      <c r="R305" s="18" cm="1">
        <f t="array" ref="R305">$N305*INDEX($AJ$5:$CJ$36,$N296,MATCH(R296&amp;$K305,$AJ$2:$CJ$2&amp;$AJ$1:$CJ$1,0))</f>
        <v>954189491.71176839</v>
      </c>
      <c r="S305" s="151"/>
    </row>
    <row r="306" spans="11:19" x14ac:dyDescent="0.25">
      <c r="K306" s="151">
        <v>9</v>
      </c>
      <c r="L306" s="17">
        <v>4310</v>
      </c>
      <c r="M306" s="17" t="s">
        <v>70</v>
      </c>
      <c r="N306" s="21">
        <f>LOOKUP($M296,$C$7:$AE$7,$C$17:$AE$17)</f>
        <v>1468.3433170731703</v>
      </c>
      <c r="O306" s="18" cm="1">
        <f t="array" ref="O306">$N306*INDEX($AJ$5:$CJ$36,$N296,MATCH(O296&amp;$K306,$AJ$2:$CJ$2&amp;$AJ$1:$CJ$1,0))</f>
        <v>329663766.60135478</v>
      </c>
      <c r="P306" s="18" cm="1">
        <f t="array" ref="P306">$N306*INDEX($AJ$5:$CJ$36,$N296,MATCH(P296&amp;$K306,$AJ$2:$CJ$2&amp;$AJ$1:$CJ$1,0))</f>
        <v>260655729.14912099</v>
      </c>
      <c r="Q306" s="18" cm="1">
        <f t="array" ref="Q306">$N306*INDEX($AJ$5:$CJ$36,$N296,MATCH(Q296&amp;$K306,$AJ$2:$CJ$2&amp;$AJ$1:$CJ$1,0))</f>
        <v>699733078.25304008</v>
      </c>
      <c r="R306" s="18" cm="1">
        <f t="array" ref="R306">$N306*INDEX($AJ$5:$CJ$36,$N296,MATCH(R296&amp;$K306,$AJ$2:$CJ$2&amp;$AJ$1:$CJ$1,0))</f>
        <v>129585447.35392156</v>
      </c>
      <c r="S306" s="151"/>
    </row>
    <row r="307" spans="11:19" x14ac:dyDescent="0.25">
      <c r="K307" s="151"/>
      <c r="L307" s="17"/>
      <c r="M307" s="17"/>
      <c r="N307" s="17"/>
      <c r="O307" s="20">
        <f>SUM(O298:O306)</f>
        <v>26570597621.570412</v>
      </c>
      <c r="P307" s="20">
        <f>SUM(P298:P306)</f>
        <v>20654042890.081345</v>
      </c>
      <c r="Q307" s="20">
        <f>SUM(Q298:Q306)</f>
        <v>55422784687.249603</v>
      </c>
      <c r="R307" s="20">
        <f>SUM(R298:R306)</f>
        <v>9778726728.539053</v>
      </c>
      <c r="S307" s="151">
        <f>M296</f>
        <v>2041</v>
      </c>
    </row>
    <row r="308" spans="11:19" x14ac:dyDescent="0.25">
      <c r="S308" s="18"/>
    </row>
    <row r="309" spans="11:19" x14ac:dyDescent="0.25">
      <c r="N309" s="151" t="s">
        <v>89</v>
      </c>
      <c r="O309" s="324" t="s">
        <v>146</v>
      </c>
      <c r="P309" s="324"/>
      <c r="Q309" s="324"/>
      <c r="R309" s="324"/>
      <c r="S309" s="18"/>
    </row>
    <row r="310" spans="11:19" x14ac:dyDescent="0.25">
      <c r="M310" s="1">
        <v>2042</v>
      </c>
      <c r="N310" s="151">
        <f>LOOKUP(M310,$AJ$6:$AJ$36,$AI$6:$AI$36)</f>
        <v>24</v>
      </c>
      <c r="O310" s="151">
        <v>1</v>
      </c>
      <c r="P310" s="151">
        <v>2</v>
      </c>
      <c r="Q310" s="151">
        <v>3</v>
      </c>
      <c r="R310" s="151">
        <v>4</v>
      </c>
      <c r="S310" s="20"/>
    </row>
    <row r="311" spans="11:19" x14ac:dyDescent="0.25">
      <c r="K311" s="151" t="s">
        <v>145</v>
      </c>
      <c r="L311" s="19" t="s">
        <v>71</v>
      </c>
      <c r="M311" s="19" t="s">
        <v>72</v>
      </c>
      <c r="N311" s="19" t="s">
        <v>75</v>
      </c>
      <c r="O311" s="32" t="s">
        <v>78</v>
      </c>
      <c r="P311" s="31" t="s">
        <v>77</v>
      </c>
      <c r="Q311" s="31" t="s">
        <v>74</v>
      </c>
      <c r="R311" s="19" t="s">
        <v>76</v>
      </c>
      <c r="S311" s="151" t="s">
        <v>148</v>
      </c>
    </row>
    <row r="312" spans="11:19" x14ac:dyDescent="0.25">
      <c r="K312" s="151">
        <v>1</v>
      </c>
      <c r="L312" s="17">
        <v>32</v>
      </c>
      <c r="M312" s="17" t="s">
        <v>62</v>
      </c>
      <c r="N312" s="21">
        <f>LOOKUP($M310,$C$7:$AE$7,$C$9:$AE$9)</f>
        <v>27717.597255533059</v>
      </c>
      <c r="O312" s="18" cm="1">
        <f t="array" ref="O312">$N312*INDEX($AJ$5:$CJ$36,$N310,MATCH(O310&amp;$K312,$AJ$2:$CJ$2&amp;$AJ$1:$CJ$1,0))</f>
        <v>2559755391.8544316</v>
      </c>
      <c r="P312" s="18" cm="1">
        <f t="array" ref="P312">$N312*INDEX($AJ$5:$CJ$36,$N310,MATCH(P310&amp;$K312,$AJ$2:$CJ$2&amp;$AJ$1:$CJ$1,0))</f>
        <v>2081232768.3829875</v>
      </c>
      <c r="Q312" s="18" cm="1">
        <f t="array" ref="Q312">$N312*INDEX($AJ$5:$CJ$36,$N310,MATCH(Q310&amp;$K312,$AJ$2:$CJ$2&amp;$AJ$1:$CJ$1,0))</f>
        <v>5702290602.215538</v>
      </c>
      <c r="R312" s="18" cm="1">
        <f t="array" ref="R312">$N312*INDEX($AJ$5:$CJ$36,$N310,MATCH(R310&amp;$K312,$AJ$2:$CJ$2&amp;$AJ$1:$CJ$1,0))</f>
        <v>1147485517.8667407</v>
      </c>
      <c r="S312" s="151"/>
    </row>
    <row r="313" spans="11:19" x14ac:dyDescent="0.25">
      <c r="K313" s="151">
        <v>2</v>
      </c>
      <c r="L313" s="17">
        <v>125</v>
      </c>
      <c r="M313" s="17" t="s">
        <v>63</v>
      </c>
      <c r="N313" s="21">
        <f>LOOKUP($M310,$C$7:$AE$7,$C$10:$AE$10)</f>
        <v>33597.985578997708</v>
      </c>
      <c r="O313" s="18" cm="1">
        <f t="array" ref="O313">$N313*INDEX($AJ$5:$CJ$36,$N310,MATCH(O310&amp;$K313,$AJ$2:$CJ$2&amp;$AJ$1:$CJ$1,0))</f>
        <v>15873340163.732723</v>
      </c>
      <c r="P313" s="18" cm="1">
        <f t="array" ref="P313">$N313*INDEX($AJ$5:$CJ$36,$N310,MATCH(P310&amp;$K313,$AJ$2:$CJ$2&amp;$AJ$1:$CJ$1,0))</f>
        <v>12268097703.787598</v>
      </c>
      <c r="Q313" s="18" cm="1">
        <f t="array" ref="Q313">$N313*INDEX($AJ$5:$CJ$36,$N310,MATCH(Q310&amp;$K313,$AJ$2:$CJ$2&amp;$AJ$1:$CJ$1,0))</f>
        <v>32807697502.592731</v>
      </c>
      <c r="R313" s="18" cm="1">
        <f t="array" ref="R313">$N313*INDEX($AJ$5:$CJ$36,$N310,MATCH(R310&amp;$K313,$AJ$2:$CJ$2&amp;$AJ$1:$CJ$1,0))</f>
        <v>5645620638.3225183</v>
      </c>
      <c r="S313" s="151"/>
    </row>
    <row r="314" spans="11:19" x14ac:dyDescent="0.25">
      <c r="K314" s="151">
        <v>3</v>
      </c>
      <c r="L314" s="17">
        <v>134</v>
      </c>
      <c r="M314" s="17" t="s">
        <v>64</v>
      </c>
      <c r="N314" s="21">
        <f>LOOKUP($M310,$C$7:$AE$7,$C$11:$AE$11)</f>
        <v>11835.671043641078</v>
      </c>
      <c r="O314" s="18" cm="1">
        <f t="array" ref="O314">$N314*INDEX($AJ$5:$CJ$36,$N310,MATCH(O310&amp;$K314,$AJ$2:$CJ$2&amp;$AJ$1:$CJ$1,0))</f>
        <v>2376077621.2256832</v>
      </c>
      <c r="P314" s="18" cm="1">
        <f t="array" ref="P314">$N314*INDEX($AJ$5:$CJ$36,$N310,MATCH(P310&amp;$K314,$AJ$2:$CJ$2&amp;$AJ$1:$CJ$1,0))</f>
        <v>1890308857.411449</v>
      </c>
      <c r="Q314" s="18" cm="1">
        <f t="array" ref="Q314">$N314*INDEX($AJ$5:$CJ$36,$N310,MATCH(Q310&amp;$K314,$AJ$2:$CJ$2&amp;$AJ$1:$CJ$1,0))</f>
        <v>5081107614.5535803</v>
      </c>
      <c r="R314" s="18" cm="1">
        <f t="array" ref="R314">$N314*INDEX($AJ$5:$CJ$36,$N310,MATCH(R310&amp;$K314,$AJ$2:$CJ$2&amp;$AJ$1:$CJ$1,0))</f>
        <v>960095888.69556653</v>
      </c>
      <c r="S314" s="151"/>
    </row>
    <row r="315" spans="11:19" x14ac:dyDescent="0.25">
      <c r="K315" s="151">
        <v>4</v>
      </c>
      <c r="L315" s="17">
        <v>143</v>
      </c>
      <c r="M315" s="17" t="s">
        <v>65</v>
      </c>
      <c r="N315" s="21">
        <f>LOOKUP($M310,$C$7:$AE$7,$C$12:$AE$12)</f>
        <v>7245.4875788130485</v>
      </c>
      <c r="O315" s="18" cm="1">
        <f t="array" ref="O315">$N315*INDEX($AJ$5:$CJ$36,$N310,MATCH(O310&amp;$K315,$AJ$2:$CJ$2&amp;$AJ$1:$CJ$1,0))</f>
        <v>4287335597.3429675</v>
      </c>
      <c r="P315" s="18" cm="1">
        <f t="array" ref="P315">$N315*INDEX($AJ$5:$CJ$36,$N310,MATCH(P310&amp;$K315,$AJ$2:$CJ$2&amp;$AJ$1:$CJ$1,0))</f>
        <v>3214524886.2786431</v>
      </c>
      <c r="Q315" s="18" cm="1">
        <f t="array" ref="Q315">$N315*INDEX($AJ$5:$CJ$36,$N310,MATCH(Q310&amp;$K315,$AJ$2:$CJ$2&amp;$AJ$1:$CJ$1,0))</f>
        <v>8548390401.7107878</v>
      </c>
      <c r="R315" s="18" cm="1">
        <f t="array" ref="R315">$N315*INDEX($AJ$5:$CJ$36,$N310,MATCH(R310&amp;$K315,$AJ$2:$CJ$2&amp;$AJ$1:$CJ$1,0))</f>
        <v>1354224712.3240716</v>
      </c>
      <c r="S315" s="151"/>
    </row>
    <row r="316" spans="11:19" x14ac:dyDescent="0.25">
      <c r="K316" s="151">
        <v>5</v>
      </c>
      <c r="L316" s="17">
        <v>152</v>
      </c>
      <c r="M316" s="17" t="s">
        <v>66</v>
      </c>
      <c r="N316" s="21">
        <f>LOOKUP($M310,$C$7:$AE$7,$C$13:$AE$13)</f>
        <v>8395.5554275710292</v>
      </c>
      <c r="O316" s="18" cm="1">
        <f t="array" ref="O316">$N316*INDEX($AJ$5:$CJ$36,$N310,MATCH(O310&amp;$K316,$AJ$2:$CJ$2&amp;$AJ$1:$CJ$1,0))</f>
        <v>109488586.85590266</v>
      </c>
      <c r="P316" s="18" cm="1">
        <f t="array" ref="P316">$N316*INDEX($AJ$5:$CJ$36,$N310,MATCH(P310&amp;$K316,$AJ$2:$CJ$2&amp;$AJ$1:$CJ$1,0))</f>
        <v>89437930.776830286</v>
      </c>
      <c r="Q316" s="18" cm="1">
        <f t="array" ref="Q316">$N316*INDEX($AJ$5:$CJ$36,$N310,MATCH(Q310&amp;$K316,$AJ$2:$CJ$2&amp;$AJ$1:$CJ$1,0))</f>
        <v>245599404.73581356</v>
      </c>
      <c r="R316" s="18" cm="1">
        <f t="array" ref="R316">$N316*INDEX($AJ$5:$CJ$36,$N310,MATCH(R310&amp;$K316,$AJ$2:$CJ$2&amp;$AJ$1:$CJ$1,0))</f>
        <v>50471433.143567502</v>
      </c>
      <c r="S316" s="151"/>
    </row>
    <row r="317" spans="11:19" x14ac:dyDescent="0.25">
      <c r="K317" s="151">
        <v>6</v>
      </c>
      <c r="L317" s="17">
        <v>227</v>
      </c>
      <c r="M317" s="17" t="s">
        <v>67</v>
      </c>
      <c r="N317" s="21">
        <f>LOOKUP($M310,$C$7:$AE$7,$C$14:$AE$14)</f>
        <v>120.93000000000008</v>
      </c>
      <c r="O317" s="18" cm="1">
        <f t="array" ref="O317">$N317*INDEX($AJ$5:$CJ$36,$N310,MATCH(O310&amp;$K317,$AJ$2:$CJ$2&amp;$AJ$1:$CJ$1,0))</f>
        <v>51992222.351279281</v>
      </c>
      <c r="P317" s="18" cm="1">
        <f t="array" ref="P317">$N317*INDEX($AJ$5:$CJ$36,$N310,MATCH(P310&amp;$K317,$AJ$2:$CJ$2&amp;$AJ$1:$CJ$1,0))</f>
        <v>39877679.431152314</v>
      </c>
      <c r="Q317" s="18" cm="1">
        <f t="array" ref="Q317">$N317*INDEX($AJ$5:$CJ$36,$N310,MATCH(Q310&amp;$K317,$AJ$2:$CJ$2&amp;$AJ$1:$CJ$1,0))</f>
        <v>105997809.6231291</v>
      </c>
      <c r="R317" s="18" cm="1">
        <f t="array" ref="R317">$N317*INDEX($AJ$5:$CJ$36,$N310,MATCH(R310&amp;$K317,$AJ$2:$CJ$2&amp;$AJ$1:$CJ$1,0))</f>
        <v>17915090.123613577</v>
      </c>
      <c r="S317" s="151"/>
    </row>
    <row r="318" spans="11:19" x14ac:dyDescent="0.25">
      <c r="K318" s="151">
        <v>7</v>
      </c>
      <c r="L318" s="17">
        <v>236</v>
      </c>
      <c r="M318" s="17" t="s">
        <v>68</v>
      </c>
      <c r="N318" s="21">
        <f>LOOKUP($M310,$C$7:$AE$7,$C$15:$AE$15)</f>
        <v>0</v>
      </c>
      <c r="O318" s="18" cm="1">
        <f t="array" ref="O318">$N318*INDEX($AJ$5:$CJ$36,$N310,MATCH(O310&amp;$K318,$AJ$2:$CJ$2&amp;$AJ$1:$CJ$1,0))</f>
        <v>0</v>
      </c>
      <c r="P318" s="18" cm="1">
        <f t="array" ref="P318">$N318*INDEX($AJ$5:$CJ$36,$N310,MATCH(P310&amp;$K318,$AJ$2:$CJ$2&amp;$AJ$1:$CJ$1,0))</f>
        <v>0</v>
      </c>
      <c r="Q318" s="18" cm="1">
        <f t="array" ref="Q318">$N318*INDEX($AJ$5:$CJ$36,$N310,MATCH(Q310&amp;$K318,$AJ$2:$CJ$2&amp;$AJ$1:$CJ$1,0))</f>
        <v>0</v>
      </c>
      <c r="R318" s="18" cm="1">
        <f t="array" ref="R318">$N318*INDEX($AJ$5:$CJ$36,$N310,MATCH(R310&amp;$K318,$AJ$2:$CJ$2&amp;$AJ$1:$CJ$1,0))</f>
        <v>0</v>
      </c>
      <c r="S318" s="151"/>
    </row>
    <row r="319" spans="11:19" x14ac:dyDescent="0.25">
      <c r="K319" s="151">
        <v>8</v>
      </c>
      <c r="L319" s="17">
        <v>245</v>
      </c>
      <c r="M319" s="17" t="s">
        <v>69</v>
      </c>
      <c r="N319" s="21">
        <f>LOOKUP($M310,$C$7:$AE$7,$C$16:$AE$16)</f>
        <v>16052.877222194058</v>
      </c>
      <c r="O319" s="18" cm="1">
        <f t="array" ref="O319">$N319*INDEX($AJ$5:$CJ$36,$N310,MATCH(O310&amp;$K319,$AJ$2:$CJ$2&amp;$AJ$1:$CJ$1,0))</f>
        <v>2330878718.203886</v>
      </c>
      <c r="P319" s="18" cm="1">
        <f t="array" ref="P319">$N319*INDEX($AJ$5:$CJ$36,$N310,MATCH(P310&amp;$K319,$AJ$2:$CJ$2&amp;$AJ$1:$CJ$1,0))</f>
        <v>1883270305.7902758</v>
      </c>
      <c r="Q319" s="18" cm="1">
        <f t="array" ref="Q319">$N319*INDEX($AJ$5:$CJ$36,$N310,MATCH(Q310&amp;$K319,$AJ$2:$CJ$2&amp;$AJ$1:$CJ$1,0))</f>
        <v>5118909087.3043299</v>
      </c>
      <c r="R319" s="18" cm="1">
        <f t="array" ref="R319">$N319*INDEX($AJ$5:$CJ$36,$N310,MATCH(R310&amp;$K319,$AJ$2:$CJ$2&amp;$AJ$1:$CJ$1,0))</f>
        <v>1013023770.6101607</v>
      </c>
      <c r="S319" s="151"/>
    </row>
    <row r="320" spans="11:19" x14ac:dyDescent="0.25">
      <c r="K320" s="151">
        <v>9</v>
      </c>
      <c r="L320" s="17">
        <v>4310</v>
      </c>
      <c r="M320" s="17" t="s">
        <v>70</v>
      </c>
      <c r="N320" s="21">
        <f>LOOKUP($M310,$C$7:$AE$7,$C$17:$AE$17)</f>
        <v>1480.0934969512195</v>
      </c>
      <c r="O320" s="18" cm="1">
        <f t="array" ref="O320">$N320*INDEX($AJ$5:$CJ$36,$N310,MATCH(O310&amp;$K320,$AJ$2:$CJ$2&amp;$AJ$1:$CJ$1,0))</f>
        <v>339114796.2188924</v>
      </c>
      <c r="P320" s="18" cm="1">
        <f t="array" ref="P320">$N320*INDEX($AJ$5:$CJ$36,$N310,MATCH(P310&amp;$K320,$AJ$2:$CJ$2&amp;$AJ$1:$CJ$1,0))</f>
        <v>268699754.42164397</v>
      </c>
      <c r="Q320" s="18" cm="1">
        <f t="array" ref="Q320">$N320*INDEX($AJ$5:$CJ$36,$N310,MATCH(Q310&amp;$K320,$AJ$2:$CJ$2&amp;$AJ$1:$CJ$1,0))</f>
        <v>720892192.11279619</v>
      </c>
      <c r="R320" s="18" cm="1">
        <f t="array" ref="R320">$N320*INDEX($AJ$5:$CJ$36,$N310,MATCH(R310&amp;$K320,$AJ$2:$CJ$2&amp;$AJ$1:$CJ$1,0))</f>
        <v>134460835.47552606</v>
      </c>
      <c r="S320" s="151"/>
    </row>
    <row r="321" spans="11:19" x14ac:dyDescent="0.25">
      <c r="K321" s="151"/>
      <c r="L321" s="17"/>
      <c r="M321" s="17"/>
      <c r="N321" s="17"/>
      <c r="O321" s="20">
        <f>SUM(O312:O320)</f>
        <v>27927983097.785763</v>
      </c>
      <c r="P321" s="20">
        <f>SUM(P312:P320)</f>
        <v>21735449886.280579</v>
      </c>
      <c r="Q321" s="20">
        <f>SUM(Q312:Q320)</f>
        <v>58330884614.848709</v>
      </c>
      <c r="R321" s="20">
        <f>SUM(R312:R320)</f>
        <v>10323297886.561766</v>
      </c>
      <c r="S321" s="151">
        <f>M310</f>
        <v>2042</v>
      </c>
    </row>
    <row r="323" spans="11:19" x14ac:dyDescent="0.25">
      <c r="N323" s="151" t="s">
        <v>89</v>
      </c>
      <c r="O323" s="324" t="s">
        <v>146</v>
      </c>
      <c r="P323" s="324"/>
      <c r="Q323" s="324"/>
      <c r="R323" s="324"/>
    </row>
    <row r="324" spans="11:19" x14ac:dyDescent="0.25">
      <c r="M324" s="1">
        <v>2043</v>
      </c>
      <c r="N324" s="151">
        <f>LOOKUP(M324,$AJ$6:$AJ$36,$AI$6:$AI$36)</f>
        <v>25</v>
      </c>
      <c r="O324" s="151">
        <v>1</v>
      </c>
      <c r="P324" s="151">
        <v>2</v>
      </c>
      <c r="Q324" s="151">
        <v>3</v>
      </c>
      <c r="R324" s="151">
        <v>4</v>
      </c>
    </row>
    <row r="325" spans="11:19" x14ac:dyDescent="0.25">
      <c r="K325" s="151" t="s">
        <v>145</v>
      </c>
      <c r="L325" s="19" t="s">
        <v>71</v>
      </c>
      <c r="M325" s="19" t="s">
        <v>72</v>
      </c>
      <c r="N325" s="19" t="s">
        <v>75</v>
      </c>
      <c r="O325" s="32" t="s">
        <v>78</v>
      </c>
      <c r="P325" s="31" t="s">
        <v>77</v>
      </c>
      <c r="Q325" s="31" t="s">
        <v>74</v>
      </c>
      <c r="R325" s="19" t="s">
        <v>76</v>
      </c>
      <c r="S325" s="151" t="s">
        <v>148</v>
      </c>
    </row>
    <row r="326" spans="11:19" x14ac:dyDescent="0.25">
      <c r="K326" s="151">
        <v>1</v>
      </c>
      <c r="L326" s="17">
        <v>32</v>
      </c>
      <c r="M326" s="17" t="s">
        <v>62</v>
      </c>
      <c r="N326" s="21">
        <f>LOOKUP($M324,$C$7:$AE$7,$C$9:$AE$9)</f>
        <v>23076.234801935942</v>
      </c>
      <c r="O326" s="18" cm="1">
        <f t="array" ref="O326">$N326*INDEX($AJ$5:$CJ$36,$N324,MATCH(O324&amp;$K326,$AJ$2:$CJ$2&amp;$AJ$1:$CJ$1,0))</f>
        <v>2184131285.9838042</v>
      </c>
      <c r="P326" s="18" cm="1">
        <f t="array" ref="P326">$N326*INDEX($AJ$5:$CJ$36,$N324,MATCH(P324&amp;$K326,$AJ$2:$CJ$2&amp;$AJ$1:$CJ$1,0))</f>
        <v>1779725941.4788561</v>
      </c>
      <c r="Q326" s="18" cm="1">
        <f t="array" ref="Q326">$N326*INDEX($AJ$5:$CJ$36,$N324,MATCH(Q324&amp;$K326,$AJ$2:$CJ$2&amp;$AJ$1:$CJ$1,0))</f>
        <v>4887930784.1518154</v>
      </c>
      <c r="R326" s="18" cm="1">
        <f t="array" ref="R326">$N326*INDEX($AJ$5:$CJ$36,$N324,MATCH(R324&amp;$K326,$AJ$2:$CJ$2&amp;$AJ$1:$CJ$1,0))</f>
        <v>987329410.52771831</v>
      </c>
      <c r="S326" s="151"/>
    </row>
    <row r="327" spans="11:19" x14ac:dyDescent="0.25">
      <c r="K327" s="151">
        <v>2</v>
      </c>
      <c r="L327" s="17">
        <v>125</v>
      </c>
      <c r="M327" s="17" t="s">
        <v>63</v>
      </c>
      <c r="N327" s="21">
        <f>LOOKUP($M324,$C$7:$AE$7,$C$10:$AE$10)</f>
        <v>35466.82509253102</v>
      </c>
      <c r="O327" s="18" cm="1">
        <f t="array" ref="O327">$N327*INDEX($AJ$5:$CJ$36,$N324,MATCH(O324&amp;$K327,$AJ$2:$CJ$2&amp;$AJ$1:$CJ$1,0))</f>
        <v>17078237335.554085</v>
      </c>
      <c r="P327" s="18" cm="1">
        <f t="array" ref="P327">$N327*INDEX($AJ$5:$CJ$36,$N324,MATCH(P324&amp;$K327,$AJ$2:$CJ$2&amp;$AJ$1:$CJ$1,0))</f>
        <v>13226282313.267477</v>
      </c>
      <c r="Q327" s="18" cm="1">
        <f t="array" ref="Q327">$N327*INDEX($AJ$5:$CJ$36,$N324,MATCH(Q324&amp;$K327,$AJ$2:$CJ$2&amp;$AJ$1:$CJ$1,0))</f>
        <v>35377548783.769714</v>
      </c>
      <c r="R327" s="18" cm="1">
        <f t="array" ref="R327">$N327*INDEX($AJ$5:$CJ$36,$N324,MATCH(R324&amp;$K327,$AJ$2:$CJ$2&amp;$AJ$1:$CJ$1,0))</f>
        <v>6126810596.4577131</v>
      </c>
      <c r="S327" s="151"/>
    </row>
    <row r="328" spans="11:19" x14ac:dyDescent="0.25">
      <c r="K328" s="151">
        <v>3</v>
      </c>
      <c r="L328" s="17">
        <v>134</v>
      </c>
      <c r="M328" s="17" t="s">
        <v>64</v>
      </c>
      <c r="N328" s="21">
        <f>LOOKUP($M324,$C$7:$AE$7,$C$11:$AE$11)</f>
        <v>12147.961531488723</v>
      </c>
      <c r="O328" s="18" cm="1">
        <f t="array" ref="O328">$N328*INDEX($AJ$5:$CJ$36,$N324,MATCH(O324&amp;$K328,$AJ$2:$CJ$2&amp;$AJ$1:$CJ$1,0))</f>
        <v>2488530461.5029812</v>
      </c>
      <c r="P328" s="18" cm="1">
        <f t="array" ref="P328">$N328*INDEX($AJ$5:$CJ$36,$N324,MATCH(P324&amp;$K328,$AJ$2:$CJ$2&amp;$AJ$1:$CJ$1,0))</f>
        <v>1983791540.9606817</v>
      </c>
      <c r="Q328" s="18" cm="1">
        <f t="array" ref="Q328">$N328*INDEX($AJ$5:$CJ$36,$N324,MATCH(Q324&amp;$K328,$AJ$2:$CJ$2&amp;$AJ$1:$CJ$1,0))</f>
        <v>5330305946.8160925</v>
      </c>
      <c r="R328" s="18" cm="1">
        <f t="array" ref="R328">$N328*INDEX($AJ$5:$CJ$36,$N324,MATCH(R324&amp;$K328,$AJ$2:$CJ$2&amp;$AJ$1:$CJ$1,0))</f>
        <v>1013798301.3415065</v>
      </c>
      <c r="S328" s="151"/>
    </row>
    <row r="329" spans="11:19" x14ac:dyDescent="0.25">
      <c r="K329" s="151">
        <v>4</v>
      </c>
      <c r="L329" s="17">
        <v>143</v>
      </c>
      <c r="M329" s="17" t="s">
        <v>65</v>
      </c>
      <c r="N329" s="21">
        <f>LOOKUP($M324,$C$7:$AE$7,$C$12:$AE$12)</f>
        <v>7432.2253431557701</v>
      </c>
      <c r="O329" s="18" cm="1">
        <f t="array" ref="O329">$N329*INDEX($AJ$5:$CJ$36,$N324,MATCH(O324&amp;$K329,$AJ$2:$CJ$2&amp;$AJ$1:$CJ$1,0))</f>
        <v>4475972285.7270927</v>
      </c>
      <c r="P329" s="18" cm="1">
        <f t="array" ref="P329">$N329*INDEX($AJ$5:$CJ$36,$N324,MATCH(P324&amp;$K329,$AJ$2:$CJ$2&amp;$AJ$1:$CJ$1,0))</f>
        <v>3363394875.6151514</v>
      </c>
      <c r="Q329" s="18" cm="1">
        <f t="array" ref="Q329">$N329*INDEX($AJ$5:$CJ$36,$N324,MATCH(Q324&amp;$K329,$AJ$2:$CJ$2&amp;$AJ$1:$CJ$1,0))</f>
        <v>8950944047.519886</v>
      </c>
      <c r="R329" s="18" cm="1">
        <f t="array" ref="R329">$N329*INDEX($AJ$5:$CJ$36,$N324,MATCH(R324&amp;$K329,$AJ$2:$CJ$2&amp;$AJ$1:$CJ$1,0))</f>
        <v>1427508220.6205361</v>
      </c>
      <c r="S329" s="151"/>
    </row>
    <row r="330" spans="11:19" x14ac:dyDescent="0.25">
      <c r="K330" s="151">
        <v>5</v>
      </c>
      <c r="L330" s="17">
        <v>152</v>
      </c>
      <c r="M330" s="17" t="s">
        <v>66</v>
      </c>
      <c r="N330" s="21">
        <f>LOOKUP($M324,$C$7:$AE$7,$C$13:$AE$13)</f>
        <v>8462.7204794481077</v>
      </c>
      <c r="O330" s="18" cm="1">
        <f t="array" ref="O330">$N330*INDEX($AJ$5:$CJ$36,$N324,MATCH(O324&amp;$K330,$AJ$2:$CJ$2&amp;$AJ$1:$CJ$1,0))</f>
        <v>113498689.21673542</v>
      </c>
      <c r="P330" s="18" cm="1">
        <f t="array" ref="P330">$N330*INDEX($AJ$5:$CJ$36,$N324,MATCH(P324&amp;$K330,$AJ$2:$CJ$2&amp;$AJ$1:$CJ$1,0))</f>
        <v>92919337.902188718</v>
      </c>
      <c r="Q330" s="18" cm="1">
        <f t="array" ref="Q330">$N330*INDEX($AJ$5:$CJ$36,$N324,MATCH(Q324&amp;$K330,$AJ$2:$CJ$2&amp;$AJ$1:$CJ$1,0))</f>
        <v>256332339.22900215</v>
      </c>
      <c r="R330" s="18" cm="1">
        <f t="array" ref="R330">$N330*INDEX($AJ$5:$CJ$36,$N324,MATCH(R324&amp;$K330,$AJ$2:$CJ$2&amp;$AJ$1:$CJ$1,0))</f>
        <v>52748022.553255133</v>
      </c>
      <c r="S330" s="151"/>
    </row>
    <row r="331" spans="11:19" x14ac:dyDescent="0.25">
      <c r="K331" s="151">
        <v>6</v>
      </c>
      <c r="L331" s="17">
        <v>227</v>
      </c>
      <c r="M331" s="17" t="s">
        <v>67</v>
      </c>
      <c r="N331" s="21">
        <f>LOOKUP($M324,$C$7:$AE$7,$C$14:$AE$14)</f>
        <v>125.78999999999989</v>
      </c>
      <c r="O331" s="18" cm="1">
        <f t="array" ref="O331">$N331*INDEX($AJ$5:$CJ$36,$N324,MATCH(O324&amp;$K331,$AJ$2:$CJ$2&amp;$AJ$1:$CJ$1,0))</f>
        <v>55090526.831208445</v>
      </c>
      <c r="P331" s="18" cm="1">
        <f t="array" ref="P331">$N331*INDEX($AJ$5:$CJ$36,$N324,MATCH(P324&amp;$K331,$AJ$2:$CJ$2&amp;$AJ$1:$CJ$1,0))</f>
        <v>42343731.022572882</v>
      </c>
      <c r="Q331" s="18" cm="1">
        <f t="array" ref="Q331">$N331*INDEX($AJ$5:$CJ$36,$N324,MATCH(Q324&amp;$K331,$AJ$2:$CJ$2&amp;$AJ$1:$CJ$1,0))</f>
        <v>112468250.73415017</v>
      </c>
      <c r="R331" s="18" cm="1">
        <f t="array" ref="R331">$N331*INDEX($AJ$5:$CJ$36,$N324,MATCH(R324&amp;$K331,$AJ$2:$CJ$2&amp;$AJ$1:$CJ$1,0))</f>
        <v>19154285.528385334</v>
      </c>
      <c r="S331" s="151"/>
    </row>
    <row r="332" spans="11:19" x14ac:dyDescent="0.25">
      <c r="K332" s="151">
        <v>7</v>
      </c>
      <c r="L332" s="17">
        <v>236</v>
      </c>
      <c r="M332" s="17" t="s">
        <v>68</v>
      </c>
      <c r="N332" s="21">
        <f>LOOKUP($M324,$C$7:$AE$7,$C$15:$AE$15)</f>
        <v>0</v>
      </c>
      <c r="O332" s="18" cm="1">
        <f t="array" ref="O332">$N332*INDEX($AJ$5:$CJ$36,$N324,MATCH(O324&amp;$K332,$AJ$2:$CJ$2&amp;$AJ$1:$CJ$1,0))</f>
        <v>0</v>
      </c>
      <c r="P332" s="18" cm="1">
        <f t="array" ref="P332">$N332*INDEX($AJ$5:$CJ$36,$N324,MATCH(P324&amp;$K332,$AJ$2:$CJ$2&amp;$AJ$1:$CJ$1,0))</f>
        <v>0</v>
      </c>
      <c r="Q332" s="18" cm="1">
        <f t="array" ref="Q332">$N332*INDEX($AJ$5:$CJ$36,$N324,MATCH(Q324&amp;$K332,$AJ$2:$CJ$2&amp;$AJ$1:$CJ$1,0))</f>
        <v>0</v>
      </c>
      <c r="R332" s="18" cm="1">
        <f t="array" ref="R332">$N332*INDEX($AJ$5:$CJ$36,$N324,MATCH(R324&amp;$K332,$AJ$2:$CJ$2&amp;$AJ$1:$CJ$1,0))</f>
        <v>0</v>
      </c>
      <c r="S332" s="151"/>
    </row>
    <row r="333" spans="11:19" x14ac:dyDescent="0.25">
      <c r="K333" s="151">
        <v>8</v>
      </c>
      <c r="L333" s="17">
        <v>245</v>
      </c>
      <c r="M333" s="17" t="s">
        <v>69</v>
      </c>
      <c r="N333" s="21">
        <f>LOOKUP($M324,$C$7:$AE$7,$C$16:$AE$16)</f>
        <v>16518.484953935735</v>
      </c>
      <c r="O333" s="18" cm="1">
        <f t="array" ref="O333">$N333*INDEX($AJ$5:$CJ$36,$N324,MATCH(O324&amp;$K333,$AJ$2:$CJ$2&amp;$AJ$1:$CJ$1,0))</f>
        <v>2452718710.3742681</v>
      </c>
      <c r="P333" s="18" cm="1">
        <f t="array" ref="P333">$N333*INDEX($AJ$5:$CJ$36,$N324,MATCH(P324&amp;$K333,$AJ$2:$CJ$2&amp;$AJ$1:$CJ$1,0))</f>
        <v>1985788040.4745924</v>
      </c>
      <c r="Q333" s="18" cm="1">
        <f t="array" ref="Q333">$N333*INDEX($AJ$5:$CJ$36,$N324,MATCH(Q324&amp;$K333,$AJ$2:$CJ$2&amp;$AJ$1:$CJ$1,0))</f>
        <v>5402046250.2769346</v>
      </c>
      <c r="R333" s="18" cm="1">
        <f t="array" ref="R333">$N333*INDEX($AJ$5:$CJ$36,$N324,MATCH(R324&amp;$K333,$AJ$2:$CJ$2&amp;$AJ$1:$CJ$1,0))</f>
        <v>1074687785.5751209</v>
      </c>
      <c r="S333" s="151"/>
    </row>
    <row r="334" spans="11:19" x14ac:dyDescent="0.25">
      <c r="K334" s="151">
        <v>9</v>
      </c>
      <c r="L334" s="17">
        <v>4310</v>
      </c>
      <c r="M334" s="17" t="s">
        <v>70</v>
      </c>
      <c r="N334" s="21">
        <f>LOOKUP($M324,$C$7:$AE$7,$C$17:$AE$17)</f>
        <v>1491.9332195121956</v>
      </c>
      <c r="O334" s="18" cm="1">
        <f t="array" ref="O334">$N334*INDEX($AJ$5:$CJ$36,$N324,MATCH(O324&amp;$K334,$AJ$2:$CJ$2&amp;$AJ$1:$CJ$1,0))</f>
        <v>348694927.16892737</v>
      </c>
      <c r="P334" s="18" cm="1">
        <f t="array" ref="P334">$N334*INDEX($AJ$5:$CJ$36,$N324,MATCH(P324&amp;$K334,$AJ$2:$CJ$2&amp;$AJ$1:$CJ$1,0))</f>
        <v>276854997.49588013</v>
      </c>
      <c r="Q334" s="18" cm="1">
        <f t="array" ref="Q334">$N334*INDEX($AJ$5:$CJ$36,$N324,MATCH(Q324&amp;$K334,$AJ$2:$CJ$2&amp;$AJ$1:$CJ$1,0))</f>
        <v>742342909.42640436</v>
      </c>
      <c r="R334" s="18" cm="1">
        <f t="array" ref="R334">$N334*INDEX($AJ$5:$CJ$36,$N324,MATCH(R324&amp;$K334,$AJ$2:$CJ$2&amp;$AJ$1:$CJ$1,0))</f>
        <v>139405535.09808299</v>
      </c>
      <c r="S334" s="151"/>
    </row>
    <row r="335" spans="11:19" x14ac:dyDescent="0.25">
      <c r="K335" s="151"/>
      <c r="L335" s="17"/>
      <c r="M335" s="17"/>
      <c r="N335" s="17"/>
      <c r="O335" s="20">
        <f>SUM(O326:O334)</f>
        <v>29196874222.3591</v>
      </c>
      <c r="P335" s="20">
        <f>SUM(P326:P334)</f>
        <v>22751100778.2174</v>
      </c>
      <c r="Q335" s="20">
        <f>SUM(Q326:Q334)</f>
        <v>61059919311.924004</v>
      </c>
      <c r="R335" s="20">
        <f>SUM(R326:R334)</f>
        <v>10841442157.70232</v>
      </c>
      <c r="S335" s="151">
        <f>M324</f>
        <v>2043</v>
      </c>
    </row>
    <row r="337" spans="11:19" x14ac:dyDescent="0.25">
      <c r="N337" s="151" t="s">
        <v>89</v>
      </c>
      <c r="O337" s="324" t="s">
        <v>146</v>
      </c>
      <c r="P337" s="324"/>
      <c r="Q337" s="324"/>
      <c r="R337" s="324"/>
    </row>
    <row r="338" spans="11:19" x14ac:dyDescent="0.25">
      <c r="M338" s="1">
        <v>2044</v>
      </c>
      <c r="N338" s="151">
        <f>LOOKUP(M338,$AJ$6:$AJ$36,$AI$6:$AI$36)</f>
        <v>26</v>
      </c>
      <c r="O338" s="151">
        <v>1</v>
      </c>
      <c r="P338" s="151">
        <v>2</v>
      </c>
      <c r="Q338" s="151">
        <v>3</v>
      </c>
      <c r="R338" s="151">
        <v>4</v>
      </c>
    </row>
    <row r="339" spans="11:19" x14ac:dyDescent="0.25">
      <c r="K339" s="151" t="s">
        <v>145</v>
      </c>
      <c r="L339" s="19" t="s">
        <v>71</v>
      </c>
      <c r="M339" s="19" t="s">
        <v>72</v>
      </c>
      <c r="N339" s="19" t="s">
        <v>75</v>
      </c>
      <c r="O339" s="32" t="s">
        <v>78</v>
      </c>
      <c r="P339" s="31" t="s">
        <v>77</v>
      </c>
      <c r="Q339" s="31" t="s">
        <v>74</v>
      </c>
      <c r="R339" s="19" t="s">
        <v>76</v>
      </c>
      <c r="S339" s="151" t="s">
        <v>148</v>
      </c>
    </row>
    <row r="340" spans="11:19" x14ac:dyDescent="0.25">
      <c r="K340" s="151">
        <v>1</v>
      </c>
      <c r="L340" s="17">
        <v>32</v>
      </c>
      <c r="M340" s="17" t="s">
        <v>62</v>
      </c>
      <c r="N340" s="21">
        <f>LOOKUP($M338,$C$7:$AE$7,$C$9:$AE$9)</f>
        <v>18680.987317670541</v>
      </c>
      <c r="O340" s="18" cm="1">
        <f t="array" ref="O340">$N340*INDEX($AJ$5:$CJ$36,$N338,MATCH(O338&amp;$K340,$AJ$2:$CJ$2&amp;$AJ$1:$CJ$1,0))</f>
        <v>1811042343.4483616</v>
      </c>
      <c r="P340" s="18" cm="1">
        <f t="array" ref="P340">$N340*INDEX($AJ$5:$CJ$36,$N338,MATCH(P338&amp;$K340,$AJ$2:$CJ$2&amp;$AJ$1:$CJ$1,0))</f>
        <v>1478795544.1074781</v>
      </c>
      <c r="Q340" s="18" cm="1">
        <f t="array" ref="Q340">$N340*INDEX($AJ$5:$CJ$36,$N338,MATCH(Q338&amp;$K340,$AJ$2:$CJ$2&amp;$AJ$1:$CJ$1,0))</f>
        <v>4070682996.3650155</v>
      </c>
      <c r="R340" s="18" cm="1">
        <f t="array" ref="R340">$N340*INDEX($AJ$5:$CJ$36,$N338,MATCH(R338&amp;$K340,$AJ$2:$CJ$2&amp;$AJ$1:$CJ$1,0))</f>
        <v>825175286.48261321</v>
      </c>
      <c r="S340" s="151"/>
    </row>
    <row r="341" spans="11:19" x14ac:dyDescent="0.25">
      <c r="K341" s="151">
        <v>2</v>
      </c>
      <c r="L341" s="17">
        <v>125</v>
      </c>
      <c r="M341" s="17" t="s">
        <v>63</v>
      </c>
      <c r="N341" s="21">
        <f>LOOKUP($M338,$C$7:$AE$7,$C$10:$AE$10)</f>
        <v>37100.158457140329</v>
      </c>
      <c r="O341" s="18" cm="1">
        <f t="array" ref="O341">$N341*INDEX($AJ$5:$CJ$36,$N338,MATCH(O338&amp;$K341,$AJ$2:$CJ$2&amp;$AJ$1:$CJ$1,0))</f>
        <v>18201524410.387943</v>
      </c>
      <c r="P341" s="18" cm="1">
        <f t="array" ref="P341">$N341*INDEX($AJ$5:$CJ$36,$N338,MATCH(P338&amp;$K341,$AJ$2:$CJ$2&amp;$AJ$1:$CJ$1,0))</f>
        <v>14123874840.168066</v>
      </c>
      <c r="Q341" s="18" cm="1">
        <f t="array" ref="Q341">$N341*INDEX($AJ$5:$CJ$36,$N338,MATCH(Q338&amp;$K341,$AJ$2:$CJ$2&amp;$AJ$1:$CJ$1,0))</f>
        <v>37786048855.234116</v>
      </c>
      <c r="R341" s="18" cm="1">
        <f t="array" ref="R341">$N341*INDEX($AJ$5:$CJ$36,$N338,MATCH(R338&amp;$K341,$AJ$2:$CJ$2&amp;$AJ$1:$CJ$1,0))</f>
        <v>6583823685.7423506</v>
      </c>
      <c r="S341" s="151"/>
    </row>
    <row r="342" spans="11:19" x14ac:dyDescent="0.25">
      <c r="K342" s="151">
        <v>3</v>
      </c>
      <c r="L342" s="17">
        <v>134</v>
      </c>
      <c r="M342" s="17" t="s">
        <v>64</v>
      </c>
      <c r="N342" s="21">
        <f>LOOKUP($M338,$C$7:$AE$7,$C$11:$AE$11)</f>
        <v>12456.256021408051</v>
      </c>
      <c r="O342" s="18" cm="1">
        <f t="array" ref="O342">$N342*INDEX($AJ$5:$CJ$36,$N338,MATCH(O338&amp;$K342,$AJ$2:$CJ$2&amp;$AJ$1:$CJ$1,0))</f>
        <v>2602706667.4717722</v>
      </c>
      <c r="P342" s="18" cm="1">
        <f t="array" ref="P342">$N342*INDEX($AJ$5:$CJ$36,$N338,MATCH(P338&amp;$K342,$AJ$2:$CJ$2&amp;$AJ$1:$CJ$1,0))</f>
        <v>2078849297.4354002</v>
      </c>
      <c r="Q342" s="18" cm="1">
        <f t="array" ref="Q342">$N342*INDEX($AJ$5:$CJ$36,$N338,MATCH(Q338&amp;$K342,$AJ$2:$CJ$2&amp;$AJ$1:$CJ$1,0))</f>
        <v>5583632414.4234562</v>
      </c>
      <c r="R342" s="18" cm="1">
        <f t="array" ref="R342">$N342*INDEX($AJ$5:$CJ$36,$N338,MATCH(R338&amp;$K342,$AJ$2:$CJ$2&amp;$AJ$1:$CJ$1,0))</f>
        <v>1068616515.8233296</v>
      </c>
      <c r="S342" s="151"/>
    </row>
    <row r="343" spans="11:19" x14ac:dyDescent="0.25">
      <c r="K343" s="151">
        <v>4</v>
      </c>
      <c r="L343" s="17">
        <v>143</v>
      </c>
      <c r="M343" s="17" t="s">
        <v>65</v>
      </c>
      <c r="N343" s="21">
        <f>LOOKUP($M338,$C$7:$AE$7,$C$12:$AE$12)</f>
        <v>7617.4572536453779</v>
      </c>
      <c r="O343" s="18" cm="1">
        <f t="array" ref="O343">$N343*INDEX($AJ$5:$CJ$36,$N338,MATCH(O338&amp;$K343,$AJ$2:$CJ$2&amp;$AJ$1:$CJ$1,0))</f>
        <v>4667612824.0196981</v>
      </c>
      <c r="P343" s="18" cm="1">
        <f t="array" ref="P343">$N343*INDEX($AJ$5:$CJ$36,$N338,MATCH(P338&amp;$K343,$AJ$2:$CJ$2&amp;$AJ$1:$CJ$1,0))</f>
        <v>3514887692.6209793</v>
      </c>
      <c r="Q343" s="18" cm="1">
        <f t="array" ref="Q343">$N343*INDEX($AJ$5:$CJ$36,$N338,MATCH(Q338&amp;$K343,$AJ$2:$CJ$2&amp;$AJ$1:$CJ$1,0))</f>
        <v>9360804727.7910767</v>
      </c>
      <c r="R343" s="18" cm="1">
        <f t="array" ref="R343">$N343*INDEX($AJ$5:$CJ$36,$N338,MATCH(R338&amp;$K343,$AJ$2:$CJ$2&amp;$AJ$1:$CJ$1,0))</f>
        <v>1502423405.7831004</v>
      </c>
      <c r="S343" s="151"/>
    </row>
    <row r="344" spans="11:19" x14ac:dyDescent="0.25">
      <c r="K344" s="151">
        <v>5</v>
      </c>
      <c r="L344" s="17">
        <v>152</v>
      </c>
      <c r="M344" s="17" t="s">
        <v>66</v>
      </c>
      <c r="N344" s="21">
        <f>LOOKUP($M338,$C$7:$AE$7,$C$13:$AE$13)</f>
        <v>8530.4211852421158</v>
      </c>
      <c r="O344" s="18" cm="1">
        <f t="array" ref="O344">$N344*INDEX($AJ$5:$CJ$36,$N338,MATCH(O338&amp;$K344,$AJ$2:$CJ$2&amp;$AJ$1:$CJ$1,0))</f>
        <v>117565923.36537874</v>
      </c>
      <c r="P344" s="18" cm="1">
        <f t="array" ref="P344">$N344*INDEX($AJ$5:$CJ$36,$N338,MATCH(P338&amp;$K344,$AJ$2:$CJ$2&amp;$AJ$1:$CJ$1,0))</f>
        <v>96450705.01730223</v>
      </c>
      <c r="Q344" s="18" cm="1">
        <f t="array" ref="Q344">$N344*INDEX($AJ$5:$CJ$36,$N338,MATCH(Q338&amp;$K344,$AJ$2:$CJ$2&amp;$AJ$1:$CJ$1,0))</f>
        <v>267221231.22642827</v>
      </c>
      <c r="R344" s="18" cm="1">
        <f t="array" ref="R344">$N344*INDEX($AJ$5:$CJ$36,$N338,MATCH(R338&amp;$K344,$AJ$2:$CJ$2&amp;$AJ$1:$CJ$1,0))</f>
        <v>55057796.705759689</v>
      </c>
      <c r="S344" s="151"/>
    </row>
    <row r="345" spans="11:19" x14ac:dyDescent="0.25">
      <c r="K345" s="151">
        <v>6</v>
      </c>
      <c r="L345" s="17">
        <v>227</v>
      </c>
      <c r="M345" s="17" t="s">
        <v>67</v>
      </c>
      <c r="N345" s="21">
        <f>LOOKUP($M338,$C$7:$AE$7,$C$14:$AE$14)</f>
        <v>130.38999999999993</v>
      </c>
      <c r="O345" s="18" cm="1">
        <f t="array" ref="O345">$N345*INDEX($AJ$5:$CJ$36,$N338,MATCH(O338&amp;$K345,$AJ$2:$CJ$2&amp;$AJ$1:$CJ$1,0))</f>
        <v>58150830.15301694</v>
      </c>
      <c r="P345" s="18" cm="1">
        <f t="array" ref="P345">$N345*INDEX($AJ$5:$CJ$36,$N338,MATCH(P338&amp;$K345,$AJ$2:$CJ$2&amp;$AJ$1:$CJ$1,0))</f>
        <v>44787194.484327927</v>
      </c>
      <c r="Q345" s="18" cm="1">
        <f t="array" ref="Q345">$N345*INDEX($AJ$5:$CJ$36,$N338,MATCH(Q338&amp;$K345,$AJ$2:$CJ$2&amp;$AJ$1:$CJ$1,0))</f>
        <v>118872470.37505001</v>
      </c>
      <c r="R345" s="18" cm="1">
        <f t="array" ref="R345">$N345*INDEX($AJ$5:$CJ$36,$N338,MATCH(R338&amp;$K345,$AJ$2:$CJ$2&amp;$AJ$1:$CJ$1,0))</f>
        <v>20392937.577098146</v>
      </c>
      <c r="S345" s="151"/>
    </row>
    <row r="346" spans="11:19" x14ac:dyDescent="0.25">
      <c r="K346" s="151">
        <v>7</v>
      </c>
      <c r="L346" s="17">
        <v>236</v>
      </c>
      <c r="M346" s="17" t="s">
        <v>68</v>
      </c>
      <c r="N346" s="21">
        <f>LOOKUP($M338,$C$7:$AE$7,$C$15:$AE$15)</f>
        <v>0</v>
      </c>
      <c r="O346" s="18" cm="1">
        <f t="array" ref="O346">$N346*INDEX($AJ$5:$CJ$36,$N338,MATCH(O338&amp;$K346,$AJ$2:$CJ$2&amp;$AJ$1:$CJ$1,0))</f>
        <v>0</v>
      </c>
      <c r="P346" s="18" cm="1">
        <f t="array" ref="P346">$N346*INDEX($AJ$5:$CJ$36,$N338,MATCH(P338&amp;$K346,$AJ$2:$CJ$2&amp;$AJ$1:$CJ$1,0))</f>
        <v>0</v>
      </c>
      <c r="Q346" s="18" cm="1">
        <f t="array" ref="Q346">$N346*INDEX($AJ$5:$CJ$36,$N338,MATCH(Q338&amp;$K346,$AJ$2:$CJ$2&amp;$AJ$1:$CJ$1,0))</f>
        <v>0</v>
      </c>
      <c r="R346" s="18" cm="1">
        <f t="array" ref="R346">$N346*INDEX($AJ$5:$CJ$36,$N338,MATCH(R338&amp;$K346,$AJ$2:$CJ$2&amp;$AJ$1:$CJ$1,0))</f>
        <v>0</v>
      </c>
      <c r="S346" s="151"/>
    </row>
    <row r="347" spans="11:19" x14ac:dyDescent="0.25">
      <c r="K347" s="151">
        <v>8</v>
      </c>
      <c r="L347" s="17">
        <v>245</v>
      </c>
      <c r="M347" s="17" t="s">
        <v>69</v>
      </c>
      <c r="N347" s="21">
        <f>LOOKUP($M338,$C$7:$AE$7,$C$16:$AE$16)</f>
        <v>17185.208176228276</v>
      </c>
      <c r="O347" s="18" cm="1">
        <f t="array" ref="O347">$N347*INDEX($AJ$5:$CJ$36,$N338,MATCH(O338&amp;$K347,$AJ$2:$CJ$2&amp;$AJ$1:$CJ$1,0))</f>
        <v>2608138673.7374859</v>
      </c>
      <c r="P347" s="18" cm="1">
        <f t="array" ref="P347">$N347*INDEX($AJ$5:$CJ$36,$N338,MATCH(P338&amp;$K347,$AJ$2:$CJ$2&amp;$AJ$1:$CJ$1,0))</f>
        <v>2115766211.1365306</v>
      </c>
      <c r="Q347" s="18" cm="1">
        <f t="array" ref="Q347">$N347*INDEX($AJ$5:$CJ$36,$N338,MATCH(Q338&amp;$K347,$AJ$2:$CJ$2&amp;$AJ$1:$CJ$1,0))</f>
        <v>5760185488.6035872</v>
      </c>
      <c r="R347" s="18" cm="1">
        <f t="array" ref="R347">$N347*INDEX($AJ$5:$CJ$36,$N338,MATCH(R338&amp;$K347,$AJ$2:$CJ$2&amp;$AJ$1:$CJ$1,0))</f>
        <v>1151649199.7343888</v>
      </c>
      <c r="S347" s="151"/>
    </row>
    <row r="348" spans="11:19" x14ac:dyDescent="0.25">
      <c r="K348" s="151">
        <v>9</v>
      </c>
      <c r="L348" s="17">
        <v>4310</v>
      </c>
      <c r="M348" s="17" t="s">
        <v>70</v>
      </c>
      <c r="N348" s="21">
        <f>LOOKUP($M338,$C$7:$AE$7,$C$17:$AE$17)</f>
        <v>1503.8710701219513</v>
      </c>
      <c r="O348" s="18" cm="1">
        <f t="array" ref="O348">$N348*INDEX($AJ$5:$CJ$36,$N338,MATCH(O338&amp;$K348,$AJ$2:$CJ$2&amp;$AJ$1:$CJ$1,0))</f>
        <v>358407442.05287498</v>
      </c>
      <c r="P348" s="18" cm="1">
        <f t="array" ref="P348">$N348*INDEX($AJ$5:$CJ$36,$N338,MATCH(P338&amp;$K348,$AJ$2:$CJ$2&amp;$AJ$1:$CJ$1,0))</f>
        <v>285124167.4732573</v>
      </c>
      <c r="Q348" s="18" cm="1">
        <f t="array" ref="Q348">$N348*INDEX($AJ$5:$CJ$36,$N338,MATCH(Q338&amp;$K348,$AJ$2:$CJ$2&amp;$AJ$1:$CJ$1,0))</f>
        <v>764092416.25452685</v>
      </c>
      <c r="R348" s="18" cm="1">
        <f t="array" ref="R348">$N348*INDEX($AJ$5:$CJ$36,$N338,MATCH(R338&amp;$K348,$AJ$2:$CJ$2&amp;$AJ$1:$CJ$1,0))</f>
        <v>144421067.34573054</v>
      </c>
      <c r="S348" s="151"/>
    </row>
    <row r="349" spans="11:19" x14ac:dyDescent="0.25">
      <c r="K349" s="151"/>
      <c r="L349" s="17"/>
      <c r="M349" s="17"/>
      <c r="N349" s="17"/>
      <c r="O349" s="20">
        <f>SUM(O340:O348)</f>
        <v>30425149114.636532</v>
      </c>
      <c r="P349" s="20">
        <f>SUM(P340:P348)</f>
        <v>23738535652.443348</v>
      </c>
      <c r="Q349" s="20">
        <f>SUM(Q340:Q348)</f>
        <v>63711540600.273247</v>
      </c>
      <c r="R349" s="20">
        <f>SUM(R340:R348)</f>
        <v>11351559895.19437</v>
      </c>
      <c r="S349" s="151">
        <f>M338</f>
        <v>2044</v>
      </c>
    </row>
    <row r="351" spans="11:19" x14ac:dyDescent="0.25">
      <c r="N351" s="151" t="s">
        <v>89</v>
      </c>
      <c r="O351" s="324" t="s">
        <v>146</v>
      </c>
      <c r="P351" s="324"/>
      <c r="Q351" s="324"/>
      <c r="R351" s="324"/>
    </row>
    <row r="352" spans="11:19" x14ac:dyDescent="0.25">
      <c r="M352" s="1">
        <v>2045</v>
      </c>
      <c r="N352" s="151">
        <f>LOOKUP(M352,$AJ$6:$AJ$36,$AI$6:$AI$36)</f>
        <v>27</v>
      </c>
      <c r="O352" s="151">
        <v>1</v>
      </c>
      <c r="P352" s="151">
        <v>2</v>
      </c>
      <c r="Q352" s="151">
        <v>3</v>
      </c>
      <c r="R352" s="151">
        <v>4</v>
      </c>
    </row>
    <row r="353" spans="11:19" x14ac:dyDescent="0.25">
      <c r="K353" s="151" t="s">
        <v>145</v>
      </c>
      <c r="L353" s="19" t="s">
        <v>71</v>
      </c>
      <c r="M353" s="19" t="s">
        <v>72</v>
      </c>
      <c r="N353" s="19" t="s">
        <v>75</v>
      </c>
      <c r="O353" s="32" t="s">
        <v>78</v>
      </c>
      <c r="P353" s="31" t="s">
        <v>77</v>
      </c>
      <c r="Q353" s="31" t="s">
        <v>74</v>
      </c>
      <c r="R353" s="19" t="s">
        <v>76</v>
      </c>
      <c r="S353" s="151" t="s">
        <v>148</v>
      </c>
    </row>
    <row r="354" spans="11:19" x14ac:dyDescent="0.25">
      <c r="K354" s="151">
        <v>1</v>
      </c>
      <c r="L354" s="17">
        <v>32</v>
      </c>
      <c r="M354" s="17" t="s">
        <v>62</v>
      </c>
      <c r="N354" s="21">
        <f>LOOKUP($M352,$C$7:$AE$7,$C$9:$AE$9)</f>
        <v>14544.348557950125</v>
      </c>
      <c r="O354" s="18" cm="1">
        <f t="array" ref="O354">$N354*INDEX($AJ$5:$CJ$36,$N352,MATCH(O352&amp;$K354,$AJ$2:$CJ$2&amp;$AJ$1:$CJ$1,0))</f>
        <v>1443424636.5481632</v>
      </c>
      <c r="P354" s="18" cm="1">
        <f t="array" ref="P354">$N354*INDEX($AJ$5:$CJ$36,$N352,MATCH(P352&amp;$K354,$AJ$2:$CJ$2&amp;$AJ$1:$CJ$1,0))</f>
        <v>1180959822.2983758</v>
      </c>
      <c r="Q354" s="18" cm="1">
        <f t="array" ref="Q354">$N354*INDEX($AJ$5:$CJ$36,$N352,MATCH(Q352&amp;$K354,$AJ$2:$CJ$2&amp;$AJ$1:$CJ$1,0))</f>
        <v>3257841158.3716459</v>
      </c>
      <c r="R354" s="18" cm="1">
        <f t="array" ref="R354">$N354*INDEX($AJ$5:$CJ$36,$N352,MATCH(R352&amp;$K354,$AJ$2:$CJ$2&amp;$AJ$1:$CJ$1,0))</f>
        <v>662615967.22162652</v>
      </c>
      <c r="S354" s="151"/>
    </row>
    <row r="355" spans="11:19" x14ac:dyDescent="0.25">
      <c r="K355" s="151">
        <v>2</v>
      </c>
      <c r="L355" s="17">
        <v>125</v>
      </c>
      <c r="M355" s="17" t="s">
        <v>63</v>
      </c>
      <c r="N355" s="21">
        <f>LOOKUP($M352,$C$7:$AE$7,$C$10:$AE$10)</f>
        <v>38528.182689577894</v>
      </c>
      <c r="O355" s="18" cm="1">
        <f t="array" ref="O355">$N355*INDEX($AJ$5:$CJ$36,$N352,MATCH(O352&amp;$K355,$AJ$2:$CJ$2&amp;$AJ$1:$CJ$1,0))</f>
        <v>19251876595.084549</v>
      </c>
      <c r="P355" s="18" cm="1">
        <f t="array" ref="P355">$N355*INDEX($AJ$5:$CJ$36,$N352,MATCH(P352&amp;$K355,$AJ$2:$CJ$2&amp;$AJ$1:$CJ$1,0))</f>
        <v>14967112099.582495</v>
      </c>
      <c r="Q355" s="18" cm="1">
        <f t="array" ref="Q355">$N355*INDEX($AJ$5:$CJ$36,$N352,MATCH(Q352&amp;$K355,$AJ$2:$CJ$2&amp;$AJ$1:$CJ$1,0))</f>
        <v>40049747066.059654</v>
      </c>
      <c r="R355" s="18" cm="1">
        <f t="array" ref="R355">$N355*INDEX($AJ$5:$CJ$36,$N352,MATCH(R352&amp;$K355,$AJ$2:$CJ$2&amp;$AJ$1:$CJ$1,0))</f>
        <v>7018831088.8278446</v>
      </c>
      <c r="S355" s="151"/>
    </row>
    <row r="356" spans="11:19" x14ac:dyDescent="0.25">
      <c r="K356" s="151">
        <v>3</v>
      </c>
      <c r="L356" s="17">
        <v>134</v>
      </c>
      <c r="M356" s="17" t="s">
        <v>64</v>
      </c>
      <c r="N356" s="21">
        <f>LOOKUP($M352,$C$7:$AE$7,$C$11:$AE$11)</f>
        <v>12762.534725036092</v>
      </c>
      <c r="O356" s="18" cm="1">
        <f t="array" ref="O356">$N356*INDEX($AJ$5:$CJ$36,$N352,MATCH(O352&amp;$K356,$AJ$2:$CJ$2&amp;$AJ$1:$CJ$1,0))</f>
        <v>2718979007.4326982</v>
      </c>
      <c r="P356" s="18" cm="1">
        <f t="array" ref="P356">$N356*INDEX($AJ$5:$CJ$36,$N352,MATCH(P352&amp;$K356,$AJ$2:$CJ$2&amp;$AJ$1:$CJ$1,0))</f>
        <v>2175776684.7195292</v>
      </c>
      <c r="Q356" s="18" cm="1">
        <f t="array" ref="Q356">$N356*INDEX($AJ$5:$CJ$36,$N352,MATCH(Q352&amp;$K356,$AJ$2:$CJ$2&amp;$AJ$1:$CJ$1,0))</f>
        <v>5841879818.2772951</v>
      </c>
      <c r="R356" s="18" cm="1">
        <f t="array" ref="R356">$N356*INDEX($AJ$5:$CJ$36,$N352,MATCH(R352&amp;$K356,$AJ$2:$CJ$2&amp;$AJ$1:$CJ$1,0))</f>
        <v>1124697041.8951521</v>
      </c>
      <c r="S356" s="151"/>
    </row>
    <row r="357" spans="11:19" x14ac:dyDescent="0.25">
      <c r="K357" s="151">
        <v>4</v>
      </c>
      <c r="L357" s="17">
        <v>143</v>
      </c>
      <c r="M357" s="17" t="s">
        <v>65</v>
      </c>
      <c r="N357" s="21">
        <f>LOOKUP($M352,$C$7:$AE$7,$C$12:$AE$12)</f>
        <v>7796.1408517942882</v>
      </c>
      <c r="O357" s="18" cm="1">
        <f t="array" ref="O357">$N357*INDEX($AJ$5:$CJ$36,$N352,MATCH(O352&amp;$K357,$AJ$2:$CJ$2&amp;$AJ$1:$CJ$1,0))</f>
        <v>4859066925.2233429</v>
      </c>
      <c r="P357" s="18" cm="1">
        <f t="array" ref="P357">$N357*INDEX($AJ$5:$CJ$36,$N352,MATCH(P352&amp;$K357,$AJ$2:$CJ$2&amp;$AJ$1:$CJ$1,0))</f>
        <v>3666591695.4478946</v>
      </c>
      <c r="Q357" s="18" cm="1">
        <f t="array" ref="Q357">$N357*INDEX($AJ$5:$CJ$36,$N352,MATCH(Q352&amp;$K357,$AJ$2:$CJ$2&amp;$AJ$1:$CJ$1,0))</f>
        <v>9771541547.0947227</v>
      </c>
      <c r="R357" s="18" cm="1">
        <f t="array" ref="R357">$N357*INDEX($AJ$5:$CJ$36,$N352,MATCH(R352&amp;$K357,$AJ$2:$CJ$2&amp;$AJ$1:$CJ$1,0))</f>
        <v>1577926352.9792511</v>
      </c>
      <c r="S357" s="151"/>
    </row>
    <row r="358" spans="11:19" x14ac:dyDescent="0.25">
      <c r="K358" s="151">
        <v>5</v>
      </c>
      <c r="L358" s="17">
        <v>152</v>
      </c>
      <c r="M358" s="17" t="s">
        <v>66</v>
      </c>
      <c r="N358" s="21">
        <f>LOOKUP($M352,$C$7:$AE$7,$C$13:$AE$13)</f>
        <v>8598.6631990176575</v>
      </c>
      <c r="O358" s="18" cm="1">
        <f t="array" ref="O358">$N358*INDEX($AJ$5:$CJ$36,$N352,MATCH(O352&amp;$K358,$AJ$2:$CJ$2&amp;$AJ$1:$CJ$1,0))</f>
        <v>121690964.46146968</v>
      </c>
      <c r="P358" s="18" cm="1">
        <f t="array" ref="P358">$N358*INDEX($AJ$5:$CJ$36,$N352,MATCH(P352&amp;$K358,$AJ$2:$CJ$2&amp;$AJ$1:$CJ$1,0))</f>
        <v>100032623.10707659</v>
      </c>
      <c r="Q358" s="18" cm="1">
        <f t="array" ref="Q358">$N358*INDEX($AJ$5:$CJ$36,$N352,MATCH(Q352&amp;$K358,$AJ$2:$CJ$2&amp;$AJ$1:$CJ$1,0))</f>
        <v>278267928.65707654</v>
      </c>
      <c r="R358" s="18" cm="1">
        <f t="array" ref="R358">$N358*INDEX($AJ$5:$CJ$36,$N352,MATCH(R352&amp;$K358,$AJ$2:$CJ$2&amp;$AJ$1:$CJ$1,0))</f>
        <v>57401148.968638048</v>
      </c>
      <c r="S358" s="151"/>
    </row>
    <row r="359" spans="11:19" x14ac:dyDescent="0.25">
      <c r="K359" s="151">
        <v>6</v>
      </c>
      <c r="L359" s="17">
        <v>227</v>
      </c>
      <c r="M359" s="17" t="s">
        <v>67</v>
      </c>
      <c r="N359" s="21">
        <f>LOOKUP($M352,$C$7:$AE$7,$C$14:$AE$14)</f>
        <v>134.72999999999996</v>
      </c>
      <c r="O359" s="18" cm="1">
        <f t="array" ref="O359">$N359*INDEX($AJ$5:$CJ$36,$N352,MATCH(O352&amp;$K359,$AJ$2:$CJ$2&amp;$AJ$1:$CJ$1,0))</f>
        <v>61166876.857875705</v>
      </c>
      <c r="P359" s="18" cm="1">
        <f t="array" ref="P359">$N359*INDEX($AJ$5:$CJ$36,$N352,MATCH(P352&amp;$K359,$AJ$2:$CJ$2&amp;$AJ$1:$CJ$1,0))</f>
        <v>47202715.875561655</v>
      </c>
      <c r="Q359" s="18" cm="1">
        <f t="array" ref="Q359">$N359*INDEX($AJ$5:$CJ$36,$N352,MATCH(Q352&amp;$K359,$AJ$2:$CJ$2&amp;$AJ$1:$CJ$1,0))</f>
        <v>125196761.38040596</v>
      </c>
      <c r="R359" s="18" cm="1">
        <f t="array" ref="R359">$N359*INDEX($AJ$5:$CJ$36,$N352,MATCH(R352&amp;$K359,$AJ$2:$CJ$2&amp;$AJ$1:$CJ$1,0))</f>
        <v>21627826.721253335</v>
      </c>
      <c r="S359" s="151"/>
    </row>
    <row r="360" spans="11:19" x14ac:dyDescent="0.25">
      <c r="K360" s="151">
        <v>7</v>
      </c>
      <c r="L360" s="17">
        <v>236</v>
      </c>
      <c r="M360" s="17" t="s">
        <v>68</v>
      </c>
      <c r="N360" s="21">
        <f>LOOKUP($M352,$C$7:$AE$7,$C$15:$AE$15)</f>
        <v>0</v>
      </c>
      <c r="O360" s="18" cm="1">
        <f t="array" ref="O360">$N360*INDEX($AJ$5:$CJ$36,$N352,MATCH(O352&amp;$K360,$AJ$2:$CJ$2&amp;$AJ$1:$CJ$1,0))</f>
        <v>0</v>
      </c>
      <c r="P360" s="18" cm="1">
        <f t="array" ref="P360">$N360*INDEX($AJ$5:$CJ$36,$N352,MATCH(P352&amp;$K360,$AJ$2:$CJ$2&amp;$AJ$1:$CJ$1,0))</f>
        <v>0</v>
      </c>
      <c r="Q360" s="18" cm="1">
        <f t="array" ref="Q360">$N360*INDEX($AJ$5:$CJ$36,$N352,MATCH(Q352&amp;$K360,$AJ$2:$CJ$2&amp;$AJ$1:$CJ$1,0))</f>
        <v>0</v>
      </c>
      <c r="R360" s="18" cm="1">
        <f t="array" ref="R360">$N360*INDEX($AJ$5:$CJ$36,$N352,MATCH(R352&amp;$K360,$AJ$2:$CJ$2&amp;$AJ$1:$CJ$1,0))</f>
        <v>0</v>
      </c>
      <c r="S360" s="151"/>
    </row>
    <row r="361" spans="11:19" x14ac:dyDescent="0.25">
      <c r="K361" s="151">
        <v>8</v>
      </c>
      <c r="L361" s="17">
        <v>245</v>
      </c>
      <c r="M361" s="17" t="s">
        <v>69</v>
      </c>
      <c r="N361" s="21">
        <f>LOOKUP($M352,$C$7:$AE$7,$C$16:$AE$16)</f>
        <v>17869.726941529585</v>
      </c>
      <c r="O361" s="18" cm="1">
        <f t="array" ref="O361">$N361*INDEX($AJ$5:$CJ$36,$N352,MATCH(O352&amp;$K361,$AJ$2:$CJ$2&amp;$AJ$1:$CJ$1,0))</f>
        <v>2770695820.8437428</v>
      </c>
      <c r="P361" s="18" cm="1">
        <f t="array" ref="P361">$N361*INDEX($AJ$5:$CJ$36,$N352,MATCH(P352&amp;$K361,$AJ$2:$CJ$2&amp;$AJ$1:$CJ$1,0))</f>
        <v>2251853120.3906107</v>
      </c>
      <c r="Q361" s="18" cm="1">
        <f t="array" ref="Q361">$N361*INDEX($AJ$5:$CJ$36,$N352,MATCH(Q352&amp;$K361,$AJ$2:$CJ$2&amp;$AJ$1:$CJ$1,0))</f>
        <v>6135305335.9756489</v>
      </c>
      <c r="R361" s="18" cm="1">
        <f t="array" ref="R361">$N361*INDEX($AJ$5:$CJ$36,$N352,MATCH(R352&amp;$K361,$AJ$2:$CJ$2&amp;$AJ$1:$CJ$1,0))</f>
        <v>1232443860.4652433</v>
      </c>
      <c r="S361" s="151"/>
    </row>
    <row r="362" spans="11:19" x14ac:dyDescent="0.25">
      <c r="K362" s="151">
        <v>9</v>
      </c>
      <c r="L362" s="17">
        <v>4310</v>
      </c>
      <c r="M362" s="17" t="s">
        <v>70</v>
      </c>
      <c r="N362" s="21">
        <f>LOOKUP($M352,$C$7:$AE$7,$C$17:$AE$17)</f>
        <v>1515.9002073170732</v>
      </c>
      <c r="O362" s="18" cm="1">
        <f t="array" ref="O362">$N362*INDEX($AJ$5:$CJ$36,$N352,MATCH(O352&amp;$K362,$AJ$2:$CJ$2&amp;$AJ$1:$CJ$1,0))</f>
        <v>368252033.9651131</v>
      </c>
      <c r="P362" s="18" cm="1">
        <f t="array" ref="P362">$N362*INDEX($AJ$5:$CJ$36,$N352,MATCH(P352&amp;$K362,$AJ$2:$CJ$2&amp;$AJ$1:$CJ$1,0))</f>
        <v>293507124.77031893</v>
      </c>
      <c r="Q362" s="18" cm="1">
        <f t="array" ref="Q362">$N362*INDEX($AJ$5:$CJ$36,$N352,MATCH(Q352&amp;$K362,$AJ$2:$CJ$2&amp;$AJ$1:$CJ$1,0))</f>
        <v>786140259.37869263</v>
      </c>
      <c r="R362" s="18" cm="1">
        <f t="array" ref="R362">$N362*INDEX($AJ$5:$CJ$36,$N352,MATCH(R352&amp;$K362,$AJ$2:$CJ$2&amp;$AJ$1:$CJ$1,0))</f>
        <v>149507520.9120703</v>
      </c>
      <c r="S362" s="151"/>
    </row>
    <row r="363" spans="11:19" x14ac:dyDescent="0.25">
      <c r="K363" s="151"/>
      <c r="L363" s="17"/>
      <c r="M363" s="17"/>
      <c r="N363" s="17"/>
      <c r="O363" s="20">
        <f>SUM(O354:O362)</f>
        <v>31595152860.416958</v>
      </c>
      <c r="P363" s="20">
        <f>SUM(P354:P362)</f>
        <v>24683035886.191856</v>
      </c>
      <c r="Q363" s="20">
        <f>SUM(Q354:Q362)</f>
        <v>66245919875.195137</v>
      </c>
      <c r="R363" s="20">
        <f>SUM(R354:R362)</f>
        <v>11845050807.991077</v>
      </c>
      <c r="S363" s="151">
        <f>M352</f>
        <v>2045</v>
      </c>
    </row>
    <row r="365" spans="11:19" x14ac:dyDescent="0.25">
      <c r="N365" s="151" t="s">
        <v>89</v>
      </c>
      <c r="O365" s="324" t="s">
        <v>146</v>
      </c>
      <c r="P365" s="324"/>
      <c r="Q365" s="324"/>
      <c r="R365" s="324"/>
    </row>
    <row r="366" spans="11:19" x14ac:dyDescent="0.25">
      <c r="M366" s="1">
        <v>2046</v>
      </c>
      <c r="N366" s="151">
        <f>LOOKUP(M366,$AJ$6:$AJ$36,$AI$6:$AI$36)</f>
        <v>28</v>
      </c>
      <c r="O366" s="151">
        <v>1</v>
      </c>
      <c r="P366" s="151">
        <v>2</v>
      </c>
      <c r="Q366" s="151">
        <v>3</v>
      </c>
      <c r="R366" s="151">
        <v>4</v>
      </c>
    </row>
    <row r="367" spans="11:19" x14ac:dyDescent="0.25">
      <c r="K367" s="151" t="s">
        <v>145</v>
      </c>
      <c r="L367" s="19" t="s">
        <v>71</v>
      </c>
      <c r="M367" s="19" t="s">
        <v>72</v>
      </c>
      <c r="N367" s="19" t="s">
        <v>75</v>
      </c>
      <c r="O367" s="32" t="s">
        <v>78</v>
      </c>
      <c r="P367" s="31" t="s">
        <v>77</v>
      </c>
      <c r="Q367" s="31" t="s">
        <v>74</v>
      </c>
      <c r="R367" s="19" t="s">
        <v>76</v>
      </c>
      <c r="S367" s="151" t="s">
        <v>148</v>
      </c>
    </row>
    <row r="368" spans="11:19" x14ac:dyDescent="0.25">
      <c r="K368" s="151">
        <v>1</v>
      </c>
      <c r="L368" s="17">
        <v>32</v>
      </c>
      <c r="M368" s="17" t="s">
        <v>62</v>
      </c>
      <c r="N368" s="21">
        <f>LOOKUP($M366,$C$7:$AE$7,$C$9:$AE$9)</f>
        <v>14686.697145423388</v>
      </c>
      <c r="O368" s="18" cm="1">
        <f t="array" ref="O368">$N368*INDEX($AJ$5:$CJ$36,$N366,MATCH(O366&amp;$K368,$AJ$2:$CJ$2&amp;$AJ$1:$CJ$1,0))</f>
        <v>1493421694.2730675</v>
      </c>
      <c r="P368" s="18" cm="1">
        <f t="array" ref="P368">$N368*INDEX($AJ$5:$CJ$36,$N366,MATCH(P366&amp;$K368,$AJ$2:$CJ$2&amp;$AJ$1:$CJ$1,0))</f>
        <v>1224327174.3009789</v>
      </c>
      <c r="Q368" s="18" cm="1">
        <f t="array" ref="Q368">$N368*INDEX($AJ$5:$CJ$36,$N366,MATCH(Q366&amp;$K368,$AJ$2:$CJ$2&amp;$AJ$1:$CJ$1,0))</f>
        <v>3377755282.9706831</v>
      </c>
      <c r="R368" s="18" cm="1">
        <f t="array" ref="R368">$N368*INDEX($AJ$5:$CJ$36,$N366,MATCH(R366&amp;$K368,$AJ$2:$CJ$2&amp;$AJ$1:$CJ$1,0))</f>
        <v>690777742.44587195</v>
      </c>
      <c r="S368" s="151"/>
    </row>
    <row r="369" spans="11:19" x14ac:dyDescent="0.25">
      <c r="K369" s="151">
        <v>2</v>
      </c>
      <c r="L369" s="17">
        <v>125</v>
      </c>
      <c r="M369" s="17" t="s">
        <v>63</v>
      </c>
      <c r="N369" s="21">
        <f>LOOKUP($M366,$C$7:$AE$7,$C$10:$AE$10)</f>
        <v>38958.447998380238</v>
      </c>
      <c r="O369" s="18" cm="1">
        <f t="array" ref="O369">$N369*INDEX($AJ$5:$CJ$36,$N366,MATCH(O366&amp;$K369,$AJ$2:$CJ$2&amp;$AJ$1:$CJ$1,0))</f>
        <v>19837309275.77953</v>
      </c>
      <c r="P369" s="18" cm="1">
        <f t="array" ref="P369">$N369*INDEX($AJ$5:$CJ$36,$N366,MATCH(P366&amp;$K369,$AJ$2:$CJ$2&amp;$AJ$1:$CJ$1,0))</f>
        <v>15453699258.162838</v>
      </c>
      <c r="Q369" s="18" cm="1">
        <f t="array" ref="Q369">$N369*INDEX($AJ$5:$CJ$36,$N366,MATCH(Q366&amp;$K369,$AJ$2:$CJ$2&amp;$AJ$1:$CJ$1,0))</f>
        <v>41299118526.560928</v>
      </c>
      <c r="R369" s="18" cm="1">
        <f t="array" ref="R369">$N369*INDEX($AJ$5:$CJ$36,$N366,MATCH(R366&amp;$K369,$AJ$2:$CJ$2&amp;$AJ$1:$CJ$1,0))</f>
        <v>7292720384.3811083</v>
      </c>
      <c r="S369" s="151"/>
    </row>
    <row r="370" spans="11:19" x14ac:dyDescent="0.25">
      <c r="K370" s="151">
        <v>3</v>
      </c>
      <c r="L370" s="17">
        <v>134</v>
      </c>
      <c r="M370" s="17" t="s">
        <v>64</v>
      </c>
      <c r="N370" s="21">
        <f>LOOKUP($M366,$C$7:$AE$7,$C$11:$AE$11)</f>
        <v>13045.03884451958</v>
      </c>
      <c r="O370" s="18" cm="1">
        <f t="array" ref="O370">$N370*INDEX($AJ$5:$CJ$36,$N366,MATCH(O366&amp;$K370,$AJ$2:$CJ$2&amp;$AJ$1:$CJ$1,0))</f>
        <v>2835857785.2666221</v>
      </c>
      <c r="P370" s="18" cm="1">
        <f t="array" ref="P370">$N370*INDEX($AJ$5:$CJ$36,$N366,MATCH(P366&amp;$K370,$AJ$2:$CJ$2&amp;$AJ$1:$CJ$1,0))</f>
        <v>2273748770.7581234</v>
      </c>
      <c r="Q370" s="18" cm="1">
        <f t="array" ref="Q370">$N370*INDEX($AJ$5:$CJ$36,$N366,MATCH(Q366&amp;$K370,$AJ$2:$CJ$2&amp;$AJ$1:$CJ$1,0))</f>
        <v>6098149667.1270361</v>
      </c>
      <c r="R370" s="18" cm="1">
        <f t="array" ref="R370">$N370*INDEX($AJ$5:$CJ$36,$N366,MATCH(R366&amp;$K370,$AJ$2:$CJ$2&amp;$AJ$1:$CJ$1,0))</f>
        <v>1182137572.1667061</v>
      </c>
      <c r="S370" s="151"/>
    </row>
    <row r="371" spans="11:19" x14ac:dyDescent="0.25">
      <c r="K371" s="151">
        <v>4</v>
      </c>
      <c r="L371" s="17">
        <v>143</v>
      </c>
      <c r="M371" s="17" t="s">
        <v>65</v>
      </c>
      <c r="N371" s="21">
        <f>LOOKUP($M366,$C$7:$AE$7,$C$12:$AE$12)</f>
        <v>7959.1703700698481</v>
      </c>
      <c r="O371" s="18" cm="1">
        <f t="array" ref="O371">$N371*INDEX($AJ$5:$CJ$36,$N366,MATCH(O366&amp;$K371,$AJ$2:$CJ$2&amp;$AJ$1:$CJ$1,0))</f>
        <v>5049245308.7827349</v>
      </c>
      <c r="P371" s="18" cm="1">
        <f t="array" ref="P371">$N371*INDEX($AJ$5:$CJ$36,$N366,MATCH(P366&amp;$K371,$AJ$2:$CJ$2&amp;$AJ$1:$CJ$1,0))</f>
        <v>3818258410.6785398</v>
      </c>
      <c r="Q371" s="18" cm="1">
        <f t="array" ref="Q371">$N371*INDEX($AJ$5:$CJ$36,$N366,MATCH(Q366&amp;$K371,$AJ$2:$CJ$2&amp;$AJ$1:$CJ$1,0))</f>
        <v>10180311081.763754</v>
      </c>
      <c r="R371" s="18" cm="1">
        <f t="array" ref="R371">$N371*INDEX($AJ$5:$CJ$36,$N366,MATCH(R366&amp;$K371,$AJ$2:$CJ$2&amp;$AJ$1:$CJ$1,0))</f>
        <v>1654649015.4460642</v>
      </c>
      <c r="S371" s="151"/>
    </row>
    <row r="372" spans="11:19" x14ac:dyDescent="0.25">
      <c r="K372" s="151">
        <v>5</v>
      </c>
      <c r="L372" s="17">
        <v>152</v>
      </c>
      <c r="M372" s="17" t="s">
        <v>66</v>
      </c>
      <c r="N372" s="21">
        <f>LOOKUP($M366,$C$7:$AE$7,$C$13:$AE$13)</f>
        <v>8667.45269922435</v>
      </c>
      <c r="O372" s="18" cm="1">
        <f t="array" ref="O372">$N372*INDEX($AJ$5:$CJ$36,$N366,MATCH(O366&amp;$K372,$AJ$2:$CJ$2&amp;$AJ$1:$CJ$1,0))</f>
        <v>126046990.52440391</v>
      </c>
      <c r="P372" s="18" cm="1">
        <f t="array" ref="P372">$N372*INDEX($AJ$5:$CJ$36,$N366,MATCH(P366&amp;$K372,$AJ$2:$CJ$2&amp;$AJ$1:$CJ$1,0))</f>
        <v>103823388.85733701</v>
      </c>
      <c r="Q372" s="18" cm="1">
        <f t="array" ref="Q372">$N372*INDEX($AJ$5:$CJ$36,$N366,MATCH(Q366&amp;$K372,$AJ$2:$CJ$2&amp;$AJ$1:$CJ$1,0))</f>
        <v>289384970.26835692</v>
      </c>
      <c r="R372" s="18" cm="1">
        <f t="array" ref="R372">$N372*INDEX($AJ$5:$CJ$36,$N366,MATCH(R366&amp;$K372,$AJ$2:$CJ$2&amp;$AJ$1:$CJ$1,0))</f>
        <v>59891926.99864091</v>
      </c>
      <c r="S372" s="151"/>
    </row>
    <row r="373" spans="11:19" x14ac:dyDescent="0.25">
      <c r="K373" s="151">
        <v>6</v>
      </c>
      <c r="L373" s="17">
        <v>227</v>
      </c>
      <c r="M373" s="17" t="s">
        <v>67</v>
      </c>
      <c r="N373" s="21">
        <f>LOOKUP($M366,$C$7:$AE$7,$C$14:$AE$14)</f>
        <v>138.76999999999998</v>
      </c>
      <c r="O373" s="18" cm="1">
        <f t="array" ref="O373">$N373*INDEX($AJ$5:$CJ$36,$N366,MATCH(O366&amp;$K373,$AJ$2:$CJ$2&amp;$AJ$1:$CJ$1,0))</f>
        <v>64186395.331794791</v>
      </c>
      <c r="P373" s="18" cm="1">
        <f t="array" ref="P373">$N373*INDEX($AJ$5:$CJ$36,$N366,MATCH(P366&amp;$K373,$AJ$2:$CJ$2&amp;$AJ$1:$CJ$1,0))</f>
        <v>49633790.187232733</v>
      </c>
      <c r="Q373" s="18" cm="1">
        <f t="array" ref="Q373">$N373*INDEX($AJ$5:$CJ$36,$N366,MATCH(Q366&amp;$K373,$AJ$2:$CJ$2&amp;$AJ$1:$CJ$1,0))</f>
        <v>131639619.86741461</v>
      </c>
      <c r="R373" s="18" cm="1">
        <f t="array" ref="R373">$N373*INDEX($AJ$5:$CJ$36,$N366,MATCH(R366&amp;$K373,$AJ$2:$CJ$2&amp;$AJ$1:$CJ$1,0))</f>
        <v>22887897.708752155</v>
      </c>
      <c r="S373" s="151"/>
    </row>
    <row r="374" spans="11:19" x14ac:dyDescent="0.25">
      <c r="K374" s="151">
        <v>7</v>
      </c>
      <c r="L374" s="17">
        <v>236</v>
      </c>
      <c r="M374" s="17" t="s">
        <v>68</v>
      </c>
      <c r="N374" s="21">
        <f>LOOKUP($M366,$C$7:$AE$7,$C$15:$AE$15)</f>
        <v>0</v>
      </c>
      <c r="O374" s="18" cm="1">
        <f t="array" ref="O374">$N374*INDEX($AJ$5:$CJ$36,$N366,MATCH(O366&amp;$K374,$AJ$2:$CJ$2&amp;$AJ$1:$CJ$1,0))</f>
        <v>0</v>
      </c>
      <c r="P374" s="18" cm="1">
        <f t="array" ref="P374">$N374*INDEX($AJ$5:$CJ$36,$N366,MATCH(P366&amp;$K374,$AJ$2:$CJ$2&amp;$AJ$1:$CJ$1,0))</f>
        <v>0</v>
      </c>
      <c r="Q374" s="18" cm="1">
        <f t="array" ref="Q374">$N374*INDEX($AJ$5:$CJ$36,$N366,MATCH(Q366&amp;$K374,$AJ$2:$CJ$2&amp;$AJ$1:$CJ$1,0))</f>
        <v>0</v>
      </c>
      <c r="R374" s="18" cm="1">
        <f t="array" ref="R374">$N374*INDEX($AJ$5:$CJ$36,$N366,MATCH(R366&amp;$K374,$AJ$2:$CJ$2&amp;$AJ$1:$CJ$1,0))</f>
        <v>0</v>
      </c>
      <c r="S374" s="151"/>
    </row>
    <row r="375" spans="11:19" x14ac:dyDescent="0.25">
      <c r="K375" s="151">
        <v>8</v>
      </c>
      <c r="L375" s="17">
        <v>245</v>
      </c>
      <c r="M375" s="17" t="s">
        <v>69</v>
      </c>
      <c r="N375" s="21">
        <f>LOOKUP($M366,$C$7:$AE$7,$C$16:$AE$16)</f>
        <v>18441.31551960509</v>
      </c>
      <c r="O375" s="18" cm="1">
        <f t="array" ref="O375">$N375*INDEX($AJ$5:$CJ$36,$N366,MATCH(O366&amp;$K375,$AJ$2:$CJ$2&amp;$AJ$1:$CJ$1,0))</f>
        <v>2924591996.2826061</v>
      </c>
      <c r="P375" s="18" cm="1">
        <f t="array" ref="P375">$N375*INDEX($AJ$5:$CJ$36,$N366,MATCH(P366&amp;$K375,$AJ$2:$CJ$2&amp;$AJ$1:$CJ$1,0))</f>
        <v>2381458832.7044859</v>
      </c>
      <c r="Q375" s="18" cm="1">
        <f t="array" ref="Q375">$N375*INDEX($AJ$5:$CJ$36,$N366,MATCH(Q366&amp;$K375,$AJ$2:$CJ$2&amp;$AJ$1:$CJ$1,0))</f>
        <v>6487117511.8680458</v>
      </c>
      <c r="R375" s="18" cm="1">
        <f t="array" ref="R375">$N375*INDEX($AJ$5:$CJ$36,$N366,MATCH(R366&amp;$K375,$AJ$2:$CJ$2&amp;$AJ$1:$CJ$1,0))</f>
        <v>1310579016.5092993</v>
      </c>
      <c r="S375" s="151"/>
    </row>
    <row r="376" spans="11:19" x14ac:dyDescent="0.25">
      <c r="K376" s="151">
        <v>9</v>
      </c>
      <c r="L376" s="17">
        <v>4310</v>
      </c>
      <c r="M376" s="17" t="s">
        <v>70</v>
      </c>
      <c r="N376" s="21">
        <f>LOOKUP($M366,$C$7:$AE$7,$C$17:$AE$17)</f>
        <v>1528.0257286585365</v>
      </c>
      <c r="O376" s="18" cm="1">
        <f t="array" ref="O376">$N376*INDEX($AJ$5:$CJ$36,$N366,MATCH(O366&amp;$K376,$AJ$2:$CJ$2&amp;$AJ$1:$CJ$1,0))</f>
        <v>378693125.30677068</v>
      </c>
      <c r="P376" s="18" cm="1">
        <f t="array" ref="P376">$N376*INDEX($AJ$5:$CJ$36,$N366,MATCH(P366&amp;$K376,$AJ$2:$CJ$2&amp;$AJ$1:$CJ$1,0))</f>
        <v>302416803.22409886</v>
      </c>
      <c r="Q376" s="18" cm="1">
        <f t="array" ref="Q376">$N376*INDEX($AJ$5:$CJ$36,$N366,MATCH(Q366&amp;$K376,$AJ$2:$CJ$2&amp;$AJ$1:$CJ$1,0))</f>
        <v>809233861.98849928</v>
      </c>
      <c r="R376" s="18" cm="1">
        <f t="array" ref="R376">$N376*INDEX($AJ$5:$CJ$36,$N366,MATCH(R366&amp;$K376,$AJ$2:$CJ$2&amp;$AJ$1:$CJ$1,0))</f>
        <v>154939510.9309006</v>
      </c>
      <c r="S376" s="151"/>
    </row>
    <row r="377" spans="11:19" x14ac:dyDescent="0.25">
      <c r="K377" s="151"/>
      <c r="L377" s="17"/>
      <c r="M377" s="17"/>
      <c r="N377" s="17"/>
      <c r="O377" s="20">
        <f>SUM(O368:O376)</f>
        <v>32709352571.547523</v>
      </c>
      <c r="P377" s="20">
        <f>SUM(P368:P376)</f>
        <v>25607366428.873634</v>
      </c>
      <c r="Q377" s="20">
        <f>SUM(Q368:Q376)</f>
        <v>68672710522.414726</v>
      </c>
      <c r="R377" s="20">
        <f>SUM(R368:R376)</f>
        <v>12368583066.587341</v>
      </c>
      <c r="S377" s="151">
        <f>M366</f>
        <v>2046</v>
      </c>
    </row>
    <row r="379" spans="11:19" x14ac:dyDescent="0.25">
      <c r="N379" s="151" t="s">
        <v>89</v>
      </c>
      <c r="O379" s="324" t="s">
        <v>146</v>
      </c>
      <c r="P379" s="324"/>
      <c r="Q379" s="324"/>
      <c r="R379" s="324"/>
    </row>
    <row r="380" spans="11:19" x14ac:dyDescent="0.25">
      <c r="M380" s="1">
        <v>2047</v>
      </c>
      <c r="N380" s="151">
        <f>LOOKUP(M380,$AJ$6:$AJ$36,$AI$6:$AI$36)</f>
        <v>29</v>
      </c>
      <c r="O380" s="151">
        <v>1</v>
      </c>
      <c r="P380" s="151">
        <v>2</v>
      </c>
      <c r="Q380" s="151">
        <v>3</v>
      </c>
      <c r="R380" s="151">
        <v>4</v>
      </c>
    </row>
    <row r="381" spans="11:19" x14ac:dyDescent="0.25">
      <c r="K381" s="151" t="s">
        <v>145</v>
      </c>
      <c r="L381" s="19" t="s">
        <v>71</v>
      </c>
      <c r="M381" s="19" t="s">
        <v>72</v>
      </c>
      <c r="N381" s="19" t="s">
        <v>75</v>
      </c>
      <c r="O381" s="32" t="s">
        <v>78</v>
      </c>
      <c r="P381" s="31" t="s">
        <v>77</v>
      </c>
      <c r="Q381" s="31" t="s">
        <v>74</v>
      </c>
      <c r="R381" s="19" t="s">
        <v>76</v>
      </c>
      <c r="S381" s="151" t="s">
        <v>148</v>
      </c>
    </row>
    <row r="382" spans="11:19" x14ac:dyDescent="0.25">
      <c r="K382" s="151">
        <v>1</v>
      </c>
      <c r="L382" s="17">
        <v>32</v>
      </c>
      <c r="M382" s="17" t="s">
        <v>62</v>
      </c>
      <c r="N382" s="21">
        <f>LOOKUP($M380,$C$7:$AE$7,$C$9:$AE$9)</f>
        <v>14825.333331934735</v>
      </c>
      <c r="O382" s="18" cm="1">
        <f t="array" ref="O382">$N382*INDEX($AJ$5:$CJ$36,$N380,MATCH(O380&amp;$K382,$AJ$2:$CJ$2&amp;$AJ$1:$CJ$1,0))</f>
        <v>1543727516.585886</v>
      </c>
      <c r="P382" s="18" cm="1">
        <f t="array" ref="P382">$N382*INDEX($AJ$5:$CJ$36,$N380,MATCH(P380&amp;$K382,$AJ$2:$CJ$2&amp;$AJ$1:$CJ$1,0))</f>
        <v>1267993617.7537982</v>
      </c>
      <c r="Q382" s="18" cm="1">
        <f t="array" ref="Q382">$N382*INDEX($AJ$5:$CJ$36,$N380,MATCH(Q380&amp;$K382,$AJ$2:$CJ$2&amp;$AJ$1:$CJ$1,0))</f>
        <v>3498499765.3182988</v>
      </c>
      <c r="R382" s="18" cm="1">
        <f t="array" ref="R382">$N382*INDEX($AJ$5:$CJ$36,$N380,MATCH(R380&amp;$K382,$AJ$2:$CJ$2&amp;$AJ$1:$CJ$1,0))</f>
        <v>719179623.01598155</v>
      </c>
      <c r="S382" s="151"/>
    </row>
    <row r="383" spans="11:19" x14ac:dyDescent="0.25">
      <c r="K383" s="151">
        <v>2</v>
      </c>
      <c r="L383" s="17">
        <v>125</v>
      </c>
      <c r="M383" s="17" t="s">
        <v>63</v>
      </c>
      <c r="N383" s="21">
        <f>LOOKUP($M380,$C$7:$AE$7,$C$10:$AE$10)</f>
        <v>39370.518345499753</v>
      </c>
      <c r="O383" s="18" cm="1">
        <f t="array" ref="O383">$N383*INDEX($AJ$5:$CJ$36,$N380,MATCH(O380&amp;$K383,$AJ$2:$CJ$2&amp;$AJ$1:$CJ$1,0))</f>
        <v>20421486586.531754</v>
      </c>
      <c r="P383" s="18" cm="1">
        <f t="array" ref="P383">$N383*INDEX($AJ$5:$CJ$36,$N380,MATCH(P380&amp;$K383,$AJ$2:$CJ$2&amp;$AJ$1:$CJ$1,0))</f>
        <v>15939975759.269173</v>
      </c>
      <c r="Q383" s="18" cm="1">
        <f t="array" ref="Q383">$N383*INDEX($AJ$5:$CJ$36,$N380,MATCH(Q380&amp;$K383,$AJ$2:$CJ$2&amp;$AJ$1:$CJ$1,0))</f>
        <v>42546544667.038445</v>
      </c>
      <c r="R383" s="18" cm="1">
        <f t="array" ref="R383">$N383*INDEX($AJ$5:$CJ$36,$N380,MATCH(R380&amp;$K383,$AJ$2:$CJ$2&amp;$AJ$1:$CJ$1,0))</f>
        <v>7567430838.0775967</v>
      </c>
      <c r="S383" s="151"/>
    </row>
    <row r="384" spans="11:19" x14ac:dyDescent="0.25">
      <c r="K384" s="151">
        <v>3</v>
      </c>
      <c r="L384" s="17">
        <v>134</v>
      </c>
      <c r="M384" s="17" t="s">
        <v>64</v>
      </c>
      <c r="N384" s="21">
        <f>LOOKUP($M380,$C$7:$AE$7,$C$11:$AE$11)</f>
        <v>13320.837213316887</v>
      </c>
      <c r="O384" s="18" cm="1">
        <f t="array" ref="O384">$N384*INDEX($AJ$5:$CJ$36,$N380,MATCH(O380&amp;$K384,$AJ$2:$CJ$2&amp;$AJ$1:$CJ$1,0))</f>
        <v>2953705153.6393709</v>
      </c>
      <c r="P384" s="18" cm="1">
        <f t="array" ref="P384">$N384*INDEX($AJ$5:$CJ$36,$N380,MATCH(P380&amp;$K384,$AJ$2:$CJ$2&amp;$AJ$1:$CJ$1,0))</f>
        <v>2372683831.9186745</v>
      </c>
      <c r="Q384" s="18" cm="1">
        <f t="array" ref="Q384">$N384*INDEX($AJ$5:$CJ$36,$N380,MATCH(Q380&amp;$K384,$AJ$2:$CJ$2&amp;$AJ$1:$CJ$1,0))</f>
        <v>6356718316.28685</v>
      </c>
      <c r="R384" s="18" cm="1">
        <f t="array" ref="R384">$N384*INDEX($AJ$5:$CJ$36,$N380,MATCH(R380&amp;$K384,$AJ$2:$CJ$2&amp;$AJ$1:$CJ$1,0))</f>
        <v>1240363287.5278039</v>
      </c>
      <c r="S384" s="151"/>
    </row>
    <row r="385" spans="11:19" x14ac:dyDescent="0.25">
      <c r="K385" s="151">
        <v>4</v>
      </c>
      <c r="L385" s="17">
        <v>143</v>
      </c>
      <c r="M385" s="17" t="s">
        <v>65</v>
      </c>
      <c r="N385" s="21">
        <f>LOOKUP($M380,$C$7:$AE$7,$C$12:$AE$12)</f>
        <v>8106.0145005531649</v>
      </c>
      <c r="O385" s="18" cm="1">
        <f t="array" ref="O385">$N385*INDEX($AJ$5:$CJ$36,$N380,MATCH(O380&amp;$K385,$AJ$2:$CJ$2&amp;$AJ$1:$CJ$1,0))</f>
        <v>5232603986.2645874</v>
      </c>
      <c r="P385" s="18" cm="1">
        <f t="array" ref="P385">$N385*INDEX($AJ$5:$CJ$36,$N380,MATCH(P380&amp;$K385,$AJ$2:$CJ$2&amp;$AJ$1:$CJ$1,0))</f>
        <v>3965080176.0470157</v>
      </c>
      <c r="Q385" s="18" cm="1">
        <f t="array" ref="Q385">$N385*INDEX($AJ$5:$CJ$36,$N380,MATCH(Q380&amp;$K385,$AJ$2:$CJ$2&amp;$AJ$1:$CJ$1,0))</f>
        <v>10576337527.993004</v>
      </c>
      <c r="R385" s="18" cm="1">
        <f t="array" ref="R385">$N385*INDEX($AJ$5:$CJ$36,$N380,MATCH(R380&amp;$K385,$AJ$2:$CJ$2&amp;$AJ$1:$CJ$1,0))</f>
        <v>1729709233.5247021</v>
      </c>
      <c r="S385" s="151"/>
    </row>
    <row r="386" spans="11:19" x14ac:dyDescent="0.25">
      <c r="K386" s="151">
        <v>5</v>
      </c>
      <c r="L386" s="17">
        <v>152</v>
      </c>
      <c r="M386" s="17" t="s">
        <v>66</v>
      </c>
      <c r="N386" s="21">
        <f>LOOKUP($M380,$C$7:$AE$7,$C$13:$AE$13)</f>
        <v>8736.7948155417434</v>
      </c>
      <c r="O386" s="18" cm="1">
        <f t="array" ref="O386">$N386*INDEX($AJ$5:$CJ$36,$N380,MATCH(O380&amp;$K386,$AJ$2:$CJ$2&amp;$AJ$1:$CJ$1,0))</f>
        <v>130464959.25959016</v>
      </c>
      <c r="P386" s="18" cm="1">
        <f t="array" ref="P386">$N386*INDEX($AJ$5:$CJ$36,$N380,MATCH(P380&amp;$K386,$AJ$2:$CJ$2&amp;$AJ$1:$CJ$1,0))</f>
        <v>107668433.23344137</v>
      </c>
      <c r="Q386" s="18" cm="1">
        <f t="array" ref="Q386">$N386*INDEX($AJ$5:$CJ$36,$N380,MATCH(Q380&amp;$K386,$AJ$2:$CJ$2&amp;$AJ$1:$CJ$1,0))</f>
        <v>300662154.90126127</v>
      </c>
      <c r="R386" s="18" cm="1">
        <f t="array" ref="R386">$N386*INDEX($AJ$5:$CJ$36,$N380,MATCH(R380&amp;$K386,$AJ$2:$CJ$2&amp;$AJ$1:$CJ$1,0))</f>
        <v>62418900.317259662</v>
      </c>
      <c r="S386" s="151"/>
    </row>
    <row r="387" spans="11:19" x14ac:dyDescent="0.25">
      <c r="K387" s="151">
        <v>6</v>
      </c>
      <c r="L387" s="17">
        <v>227</v>
      </c>
      <c r="M387" s="17" t="s">
        <v>67</v>
      </c>
      <c r="N387" s="21">
        <f>LOOKUP($M380,$C$7:$AE$7,$C$14:$AE$14)</f>
        <v>142.47999999999999</v>
      </c>
      <c r="O387" s="18" cm="1">
        <f t="array" ref="O387">$N387*INDEX($AJ$5:$CJ$36,$N380,MATCH(O380&amp;$K387,$AJ$2:$CJ$2&amp;$AJ$1:$CJ$1,0))</f>
        <v>67119476.85201022</v>
      </c>
      <c r="P387" s="18" cm="1">
        <f t="array" ref="P387">$N387*INDEX($AJ$5:$CJ$36,$N380,MATCH(P380&amp;$K387,$AJ$2:$CJ$2&amp;$AJ$1:$CJ$1,0))</f>
        <v>52003555.877609171</v>
      </c>
      <c r="Q387" s="18" cm="1">
        <f t="array" ref="Q387">$N387*INDEX($AJ$5:$CJ$36,$N380,MATCH(Q380&amp;$K387,$AJ$2:$CJ$2&amp;$AJ$1:$CJ$1,0))</f>
        <v>137919593.83171737</v>
      </c>
      <c r="R387" s="18" cm="1">
        <f t="array" ref="R387">$N387*INDEX($AJ$5:$CJ$36,$N380,MATCH(R380&amp;$K387,$AJ$2:$CJ$2&amp;$AJ$1:$CJ$1,0))</f>
        <v>24127693.694155812</v>
      </c>
      <c r="S387" s="151"/>
    </row>
    <row r="388" spans="11:19" x14ac:dyDescent="0.25">
      <c r="K388" s="151">
        <v>7</v>
      </c>
      <c r="L388" s="17">
        <v>236</v>
      </c>
      <c r="M388" s="17" t="s">
        <v>68</v>
      </c>
      <c r="N388" s="21">
        <f>LOOKUP($M380,$C$7:$AE$7,$C$15:$AE$15)</f>
        <v>0</v>
      </c>
      <c r="O388" s="18" cm="1">
        <f t="array" ref="O388">$N388*INDEX($AJ$5:$CJ$36,$N380,MATCH(O380&amp;$K388,$AJ$2:$CJ$2&amp;$AJ$1:$CJ$1,0))</f>
        <v>0</v>
      </c>
      <c r="P388" s="18" cm="1">
        <f t="array" ref="P388">$N388*INDEX($AJ$5:$CJ$36,$N380,MATCH(P380&amp;$K388,$AJ$2:$CJ$2&amp;$AJ$1:$CJ$1,0))</f>
        <v>0</v>
      </c>
      <c r="Q388" s="18" cm="1">
        <f t="array" ref="Q388">$N388*INDEX($AJ$5:$CJ$36,$N380,MATCH(Q380&amp;$K388,$AJ$2:$CJ$2&amp;$AJ$1:$CJ$1,0))</f>
        <v>0</v>
      </c>
      <c r="R388" s="18" cm="1">
        <f t="array" ref="R388">$N388*INDEX($AJ$5:$CJ$36,$N380,MATCH(R380&amp;$K388,$AJ$2:$CJ$2&amp;$AJ$1:$CJ$1,0))</f>
        <v>0</v>
      </c>
      <c r="S388" s="151"/>
    </row>
    <row r="389" spans="11:19" x14ac:dyDescent="0.25">
      <c r="K389" s="151">
        <v>8</v>
      </c>
      <c r="L389" s="17">
        <v>245</v>
      </c>
      <c r="M389" s="17" t="s">
        <v>69</v>
      </c>
      <c r="N389" s="21">
        <f>LOOKUP($M380,$C$7:$AE$7,$C$16:$AE$16)</f>
        <v>19016.747142610875</v>
      </c>
      <c r="O389" s="18" cm="1">
        <f t="array" ref="O389">$N389*INDEX($AJ$5:$CJ$36,$N380,MATCH(O380&amp;$K389,$AJ$2:$CJ$2&amp;$AJ$1:$CJ$1,0))</f>
        <v>3083157421.5994129</v>
      </c>
      <c r="P389" s="18" cm="1">
        <f t="array" ref="P389">$N389*INDEX($AJ$5:$CJ$36,$N380,MATCH(P380&amp;$K389,$AJ$2:$CJ$2&amp;$AJ$1:$CJ$1,0))</f>
        <v>2515142021.420548</v>
      </c>
      <c r="Q389" s="18" cm="1">
        <f t="array" ref="Q389">$N389*INDEX($AJ$5:$CJ$36,$N380,MATCH(Q380&amp;$K389,$AJ$2:$CJ$2&amp;$AJ$1:$CJ$1,0))</f>
        <v>6849957497.3240805</v>
      </c>
      <c r="R389" s="18" cm="1">
        <f t="array" ref="R389">$N389*INDEX($AJ$5:$CJ$36,$N380,MATCH(R380&amp;$K389,$AJ$2:$CJ$2&amp;$AJ$1:$CJ$1,0))</f>
        <v>1391395217.6494145</v>
      </c>
      <c r="S389" s="151"/>
    </row>
    <row r="390" spans="11:19" x14ac:dyDescent="0.25">
      <c r="K390" s="151">
        <v>9</v>
      </c>
      <c r="L390" s="17">
        <v>4310</v>
      </c>
      <c r="M390" s="17" t="s">
        <v>70</v>
      </c>
      <c r="N390" s="21">
        <f>LOOKUP($M380,$C$7:$AE$7,$C$17:$AE$17)</f>
        <v>1540.2545091463414</v>
      </c>
      <c r="O390" s="18" cm="1">
        <f t="array" ref="O390">$N390*INDEX($AJ$5:$CJ$36,$N380,MATCH(O380&amp;$K390,$AJ$2:$CJ$2&amp;$AJ$1:$CJ$1,0))</f>
        <v>389279273.62386531</v>
      </c>
      <c r="P390" s="18" cm="1">
        <f t="array" ref="P390">$N390*INDEX($AJ$5:$CJ$36,$N380,MATCH(P380&amp;$K390,$AJ$2:$CJ$2&amp;$AJ$1:$CJ$1,0))</f>
        <v>311451505.0529688</v>
      </c>
      <c r="Q390" s="18" cm="1">
        <f t="array" ref="Q390">$N390*INDEX($AJ$5:$CJ$36,$N380,MATCH(Q380&amp;$K390,$AJ$2:$CJ$2&amp;$AJ$1:$CJ$1,0))</f>
        <v>832650000.66694331</v>
      </c>
      <c r="R390" s="18" cm="1">
        <f t="array" ref="R390">$N390*INDEX($AJ$5:$CJ$36,$N380,MATCH(R380&amp;$K390,$AJ$2:$CJ$2&amp;$AJ$1:$CJ$1,0))</f>
        <v>160449487.90349069</v>
      </c>
      <c r="S390" s="151"/>
    </row>
    <row r="391" spans="11:19" x14ac:dyDescent="0.25">
      <c r="K391" s="151"/>
      <c r="L391" s="17"/>
      <c r="M391" s="17"/>
      <c r="N391" s="17"/>
      <c r="O391" s="20">
        <f>SUM(O382:O390)</f>
        <v>33821544374.356472</v>
      </c>
      <c r="P391" s="20">
        <f>SUM(P382:P390)</f>
        <v>26531998900.573227</v>
      </c>
      <c r="Q391" s="20">
        <f>SUM(Q382:Q390)</f>
        <v>71099289523.360596</v>
      </c>
      <c r="R391" s="20">
        <f>SUM(R382:R390)</f>
        <v>12895074281.710403</v>
      </c>
      <c r="S391" s="151">
        <f>M380</f>
        <v>2047</v>
      </c>
    </row>
    <row r="393" spans="11:19" x14ac:dyDescent="0.25">
      <c r="N393" s="151" t="s">
        <v>89</v>
      </c>
      <c r="O393" s="324" t="s">
        <v>146</v>
      </c>
      <c r="P393" s="324"/>
      <c r="Q393" s="324"/>
      <c r="R393" s="324"/>
    </row>
    <row r="394" spans="11:19" x14ac:dyDescent="0.25">
      <c r="M394" s="1">
        <v>2048</v>
      </c>
      <c r="N394" s="151">
        <f>LOOKUP(M394,$AJ$6:$AJ$36,$AI$6:$AI$36)</f>
        <v>30</v>
      </c>
      <c r="O394" s="151">
        <v>1</v>
      </c>
      <c r="P394" s="151">
        <v>2</v>
      </c>
      <c r="Q394" s="151">
        <v>3</v>
      </c>
      <c r="R394" s="151">
        <v>4</v>
      </c>
    </row>
    <row r="395" spans="11:19" x14ac:dyDescent="0.25">
      <c r="K395" s="151" t="s">
        <v>145</v>
      </c>
      <c r="L395" s="19" t="s">
        <v>71</v>
      </c>
      <c r="M395" s="19" t="s">
        <v>72</v>
      </c>
      <c r="N395" s="19" t="s">
        <v>75</v>
      </c>
      <c r="O395" s="32" t="s">
        <v>78</v>
      </c>
      <c r="P395" s="31" t="s">
        <v>77</v>
      </c>
      <c r="Q395" s="31" t="s">
        <v>74</v>
      </c>
      <c r="R395" s="19" t="s">
        <v>76</v>
      </c>
      <c r="S395" s="151" t="s">
        <v>148</v>
      </c>
    </row>
    <row r="396" spans="11:19" x14ac:dyDescent="0.25">
      <c r="K396" s="151">
        <v>1</v>
      </c>
      <c r="L396" s="17">
        <v>32</v>
      </c>
      <c r="M396" s="17" t="s">
        <v>62</v>
      </c>
      <c r="N396" s="21">
        <f>LOOKUP($M394,$C$7:$AE$7,$C$9:$AE$9)</f>
        <v>14960.176811255096</v>
      </c>
      <c r="O396" s="18" cm="1">
        <f t="array" ref="O396">$N396*INDEX($AJ$5:$CJ$36,$N394,MATCH(O394&amp;$K396,$AJ$2:$CJ$2&amp;$AJ$1:$CJ$1,0))</f>
        <v>1594306344.3758216</v>
      </c>
      <c r="P396" s="18" cm="1">
        <f t="array" ref="P396">$N396*INDEX($AJ$5:$CJ$36,$N394,MATCH(P394&amp;$K396,$AJ$2:$CJ$2&amp;$AJ$1:$CJ$1,0))</f>
        <v>1311927988.8168445</v>
      </c>
      <c r="Q396" s="18" cm="1">
        <f t="array" ref="Q396">$N396*INDEX($AJ$5:$CJ$36,$N394,MATCH(Q394&amp;$K396,$AJ$2:$CJ$2&amp;$AJ$1:$CJ$1,0))</f>
        <v>3619988419.2826977</v>
      </c>
      <c r="R396" s="18" cm="1">
        <f t="array" ref="R396">$N396*INDEX($AJ$5:$CJ$36,$N394,MATCH(R394&amp;$K396,$AJ$2:$CJ$2&amp;$AJ$1:$CJ$1,0))</f>
        <v>747801156.94512975</v>
      </c>
      <c r="S396" s="151"/>
    </row>
    <row r="397" spans="11:19" x14ac:dyDescent="0.25">
      <c r="K397" s="151">
        <v>2</v>
      </c>
      <c r="L397" s="17">
        <v>125</v>
      </c>
      <c r="M397" s="17" t="s">
        <v>63</v>
      </c>
      <c r="N397" s="21">
        <f>LOOKUP($M394,$C$7:$AE$7,$C$10:$AE$10)</f>
        <v>39763.754378265512</v>
      </c>
      <c r="O397" s="18" cm="1">
        <f t="array" ref="O397">$N397*INDEX($AJ$5:$CJ$36,$N394,MATCH(O394&amp;$K397,$AJ$2:$CJ$2&amp;$AJ$1:$CJ$1,0))</f>
        <v>21003551795.421444</v>
      </c>
      <c r="P397" s="18" cm="1">
        <f t="array" ref="P397">$N397*INDEX($AJ$5:$CJ$36,$N394,MATCH(P394&amp;$K397,$AJ$2:$CJ$2&amp;$AJ$1:$CJ$1,0))</f>
        <v>16425229934.470003</v>
      </c>
      <c r="Q397" s="18" cm="1">
        <f t="array" ref="Q397">$N397*INDEX($AJ$5:$CJ$36,$N394,MATCH(Q394&amp;$K397,$AJ$2:$CJ$2&amp;$AJ$1:$CJ$1,0))</f>
        <v>43790197548.397026</v>
      </c>
      <c r="R397" s="18" cm="1">
        <f t="array" ref="R397">$N397*INDEX($AJ$5:$CJ$36,$N394,MATCH(R394&amp;$K397,$AJ$2:$CJ$2&amp;$AJ$1:$CJ$1,0))</f>
        <v>7842562426.3679495</v>
      </c>
      <c r="S397" s="151"/>
    </row>
    <row r="398" spans="11:19" x14ac:dyDescent="0.25">
      <c r="K398" s="151">
        <v>3</v>
      </c>
      <c r="L398" s="17">
        <v>134</v>
      </c>
      <c r="M398" s="17" t="s">
        <v>64</v>
      </c>
      <c r="N398" s="21">
        <f>LOOKUP($M394,$C$7:$AE$7,$C$11:$AE$11)</f>
        <v>13579.704889885463</v>
      </c>
      <c r="O398" s="18" cm="1">
        <f t="array" ref="O398">$N398*INDEX($AJ$5:$CJ$36,$N394,MATCH(O394&amp;$K398,$AJ$2:$CJ$2&amp;$AJ$1:$CJ$1,0))</f>
        <v>3070122012.4772997</v>
      </c>
      <c r="P398" s="18" cm="1">
        <f t="array" ref="P398">$N398*INDEX($AJ$5:$CJ$36,$N394,MATCH(P394&amp;$K398,$AJ$2:$CJ$2&amp;$AJ$1:$CJ$1,0))</f>
        <v>2470644763.0984282</v>
      </c>
      <c r="Q398" s="18" cm="1">
        <f t="array" ref="Q398">$N398*INDEX($AJ$5:$CJ$36,$N394,MATCH(Q394&amp;$K398,$AJ$2:$CJ$2&amp;$AJ$1:$CJ$1,0))</f>
        <v>6612411114.9874277</v>
      </c>
      <c r="R398" s="18" cm="1">
        <f t="array" ref="R398">$N398*INDEX($AJ$5:$CJ$36,$N394,MATCH(R394&amp;$K398,$AJ$2:$CJ$2&amp;$AJ$1:$CJ$1,0))</f>
        <v>1298346399.525996</v>
      </c>
      <c r="S398" s="151"/>
    </row>
    <row r="399" spans="11:19" x14ac:dyDescent="0.25">
      <c r="K399" s="151">
        <v>4</v>
      </c>
      <c r="L399" s="17">
        <v>143</v>
      </c>
      <c r="M399" s="17" t="s">
        <v>65</v>
      </c>
      <c r="N399" s="21">
        <f>LOOKUP($M394,$C$7:$AE$7,$C$12:$AE$12)</f>
        <v>8235.8959251877459</v>
      </c>
      <c r="O399" s="18" cm="1">
        <f t="array" ref="O399">$N399*INDEX($AJ$5:$CJ$36,$N394,MATCH(O394&amp;$K399,$AJ$2:$CJ$2&amp;$AJ$1:$CJ$1,0))</f>
        <v>5408092211.6082211</v>
      </c>
      <c r="P399" s="18" cm="1">
        <f t="array" ref="P399">$N399*INDEX($AJ$5:$CJ$36,$N394,MATCH(P394&amp;$K399,$AJ$2:$CJ$2&amp;$AJ$1:$CJ$1,0))</f>
        <v>4106211936.4812732</v>
      </c>
      <c r="Q399" s="18" cm="1">
        <f t="array" ref="Q399">$N399*INDEX($AJ$5:$CJ$36,$N394,MATCH(Q394&amp;$K399,$AJ$2:$CJ$2&amp;$AJ$1:$CJ$1,0))</f>
        <v>10957339548.114401</v>
      </c>
      <c r="R399" s="18" cm="1">
        <f t="array" ref="R399">$N399*INDEX($AJ$5:$CJ$36,$N394,MATCH(R394&amp;$K399,$AJ$2:$CJ$2&amp;$AJ$1:$CJ$1,0))</f>
        <v>1802670112.3238504</v>
      </c>
      <c r="S399" s="151"/>
    </row>
    <row r="400" spans="11:19" x14ac:dyDescent="0.25">
      <c r="K400" s="151">
        <v>5</v>
      </c>
      <c r="L400" s="17">
        <v>152</v>
      </c>
      <c r="M400" s="17" t="s">
        <v>66</v>
      </c>
      <c r="N400" s="21">
        <f>LOOKUP($M394,$C$7:$AE$7,$C$13:$AE$13)</f>
        <v>8806.689023584795</v>
      </c>
      <c r="O400" s="18" cm="1">
        <f t="array" ref="O400">$N400*INDEX($AJ$5:$CJ$36,$N394,MATCH(O394&amp;$K400,$AJ$2:$CJ$2&amp;$AJ$1:$CJ$1,0))</f>
        <v>134945509.61139509</v>
      </c>
      <c r="P400" s="18" cm="1">
        <f t="array" ref="P400">$N400*INDEX($AJ$5:$CJ$36,$N394,MATCH(P394&amp;$K400,$AJ$2:$CJ$2&amp;$AJ$1:$CJ$1,0))</f>
        <v>111568321.59409197</v>
      </c>
      <c r="Q400" s="18" cm="1">
        <f t="array" ref="Q400">$N400*INDEX($AJ$5:$CJ$36,$N394,MATCH(Q394&amp;$K400,$AJ$2:$CJ$2&amp;$AJ$1:$CJ$1,0))</f>
        <v>312101164.55823332</v>
      </c>
      <c r="R400" s="18" cm="1">
        <f t="array" ref="R400">$N400*INDEX($AJ$5:$CJ$36,$N394,MATCH(R394&amp;$K400,$AJ$2:$CJ$2&amp;$AJ$1:$CJ$1,0))</f>
        <v>64982453.638884172</v>
      </c>
      <c r="S400" s="151"/>
    </row>
    <row r="401" spans="11:19" x14ac:dyDescent="0.25">
      <c r="K401" s="151">
        <v>6</v>
      </c>
      <c r="L401" s="17">
        <v>227</v>
      </c>
      <c r="M401" s="17" t="s">
        <v>67</v>
      </c>
      <c r="N401" s="21">
        <f>LOOKUP($M394,$C$7:$AE$7,$C$14:$AE$14)</f>
        <v>145.89000000000007</v>
      </c>
      <c r="O401" s="18" cm="1">
        <f t="array" ref="O401">$N401*INDEX($AJ$5:$CJ$36,$N394,MATCH(O394&amp;$K401,$AJ$2:$CJ$2&amp;$AJ$1:$CJ$1,0))</f>
        <v>69972053.488369301</v>
      </c>
      <c r="P401" s="18" cm="1">
        <f t="array" ref="P401">$N401*INDEX($AJ$5:$CJ$36,$N394,MATCH(P394&amp;$K401,$AJ$2:$CJ$2&amp;$AJ$1:$CJ$1,0))</f>
        <v>54315936.354484119</v>
      </c>
      <c r="Q401" s="18" cm="1">
        <f t="array" ref="Q401">$N401*INDEX($AJ$5:$CJ$36,$N394,MATCH(Q394&amp;$K401,$AJ$2:$CJ$2&amp;$AJ$1:$CJ$1,0))</f>
        <v>144047122.6901567</v>
      </c>
      <c r="R401" s="18" cm="1">
        <f t="array" ref="R401">$N401*INDEX($AJ$5:$CJ$36,$N394,MATCH(R394&amp;$K401,$AJ$2:$CJ$2&amp;$AJ$1:$CJ$1,0))</f>
        <v>25348064.31086383</v>
      </c>
      <c r="S401" s="151"/>
    </row>
    <row r="402" spans="11:19" x14ac:dyDescent="0.25">
      <c r="K402" s="151">
        <v>7</v>
      </c>
      <c r="L402" s="17">
        <v>236</v>
      </c>
      <c r="M402" s="17" t="s">
        <v>68</v>
      </c>
      <c r="N402" s="21">
        <f>LOOKUP($M394,$C$7:$AE$7,$C$15:$AE$15)</f>
        <v>0</v>
      </c>
      <c r="O402" s="18" cm="1">
        <f t="array" ref="O402">$N402*INDEX($AJ$5:$CJ$36,$N394,MATCH(O394&amp;$K402,$AJ$2:$CJ$2&amp;$AJ$1:$CJ$1,0))</f>
        <v>0</v>
      </c>
      <c r="P402" s="18" cm="1">
        <f t="array" ref="P402">$N402*INDEX($AJ$5:$CJ$36,$N394,MATCH(P394&amp;$K402,$AJ$2:$CJ$2&amp;$AJ$1:$CJ$1,0))</f>
        <v>0</v>
      </c>
      <c r="Q402" s="18" cm="1">
        <f t="array" ref="Q402">$N402*INDEX($AJ$5:$CJ$36,$N394,MATCH(Q394&amp;$K402,$AJ$2:$CJ$2&amp;$AJ$1:$CJ$1,0))</f>
        <v>0</v>
      </c>
      <c r="R402" s="18" cm="1">
        <f t="array" ref="R402">$N402*INDEX($AJ$5:$CJ$36,$N394,MATCH(R394&amp;$K402,$AJ$2:$CJ$2&amp;$AJ$1:$CJ$1,0))</f>
        <v>0</v>
      </c>
      <c r="S402" s="151"/>
    </row>
    <row r="403" spans="11:19" x14ac:dyDescent="0.25">
      <c r="K403" s="151">
        <v>8</v>
      </c>
      <c r="L403" s="17">
        <v>245</v>
      </c>
      <c r="M403" s="17" t="s">
        <v>69</v>
      </c>
      <c r="N403" s="21">
        <f>LOOKUP($M394,$C$7:$AE$7,$C$16:$AE$16)</f>
        <v>19592.949419919027</v>
      </c>
      <c r="O403" s="18" cm="1">
        <f t="array" ref="O403">$N403*INDEX($AJ$5:$CJ$36,$N394,MATCH(O394&amp;$K403,$AJ$2:$CJ$2&amp;$AJ$1:$CJ$1,0))</f>
        <v>3245923906.5504904</v>
      </c>
      <c r="P403" s="18" cm="1">
        <f t="array" ref="P403">$N403*INDEX($AJ$5:$CJ$36,$N394,MATCH(P394&amp;$K403,$AJ$2:$CJ$2&amp;$AJ$1:$CJ$1,0))</f>
        <v>2652522737.6735344</v>
      </c>
      <c r="Q403" s="18" cm="1">
        <f t="array" ref="Q403">$N403*INDEX($AJ$5:$CJ$36,$N394,MATCH(Q394&amp;$K403,$AJ$2:$CJ$2&amp;$AJ$1:$CJ$1,0))</f>
        <v>7222789935.7200499</v>
      </c>
      <c r="R403" s="18" cm="1">
        <f t="array" ref="R403">$N403*INDEX($AJ$5:$CJ$36,$N394,MATCH(R394&amp;$K403,$AJ$2:$CJ$2&amp;$AJ$1:$CJ$1,0))</f>
        <v>1474685419.9526432</v>
      </c>
      <c r="S403" s="151"/>
    </row>
    <row r="404" spans="11:19" x14ac:dyDescent="0.25">
      <c r="K404" s="151">
        <v>9</v>
      </c>
      <c r="L404" s="17">
        <v>4310</v>
      </c>
      <c r="M404" s="17" t="s">
        <v>70</v>
      </c>
      <c r="N404" s="21">
        <f>LOOKUP($M394,$C$7:$AE$7,$C$17:$AE$17)</f>
        <v>1552.5711890243904</v>
      </c>
      <c r="O404" s="18" cm="1">
        <f t="array" ref="O404">$N404*INDEX($AJ$5:$CJ$36,$N394,MATCH(O394&amp;$K404,$AJ$2:$CJ$2&amp;$AJ$1:$CJ$1,0))</f>
        <v>400008041.15638685</v>
      </c>
      <c r="P404" s="18" cm="1">
        <f t="array" ref="P404">$N404*INDEX($AJ$5:$CJ$36,$N394,MATCH(P394&amp;$K404,$AJ$2:$CJ$2&amp;$AJ$1:$CJ$1,0))</f>
        <v>320609388.74011713</v>
      </c>
      <c r="Q404" s="18" cm="1">
        <f t="array" ref="Q404">$N404*INDEX($AJ$5:$CJ$36,$N394,MATCH(Q394&amp;$K404,$AJ$2:$CJ$2&amp;$AJ$1:$CJ$1,0))</f>
        <v>856383610.07518494</v>
      </c>
      <c r="R404" s="18" cm="1">
        <f t="array" ref="R404">$N404*INDEX($AJ$5:$CJ$36,$N394,MATCH(R394&amp;$K404,$AJ$2:$CJ$2&amp;$AJ$1:$CJ$1,0))</f>
        <v>166036667.99679899</v>
      </c>
      <c r="S404" s="151"/>
    </row>
    <row r="405" spans="11:19" x14ac:dyDescent="0.25">
      <c r="K405" s="151"/>
      <c r="L405" s="17"/>
      <c r="M405" s="17"/>
      <c r="N405" s="17"/>
      <c r="O405" s="20">
        <f>SUM(O396:O404)</f>
        <v>34926921874.689423</v>
      </c>
      <c r="P405" s="20">
        <f>SUM(P396:P404)</f>
        <v>27453031007.228775</v>
      </c>
      <c r="Q405" s="20">
        <f>SUM(Q396:Q404)</f>
        <v>73515258463.82518</v>
      </c>
      <c r="R405" s="20">
        <f>SUM(R396:R404)</f>
        <v>13422432701.062115</v>
      </c>
      <c r="S405" s="151">
        <f>M394</f>
        <v>2048</v>
      </c>
    </row>
    <row r="407" spans="11:19" x14ac:dyDescent="0.25">
      <c r="N407" s="151" t="s">
        <v>89</v>
      </c>
      <c r="O407" s="324" t="s">
        <v>146</v>
      </c>
      <c r="P407" s="324"/>
      <c r="Q407" s="324"/>
      <c r="R407" s="324"/>
    </row>
    <row r="408" spans="11:19" x14ac:dyDescent="0.25">
      <c r="M408" s="1">
        <v>2049</v>
      </c>
      <c r="N408" s="151">
        <f>LOOKUP(M408,$AJ$6:$AJ$36,$AI$6:$AI$36)</f>
        <v>31</v>
      </c>
      <c r="O408" s="151">
        <v>1</v>
      </c>
      <c r="P408" s="151">
        <v>2</v>
      </c>
      <c r="Q408" s="151">
        <v>3</v>
      </c>
      <c r="R408" s="151">
        <v>4</v>
      </c>
    </row>
    <row r="409" spans="11:19" x14ac:dyDescent="0.25">
      <c r="K409" s="151" t="s">
        <v>145</v>
      </c>
      <c r="L409" s="19" t="s">
        <v>71</v>
      </c>
      <c r="M409" s="19" t="s">
        <v>72</v>
      </c>
      <c r="N409" s="19" t="s">
        <v>75</v>
      </c>
      <c r="O409" s="32" t="s">
        <v>78</v>
      </c>
      <c r="P409" s="31" t="s">
        <v>77</v>
      </c>
      <c r="Q409" s="31" t="s">
        <v>74</v>
      </c>
      <c r="R409" s="19" t="s">
        <v>76</v>
      </c>
      <c r="S409" s="151" t="s">
        <v>148</v>
      </c>
    </row>
    <row r="410" spans="11:19" x14ac:dyDescent="0.25">
      <c r="K410" s="151">
        <v>1</v>
      </c>
      <c r="L410" s="17">
        <v>32</v>
      </c>
      <c r="M410" s="17" t="s">
        <v>62</v>
      </c>
      <c r="N410" s="21">
        <f>LOOKUP($M408,$C$7:$AE$7,$C$9:$AE$9)</f>
        <v>15091.093411790544</v>
      </c>
      <c r="O410" s="18" cm="1">
        <f t="array" ref="O410">$N410*INDEX($AJ$5:$CJ$36,$N408,MATCH(O408&amp;$K410,$AJ$2:$CJ$2&amp;$AJ$1:$CJ$1,0))</f>
        <v>1645115761.9998388</v>
      </c>
      <c r="P410" s="18" cm="1">
        <f t="array" ref="P410">$N410*INDEX($AJ$5:$CJ$36,$N408,MATCH(P408&amp;$K410,$AJ$2:$CJ$2&amp;$AJ$1:$CJ$1,0))</f>
        <v>1356093587.5580316</v>
      </c>
      <c r="Q410" s="18" cm="1">
        <f t="array" ref="Q410">$N410*INDEX($AJ$5:$CJ$36,$N408,MATCH(Q408&amp;$K410,$AJ$2:$CJ$2&amp;$AJ$1:$CJ$1,0))</f>
        <v>3742119776.4500327</v>
      </c>
      <c r="R410" s="18" cm="1">
        <f t="array" ref="R410">$N410*INDEX($AJ$5:$CJ$36,$N408,MATCH(R408&amp;$K410,$AJ$2:$CJ$2&amp;$AJ$1:$CJ$1,0))</f>
        <v>776618646.11705959</v>
      </c>
      <c r="S410" s="151"/>
    </row>
    <row r="411" spans="11:19" x14ac:dyDescent="0.25">
      <c r="K411" s="151">
        <v>2</v>
      </c>
      <c r="L411" s="17">
        <v>125</v>
      </c>
      <c r="M411" s="17" t="s">
        <v>63</v>
      </c>
      <c r="N411" s="21">
        <f>LOOKUP($M408,$C$7:$AE$7,$C$10:$AE$10)</f>
        <v>40137.310431545768</v>
      </c>
      <c r="O411" s="18" cm="1">
        <f t="array" ref="O411">$N411*INDEX($AJ$5:$CJ$36,$N408,MATCH(O408&amp;$K411,$AJ$2:$CJ$2&amp;$AJ$1:$CJ$1,0))</f>
        <v>21582512915.676094</v>
      </c>
      <c r="P411" s="18" cm="1">
        <f t="array" ref="P411">$N411*INDEX($AJ$5:$CJ$36,$N408,MATCH(P408&amp;$K411,$AJ$2:$CJ$2&amp;$AJ$1:$CJ$1,0))</f>
        <v>16908642232.513865</v>
      </c>
      <c r="Q411" s="18" cm="1">
        <f t="array" ref="Q411">$N411*INDEX($AJ$5:$CJ$36,$N408,MATCH(Q408&amp;$K411,$AJ$2:$CJ$2&amp;$AJ$1:$CJ$1,0))</f>
        <v>45027965125.869301</v>
      </c>
      <c r="R411" s="18" cm="1">
        <f t="array" ref="R411">$N411*INDEX($AJ$5:$CJ$36,$N408,MATCH(R408&amp;$K411,$AJ$2:$CJ$2&amp;$AJ$1:$CJ$1,0))</f>
        <v>8117660565.6565943</v>
      </c>
      <c r="S411" s="151"/>
    </row>
    <row r="412" spans="11:19" x14ac:dyDescent="0.25">
      <c r="K412" s="151">
        <v>3</v>
      </c>
      <c r="L412" s="17">
        <v>134</v>
      </c>
      <c r="M412" s="17" t="s">
        <v>64</v>
      </c>
      <c r="N412" s="21">
        <f>LOOKUP($M408,$C$7:$AE$7,$C$11:$AE$11)</f>
        <v>13822.711473746916</v>
      </c>
      <c r="O412" s="18" cm="1">
        <f t="array" ref="O412">$N412*INDEX($AJ$5:$CJ$36,$N408,MATCH(O408&amp;$K412,$AJ$2:$CJ$2&amp;$AJ$1:$CJ$1,0))</f>
        <v>3185134087.4371047</v>
      </c>
      <c r="P412" s="18" cm="1">
        <f t="array" ref="P412">$N412*INDEX($AJ$5:$CJ$36,$N408,MATCH(P408&amp;$K412,$AJ$2:$CJ$2&amp;$AJ$1:$CJ$1,0))</f>
        <v>2567636306.4096322</v>
      </c>
      <c r="Q412" s="18" cm="1">
        <f t="array" ref="Q412">$N412*INDEX($AJ$5:$CJ$36,$N408,MATCH(Q408&amp;$K412,$AJ$2:$CJ$2&amp;$AJ$1:$CJ$1,0))</f>
        <v>6865264976.1536903</v>
      </c>
      <c r="R412" s="18" cm="1">
        <f t="array" ref="R412">$N412*INDEX($AJ$5:$CJ$36,$N408,MATCH(R408&amp;$K412,$AJ$2:$CJ$2&amp;$AJ$1:$CJ$1,0))</f>
        <v>1356065123.7497547</v>
      </c>
      <c r="S412" s="151"/>
    </row>
    <row r="413" spans="11:19" x14ac:dyDescent="0.25">
      <c r="K413" s="151">
        <v>4</v>
      </c>
      <c r="L413" s="17">
        <v>143</v>
      </c>
      <c r="M413" s="17" t="s">
        <v>65</v>
      </c>
      <c r="N413" s="21">
        <f>LOOKUP($M408,$C$7:$AE$7,$C$12:$AE$12)</f>
        <v>8348.0873270348911</v>
      </c>
      <c r="O413" s="18" cm="1">
        <f t="array" ref="O413">$N413*INDEX($AJ$5:$CJ$36,$N408,MATCH(O408&amp;$K413,$AJ$2:$CJ$2&amp;$AJ$1:$CJ$1,0))</f>
        <v>5574658029.1198997</v>
      </c>
      <c r="P413" s="18" cm="1">
        <f t="array" ref="P413">$N413*INDEX($AJ$5:$CJ$36,$N408,MATCH(P408&amp;$K413,$AJ$2:$CJ$2&amp;$AJ$1:$CJ$1,0))</f>
        <v>4240804741.2899723</v>
      </c>
      <c r="Q413" s="18" cm="1">
        <f t="array" ref="Q413">$N413*INDEX($AJ$5:$CJ$36,$N408,MATCH(Q408&amp;$K413,$AJ$2:$CJ$2&amp;$AJ$1:$CJ$1,0))</f>
        <v>11321023750.410847</v>
      </c>
      <c r="R413" s="18" cm="1">
        <f t="array" ref="R413">$N413*INDEX($AJ$5:$CJ$36,$N408,MATCH(R408&amp;$K413,$AJ$2:$CJ$2&amp;$AJ$1:$CJ$1,0))</f>
        <v>1873088894.2868655</v>
      </c>
      <c r="S413" s="151"/>
    </row>
    <row r="414" spans="11:19" x14ac:dyDescent="0.25">
      <c r="K414" s="151">
        <v>5</v>
      </c>
      <c r="L414" s="17">
        <v>152</v>
      </c>
      <c r="M414" s="17" t="s">
        <v>66</v>
      </c>
      <c r="N414" s="21">
        <f>LOOKUP($M408,$C$7:$AE$7,$C$13:$AE$13)</f>
        <v>8877.1420261881849</v>
      </c>
      <c r="O414" s="18" cm="1">
        <f t="array" ref="O414">$N414*INDEX($AJ$5:$CJ$36,$N408,MATCH(O408&amp;$K414,$AJ$2:$CJ$2&amp;$AJ$1:$CJ$1,0))</f>
        <v>139489393.26924479</v>
      </c>
      <c r="P414" s="18" cm="1">
        <f t="array" ref="P414">$N414*INDEX($AJ$5:$CJ$36,$N408,MATCH(P408&amp;$K414,$AJ$2:$CJ$2&amp;$AJ$1:$CJ$1,0))</f>
        <v>115523712.6265393</v>
      </c>
      <c r="Q414" s="18" cm="1">
        <f t="array" ref="Q414">$N414*INDEX($AJ$5:$CJ$36,$N408,MATCH(Q408&amp;$K414,$AJ$2:$CJ$2&amp;$AJ$1:$CJ$1,0))</f>
        <v>323703942.62982607</v>
      </c>
      <c r="R414" s="18" cm="1">
        <f t="array" ref="R414">$N414*INDEX($AJ$5:$CJ$36,$N408,MATCH(R408&amp;$K414,$AJ$2:$CJ$2&amp;$AJ$1:$CJ$1,0))</f>
        <v>67583026.20817931</v>
      </c>
      <c r="S414" s="151"/>
    </row>
    <row r="415" spans="11:19" x14ac:dyDescent="0.25">
      <c r="K415" s="151">
        <v>6</v>
      </c>
      <c r="L415" s="17">
        <v>227</v>
      </c>
      <c r="M415" s="17" t="s">
        <v>67</v>
      </c>
      <c r="N415" s="21">
        <f>LOOKUP($M408,$C$7:$AE$7,$C$14:$AE$14)</f>
        <v>148.97000000000006</v>
      </c>
      <c r="O415" s="18" cm="1">
        <f t="array" ref="O415">$N415*INDEX($AJ$5:$CJ$36,$N408,MATCH(O408&amp;$K415,$AJ$2:$CJ$2&amp;$AJ$1:$CJ$1,0))</f>
        <v>72721792.511370525</v>
      </c>
      <c r="P415" s="18" cm="1">
        <f t="array" ref="P415">$N415*INDEX($AJ$5:$CJ$36,$N408,MATCH(P408&amp;$K415,$AJ$2:$CJ$2&amp;$AJ$1:$CJ$1,0))</f>
        <v>56552955.718009844</v>
      </c>
      <c r="Q415" s="18" cm="1">
        <f t="array" ref="Q415">$N415*INDEX($AJ$5:$CJ$36,$N408,MATCH(Q408&amp;$K415,$AJ$2:$CJ$2&amp;$AJ$1:$CJ$1,0))</f>
        <v>149974566.30012706</v>
      </c>
      <c r="R415" s="18" cm="1">
        <f t="array" ref="R415">$N415*INDEX($AJ$5:$CJ$36,$N408,MATCH(R408&amp;$K415,$AJ$2:$CJ$2&amp;$AJ$1:$CJ$1,0))</f>
        <v>26539698.737323474</v>
      </c>
      <c r="S415" s="151"/>
    </row>
    <row r="416" spans="11:19" x14ac:dyDescent="0.25">
      <c r="K416" s="151">
        <v>7</v>
      </c>
      <c r="L416" s="17">
        <v>236</v>
      </c>
      <c r="M416" s="17" t="s">
        <v>68</v>
      </c>
      <c r="N416" s="21">
        <f>LOOKUP($M408,$C$7:$AE$7,$C$15:$AE$15)</f>
        <v>0</v>
      </c>
      <c r="O416" s="18" cm="1">
        <f t="array" ref="O416">$N416*INDEX($AJ$5:$CJ$36,$N408,MATCH(O408&amp;$K416,$AJ$2:$CJ$2&amp;$AJ$1:$CJ$1,0))</f>
        <v>0</v>
      </c>
      <c r="P416" s="18" cm="1">
        <f t="array" ref="P416">$N416*INDEX($AJ$5:$CJ$36,$N408,MATCH(P408&amp;$K416,$AJ$2:$CJ$2&amp;$AJ$1:$CJ$1,0))</f>
        <v>0</v>
      </c>
      <c r="Q416" s="18" cm="1">
        <f t="array" ref="Q416">$N416*INDEX($AJ$5:$CJ$36,$N408,MATCH(Q408&amp;$K416,$AJ$2:$CJ$2&amp;$AJ$1:$CJ$1,0))</f>
        <v>0</v>
      </c>
      <c r="R416" s="18" cm="1">
        <f t="array" ref="R416">$N416*INDEX($AJ$5:$CJ$36,$N408,MATCH(R408&amp;$K416,$AJ$2:$CJ$2&amp;$AJ$1:$CJ$1,0))</f>
        <v>0</v>
      </c>
      <c r="S416" s="151"/>
    </row>
    <row r="417" spans="11:19" x14ac:dyDescent="0.25">
      <c r="K417" s="151">
        <v>8</v>
      </c>
      <c r="L417" s="17">
        <v>245</v>
      </c>
      <c r="M417" s="17" t="s">
        <v>69</v>
      </c>
      <c r="N417" s="21">
        <f>LOOKUP($M408,$C$7:$AE$7,$C$16:$AE$16)</f>
        <v>20172.13429137709</v>
      </c>
      <c r="O417" s="18" cm="1">
        <f t="array" ref="O417">$N417*INDEX($AJ$5:$CJ$36,$N408,MATCH(O408&amp;$K417,$AJ$2:$CJ$2&amp;$AJ$1:$CJ$1,0))</f>
        <v>3413273910.6779532</v>
      </c>
      <c r="P417" s="18" cm="1">
        <f t="array" ref="P417">$N417*INDEX($AJ$5:$CJ$36,$N408,MATCH(P408&amp;$K417,$AJ$2:$CJ$2&amp;$AJ$1:$CJ$1,0))</f>
        <v>2793914561.5928102</v>
      </c>
      <c r="Q417" s="18" cm="1">
        <f t="array" ref="Q417">$N417*INDEX($AJ$5:$CJ$36,$N408,MATCH(Q408&amp;$K417,$AJ$2:$CJ$2&amp;$AJ$1:$CJ$1,0))</f>
        <v>7606468404.0139904</v>
      </c>
      <c r="R417" s="18" cm="1">
        <f t="array" ref="R417">$N417*INDEX($AJ$5:$CJ$36,$N408,MATCH(R408&amp;$K417,$AJ$2:$CJ$2&amp;$AJ$1:$CJ$1,0))</f>
        <v>1560625604.553443</v>
      </c>
      <c r="S417" s="151"/>
    </row>
    <row r="418" spans="11:19" x14ac:dyDescent="0.25">
      <c r="K418" s="151">
        <v>9</v>
      </c>
      <c r="L418" s="17">
        <v>4310</v>
      </c>
      <c r="M418" s="17" t="s">
        <v>70</v>
      </c>
      <c r="N418" s="21">
        <f>LOOKUP($M408,$C$7:$AE$7,$C$17:$AE$17)</f>
        <v>1564.9945152439025</v>
      </c>
      <c r="O418" s="18" cm="1">
        <f t="array" ref="O418">$N418*INDEX($AJ$5:$CJ$36,$N408,MATCH(O408&amp;$K418,$AJ$2:$CJ$2&amp;$AJ$1:$CJ$1,0))</f>
        <v>410885643.40121275</v>
      </c>
      <c r="P418" s="18" cm="1">
        <f t="array" ref="P418">$N418*INDEX($AJ$5:$CJ$36,$N408,MATCH(P408&amp;$K418,$AJ$2:$CJ$2&amp;$AJ$1:$CJ$1,0))</f>
        <v>329895538.50354385</v>
      </c>
      <c r="Q418" s="18" cm="1">
        <f t="array" ref="Q418">$N418*INDEX($AJ$5:$CJ$36,$N408,MATCH(Q408&amp;$K418,$AJ$2:$CJ$2&amp;$AJ$1:$CJ$1,0))</f>
        <v>880448137.20907652</v>
      </c>
      <c r="R418" s="18" cm="1">
        <f t="array" ref="R418">$N418*INDEX($AJ$5:$CJ$36,$N408,MATCH(R408&amp;$K418,$AJ$2:$CJ$2&amp;$AJ$1:$CJ$1,0))</f>
        <v>171703839.07994556</v>
      </c>
      <c r="S418" s="151"/>
    </row>
    <row r="419" spans="11:19" x14ac:dyDescent="0.25">
      <c r="K419" s="151"/>
      <c r="L419" s="17"/>
      <c r="M419" s="17"/>
      <c r="N419" s="17"/>
      <c r="O419" s="20">
        <f>SUM(O410:O418)</f>
        <v>36023791534.09272</v>
      </c>
      <c r="P419" s="20">
        <f>SUM(P410:P418)</f>
        <v>28369063636.212406</v>
      </c>
      <c r="Q419" s="20">
        <f>SUM(Q410:Q418)</f>
        <v>75916968679.03688</v>
      </c>
      <c r="R419" s="20">
        <f>SUM(R410:R418)</f>
        <v>13949885398.389164</v>
      </c>
      <c r="S419" s="151">
        <f>M408</f>
        <v>2049</v>
      </c>
    </row>
    <row r="421" spans="11:19" x14ac:dyDescent="0.25">
      <c r="N421" s="151" t="s">
        <v>89</v>
      </c>
      <c r="O421" s="324" t="s">
        <v>146</v>
      </c>
      <c r="P421" s="324"/>
      <c r="Q421" s="324"/>
      <c r="R421" s="324"/>
    </row>
    <row r="422" spans="11:19" x14ac:dyDescent="0.25">
      <c r="M422" s="1">
        <v>2050</v>
      </c>
      <c r="N422" s="151">
        <f>LOOKUP(M422,$AJ$6:$AJ$36,$AI$6:$AI$36)</f>
        <v>32</v>
      </c>
      <c r="O422" s="151">
        <v>1</v>
      </c>
      <c r="P422" s="151">
        <v>2</v>
      </c>
      <c r="Q422" s="151">
        <v>3</v>
      </c>
      <c r="R422" s="151">
        <v>4</v>
      </c>
    </row>
    <row r="423" spans="11:19" x14ac:dyDescent="0.25">
      <c r="K423" s="151" t="s">
        <v>145</v>
      </c>
      <c r="L423" s="19" t="s">
        <v>71</v>
      </c>
      <c r="M423" s="19" t="s">
        <v>72</v>
      </c>
      <c r="N423" s="19" t="s">
        <v>75</v>
      </c>
      <c r="O423" s="32" t="s">
        <v>78</v>
      </c>
      <c r="P423" s="31" t="s">
        <v>77</v>
      </c>
      <c r="Q423" s="31" t="s">
        <v>74</v>
      </c>
      <c r="R423" s="19" t="s">
        <v>76</v>
      </c>
      <c r="S423" s="151" t="s">
        <v>148</v>
      </c>
    </row>
    <row r="424" spans="11:19" x14ac:dyDescent="0.25">
      <c r="K424" s="151">
        <v>1</v>
      </c>
      <c r="L424" s="17">
        <v>32</v>
      </c>
      <c r="M424" s="17" t="s">
        <v>62</v>
      </c>
      <c r="N424" s="21">
        <f>LOOKUP($M422,$C$7:$AE$7,$C$9:$AE$9)</f>
        <v>15218.250375426518</v>
      </c>
      <c r="O424" s="18" cm="1">
        <f t="array" ref="O424">$N424*INDEX($AJ$5:$CJ$36,$N422,MATCH(O422&amp;$K424,$AJ$2:$CJ$2&amp;$AJ$1:$CJ$1,0))</f>
        <v>1696145636.993433</v>
      </c>
      <c r="P424" s="18" cm="1">
        <f t="array" ref="P424">$N424*INDEX($AJ$5:$CJ$36,$N422,MATCH(P422&amp;$K424,$AJ$2:$CJ$2&amp;$AJ$1:$CJ$1,0))</f>
        <v>1400480289.6553042</v>
      </c>
      <c r="Q424" s="18" cm="1">
        <f t="array" ref="Q424">$N424*INDEX($AJ$5:$CJ$36,$N422,MATCH(Q422&amp;$K424,$AJ$2:$CJ$2&amp;$AJ$1:$CJ$1,0))</f>
        <v>3864865699.3584337</v>
      </c>
      <c r="R424" s="18" cm="1">
        <f t="array" ref="R424">$N424*INDEX($AJ$5:$CJ$36,$N422,MATCH(R422&amp;$K424,$AJ$2:$CJ$2&amp;$AJ$1:$CJ$1,0))</f>
        <v>805623556.52435446</v>
      </c>
      <c r="S424" s="151"/>
    </row>
    <row r="425" spans="11:19" x14ac:dyDescent="0.25">
      <c r="K425" s="151">
        <v>2</v>
      </c>
      <c r="L425" s="17">
        <v>125</v>
      </c>
      <c r="M425" s="17" t="s">
        <v>63</v>
      </c>
      <c r="N425" s="21">
        <f>LOOKUP($M422,$C$7:$AE$7,$C$10:$AE$10)</f>
        <v>40490.94257448821</v>
      </c>
      <c r="O425" s="18" cm="1">
        <f t="array" ref="O425">$N425*INDEX($AJ$5:$CJ$36,$N422,MATCH(O422&amp;$K425,$AJ$2:$CJ$2&amp;$AJ$1:$CJ$1,0))</f>
        <v>22157675080.816643</v>
      </c>
      <c r="P425" s="18" cm="1">
        <f t="array" ref="P425">$N425*INDEX($AJ$5:$CJ$36,$N422,MATCH(P422&amp;$K425,$AJ$2:$CJ$2&amp;$AJ$1:$CJ$1,0))</f>
        <v>17389623792.404293</v>
      </c>
      <c r="Q425" s="18" cm="1">
        <f t="array" ref="Q425">$N425*INDEX($AJ$5:$CJ$36,$N422,MATCH(Q422&amp;$K425,$AJ$2:$CJ$2&amp;$AJ$1:$CJ$1,0))</f>
        <v>46258353152.754906</v>
      </c>
      <c r="R425" s="18" cm="1">
        <f t="array" ref="R425">$N425*INDEX($AJ$5:$CJ$36,$N422,MATCH(R422&amp;$K425,$AJ$2:$CJ$2&amp;$AJ$1:$CJ$1,0))</f>
        <v>8392378415.857336</v>
      </c>
      <c r="S425" s="151"/>
    </row>
    <row r="426" spans="11:19" x14ac:dyDescent="0.25">
      <c r="K426" s="151">
        <v>3</v>
      </c>
      <c r="L426" s="17">
        <v>134</v>
      </c>
      <c r="M426" s="17" t="s">
        <v>64</v>
      </c>
      <c r="N426" s="21">
        <f>LOOKUP($M422,$C$7:$AE$7,$C$11:$AE$11)</f>
        <v>14046.955782858315</v>
      </c>
      <c r="O426" s="18" cm="1">
        <f t="array" ref="O426">$N426*INDEX($AJ$5:$CJ$36,$N422,MATCH(O422&amp;$K426,$AJ$2:$CJ$2&amp;$AJ$1:$CJ$1,0))</f>
        <v>3297853463.4350963</v>
      </c>
      <c r="P426" s="18" cm="1">
        <f t="array" ref="P426">$N426*INDEX($AJ$5:$CJ$36,$N422,MATCH(P422&amp;$K426,$AJ$2:$CJ$2&amp;$AJ$1:$CJ$1,0))</f>
        <v>2662926786.4387913</v>
      </c>
      <c r="Q426" s="18" cm="1">
        <f t="array" ref="Q426">$N426*INDEX($AJ$5:$CJ$36,$N422,MATCH(Q422&amp;$K426,$AJ$2:$CJ$2&amp;$AJ$1:$CJ$1,0))</f>
        <v>7113347655.9876471</v>
      </c>
      <c r="R426" s="18" cm="1">
        <f t="array" ref="R426">$N426*INDEX($AJ$5:$CJ$36,$N422,MATCH(R422&amp;$K426,$AJ$2:$CJ$2&amp;$AJ$1:$CJ$1,0))</f>
        <v>1413108893.1496897</v>
      </c>
      <c r="S426" s="151"/>
    </row>
    <row r="427" spans="11:19" x14ac:dyDescent="0.25">
      <c r="K427" s="151">
        <v>4</v>
      </c>
      <c r="L427" s="17">
        <v>143</v>
      </c>
      <c r="M427" s="17" t="s">
        <v>65</v>
      </c>
      <c r="N427" s="21">
        <f>LOOKUP($M422,$C$7:$AE$7,$C$12:$AE$12)</f>
        <v>8441.8962691039469</v>
      </c>
      <c r="O427" s="18" cm="1">
        <f t="array" ref="O427">$N427*INDEX($AJ$5:$CJ$36,$N422,MATCH(O422&amp;$K427,$AJ$2:$CJ$2&amp;$AJ$1:$CJ$1,0))</f>
        <v>5731240789.6441612</v>
      </c>
      <c r="P427" s="18" cm="1">
        <f t="array" ref="P427">$N427*INDEX($AJ$5:$CJ$36,$N422,MATCH(P422&amp;$K427,$AJ$2:$CJ$2&amp;$AJ$1:$CJ$1,0))</f>
        <v>4368000275.7684689</v>
      </c>
      <c r="Q427" s="18" cm="1">
        <f t="array" ref="Q427">$N427*INDEX($AJ$5:$CJ$36,$N422,MATCH(Q422&amp;$K427,$AJ$2:$CJ$2&amp;$AJ$1:$CJ$1,0))</f>
        <v>11665070215.973999</v>
      </c>
      <c r="R427" s="18" cm="1">
        <f t="array" ref="R427">$N427*INDEX($AJ$5:$CJ$36,$N422,MATCH(R422&amp;$K427,$AJ$2:$CJ$2&amp;$AJ$1:$CJ$1,0))</f>
        <v>1940514856.8012509</v>
      </c>
      <c r="S427" s="151"/>
    </row>
    <row r="428" spans="11:19" x14ac:dyDescent="0.25">
      <c r="K428" s="151">
        <v>5</v>
      </c>
      <c r="L428" s="17">
        <v>152</v>
      </c>
      <c r="M428" s="17" t="s">
        <v>66</v>
      </c>
      <c r="N428" s="21">
        <f>LOOKUP($M422,$C$7:$AE$7,$C$13:$AE$13)</f>
        <v>8948.1584286464004</v>
      </c>
      <c r="O428" s="18" cm="1">
        <f t="array" ref="O428">$N428*INDEX($AJ$5:$CJ$36,$N422,MATCH(O422&amp;$K428,$AJ$2:$CJ$2&amp;$AJ$1:$CJ$1,0))</f>
        <v>144097338.60786343</v>
      </c>
      <c r="P428" s="18" cm="1">
        <f t="array" ref="P428">$N428*INDEX($AJ$5:$CJ$36,$N422,MATCH(P422&amp;$K428,$AJ$2:$CJ$2&amp;$AJ$1:$CJ$1,0))</f>
        <v>119535246.24837604</v>
      </c>
      <c r="Q428" s="18" cm="1">
        <f t="array" ref="Q428">$N428*INDEX($AJ$5:$CJ$36,$N422,MATCH(Q422&amp;$K428,$AJ$2:$CJ$2&amp;$AJ$1:$CJ$1,0))</f>
        <v>335472381.37093091</v>
      </c>
      <c r="R428" s="18" cm="1">
        <f t="array" ref="R428">$N428*INDEX($AJ$5:$CJ$36,$N422,MATCH(R422&amp;$K428,$AJ$2:$CJ$2&amp;$AJ$1:$CJ$1,0))</f>
        <v>70221047.093595222</v>
      </c>
      <c r="S428" s="151"/>
    </row>
    <row r="429" spans="11:19" x14ac:dyDescent="0.25">
      <c r="K429" s="151">
        <v>6</v>
      </c>
      <c r="L429" s="17">
        <v>227</v>
      </c>
      <c r="M429" s="17" t="s">
        <v>67</v>
      </c>
      <c r="N429" s="21">
        <f>LOOKUP($M422,$C$7:$AE$7,$C$14:$AE$14)</f>
        <v>151.69999999999999</v>
      </c>
      <c r="O429" s="18" cm="1">
        <f t="array" ref="O429">$N429*INDEX($AJ$5:$CJ$36,$N422,MATCH(O422&amp;$K429,$AJ$2:$CJ$2&amp;$AJ$1:$CJ$1,0))</f>
        <v>75350303.210483164</v>
      </c>
      <c r="P429" s="18" cm="1">
        <f t="array" ref="P429">$N429*INDEX($AJ$5:$CJ$36,$N422,MATCH(P422&amp;$K429,$AJ$2:$CJ$2&amp;$AJ$1:$CJ$1,0))</f>
        <v>58699629.24238044</v>
      </c>
      <c r="Q429" s="18" cm="1">
        <f t="array" ref="Q429">$N429*INDEX($AJ$5:$CJ$36,$N422,MATCH(Q422&amp;$K429,$AJ$2:$CJ$2&amp;$AJ$1:$CJ$1,0))</f>
        <v>155662220.66158149</v>
      </c>
      <c r="R429" s="18" cm="1">
        <f t="array" ref="R429">$N429*INDEX($AJ$5:$CJ$36,$N422,MATCH(R422&amp;$K429,$AJ$2:$CJ$2&amp;$AJ$1:$CJ$1,0))</f>
        <v>27694582.942946166</v>
      </c>
      <c r="S429" s="151"/>
    </row>
    <row r="430" spans="11:19" x14ac:dyDescent="0.25">
      <c r="K430" s="151">
        <v>7</v>
      </c>
      <c r="L430" s="17">
        <v>236</v>
      </c>
      <c r="M430" s="17" t="s">
        <v>68</v>
      </c>
      <c r="N430" s="21">
        <f>LOOKUP($M422,$C$7:$AE$7,$C$15:$AE$15)</f>
        <v>0</v>
      </c>
      <c r="O430" s="18" cm="1">
        <f t="array" ref="O430">$N430*INDEX($AJ$5:$CJ$36,$N422,MATCH(O422&amp;$K430,$AJ$2:$CJ$2&amp;$AJ$1:$CJ$1,0))</f>
        <v>0</v>
      </c>
      <c r="P430" s="18" cm="1">
        <f t="array" ref="P430">$N430*INDEX($AJ$5:$CJ$36,$N422,MATCH(P422&amp;$K430,$AJ$2:$CJ$2&amp;$AJ$1:$CJ$1,0))</f>
        <v>0</v>
      </c>
      <c r="Q430" s="18" cm="1">
        <f t="array" ref="Q430">$N430*INDEX($AJ$5:$CJ$36,$N422,MATCH(Q422&amp;$K430,$AJ$2:$CJ$2&amp;$AJ$1:$CJ$1,0))</f>
        <v>0</v>
      </c>
      <c r="R430" s="18" cm="1">
        <f t="array" ref="R430">$N430*INDEX($AJ$5:$CJ$36,$N422,MATCH(R422&amp;$K430,$AJ$2:$CJ$2&amp;$AJ$1:$CJ$1,0))</f>
        <v>0</v>
      </c>
      <c r="S430" s="151"/>
    </row>
    <row r="431" spans="11:19" x14ac:dyDescent="0.25">
      <c r="K431" s="151">
        <v>8</v>
      </c>
      <c r="L431" s="17">
        <v>245</v>
      </c>
      <c r="M431" s="17" t="s">
        <v>69</v>
      </c>
      <c r="N431" s="21">
        <f>LOOKUP($M422,$C$7:$AE$7,$C$16:$AE$16)</f>
        <v>20748.934164600789</v>
      </c>
      <c r="O431" s="18" cm="1">
        <f t="array" ref="O431">$N431*INDEX($AJ$5:$CJ$36,$N422,MATCH(O422&amp;$K431,$AJ$2:$CJ$2&amp;$AJ$1:$CJ$1,0))</f>
        <v>3584311869.5510063</v>
      </c>
      <c r="P431" s="18" cm="1">
        <f t="array" ref="P431">$N431*INDEX($AJ$5:$CJ$36,$N422,MATCH(P422&amp;$K431,$AJ$2:$CJ$2&amp;$AJ$1:$CJ$1,0))</f>
        <v>2938585239.928617</v>
      </c>
      <c r="Q431" s="18" cm="1">
        <f t="array" ref="Q431">$N431*INDEX($AJ$5:$CJ$36,$N422,MATCH(Q422&amp;$K431,$AJ$2:$CJ$2&amp;$AJ$1:$CJ$1,0))</f>
        <v>7998999102.58354</v>
      </c>
      <c r="R431" s="18" cm="1">
        <f t="array" ref="R431">$N431*INDEX($AJ$5:$CJ$36,$N422,MATCH(R422&amp;$K431,$AJ$2:$CJ$2&amp;$AJ$1:$CJ$1,0))</f>
        <v>1648808021.2837415</v>
      </c>
      <c r="S431" s="151"/>
    </row>
    <row r="432" spans="11:19" x14ac:dyDescent="0.25">
      <c r="K432" s="151">
        <v>9</v>
      </c>
      <c r="L432" s="17">
        <v>4310</v>
      </c>
      <c r="M432" s="17" t="s">
        <v>70</v>
      </c>
      <c r="N432" s="21">
        <f>LOOKUP($M422,$C$7:$AE$7,$C$17:$AE$17)</f>
        <v>1577.5125823170736</v>
      </c>
      <c r="O432" s="18" cm="1">
        <f t="array" ref="O432">$N432*INDEX($AJ$5:$CJ$36,$N422,MATCH(O422&amp;$K432,$AJ$2:$CJ$2&amp;$AJ$1:$CJ$1,0))</f>
        <v>421910465.60914743</v>
      </c>
      <c r="P432" s="18" cm="1">
        <f t="array" ref="P432">$N432*INDEX($AJ$5:$CJ$36,$N422,MATCH(P422&amp;$K432,$AJ$2:$CJ$2&amp;$AJ$1:$CJ$1,0))</f>
        <v>339308767.52460939</v>
      </c>
      <c r="Q432" s="18" cm="1">
        <f t="array" ref="Q432">$N432*INDEX($AJ$5:$CJ$36,$N422,MATCH(Q422&amp;$K432,$AJ$2:$CJ$2&amp;$AJ$1:$CJ$1,0))</f>
        <v>904840271.95444703</v>
      </c>
      <c r="R432" s="18" cm="1">
        <f t="array" ref="R432">$N432*INDEX($AJ$5:$CJ$36,$N422,MATCH(R422&amp;$K432,$AJ$2:$CJ$2&amp;$AJ$1:$CJ$1,0))</f>
        <v>177450548.89005223</v>
      </c>
      <c r="S432" s="151"/>
    </row>
    <row r="433" spans="11:19" x14ac:dyDescent="0.25">
      <c r="K433" s="151"/>
      <c r="L433" s="17"/>
      <c r="M433" s="17"/>
      <c r="N433" s="17"/>
      <c r="O433" s="20">
        <f>SUM(O424:O432)</f>
        <v>37108584947.867828</v>
      </c>
      <c r="P433" s="20">
        <f>SUM(P424:P432)</f>
        <v>29277160027.210842</v>
      </c>
      <c r="Q433" s="20">
        <f>SUM(Q424:Q432)</f>
        <v>78296610700.645477</v>
      </c>
      <c r="R433" s="20">
        <f>SUM(R424:R432)</f>
        <v>14475799922.542965</v>
      </c>
      <c r="S433" s="151">
        <f>M422</f>
        <v>2050</v>
      </c>
    </row>
  </sheetData>
  <mergeCells count="192">
    <mergeCell ref="A9:A17"/>
    <mergeCell ref="AS205:AT205"/>
    <mergeCell ref="AS206:AT206"/>
    <mergeCell ref="AS207:AT207"/>
    <mergeCell ref="AS208:AT208"/>
    <mergeCell ref="AS209:AT209"/>
    <mergeCell ref="AS210:AT210"/>
    <mergeCell ref="AS211:AT211"/>
    <mergeCell ref="AU205:AV205"/>
    <mergeCell ref="AU206:AV206"/>
    <mergeCell ref="AU207:AV207"/>
    <mergeCell ref="AU208:AV208"/>
    <mergeCell ref="AU209:AV209"/>
    <mergeCell ref="AU210:AV210"/>
    <mergeCell ref="AU211:AV211"/>
    <mergeCell ref="AS199:AT199"/>
    <mergeCell ref="AU199:AV199"/>
    <mergeCell ref="AQ203:AQ204"/>
    <mergeCell ref="AS203:AT203"/>
    <mergeCell ref="AU203:AV203"/>
    <mergeCell ref="AS126:AT126"/>
    <mergeCell ref="AU126:AV126"/>
    <mergeCell ref="AK4:AN4"/>
    <mergeCell ref="AK3:AN3"/>
    <mergeCell ref="AQ3:AT3"/>
    <mergeCell ref="AS131:AT131"/>
    <mergeCell ref="AS132:AT132"/>
    <mergeCell ref="AS133:AT133"/>
    <mergeCell ref="AS134:AT134"/>
    <mergeCell ref="AS135:AT135"/>
    <mergeCell ref="AS160:AT160"/>
    <mergeCell ref="AS127:AT127"/>
    <mergeCell ref="AS128:AT128"/>
    <mergeCell ref="AS129:AT129"/>
    <mergeCell ref="AS130:AT130"/>
    <mergeCell ref="AU136:AV136"/>
    <mergeCell ref="AU137:AV137"/>
    <mergeCell ref="AU138:AV138"/>
    <mergeCell ref="AU139:AV139"/>
    <mergeCell ref="BU4:BX4"/>
    <mergeCell ref="CA4:CD4"/>
    <mergeCell ref="CG4:CJ4"/>
    <mergeCell ref="BI4:BL4"/>
    <mergeCell ref="BO4:BR4"/>
    <mergeCell ref="BI3:BL3"/>
    <mergeCell ref="BO3:BR3"/>
    <mergeCell ref="BU3:BX3"/>
    <mergeCell ref="CA3:CD3"/>
    <mergeCell ref="CG3:CJ3"/>
    <mergeCell ref="AS146:AT146"/>
    <mergeCell ref="AS147:AT147"/>
    <mergeCell ref="AS148:AT148"/>
    <mergeCell ref="AS149:AT149"/>
    <mergeCell ref="AW3:AZ3"/>
    <mergeCell ref="BC3:BF3"/>
    <mergeCell ref="AQ4:AT4"/>
    <mergeCell ref="AW4:AZ4"/>
    <mergeCell ref="BC4:BF4"/>
    <mergeCell ref="AS141:AT141"/>
    <mergeCell ref="AS142:AT142"/>
    <mergeCell ref="AS143:AT143"/>
    <mergeCell ref="AS144:AT144"/>
    <mergeCell ref="AS145:AT145"/>
    <mergeCell ref="AS136:AT136"/>
    <mergeCell ref="AS137:AT137"/>
    <mergeCell ref="AS138:AT138"/>
    <mergeCell ref="AS139:AT139"/>
    <mergeCell ref="AS140:AT140"/>
    <mergeCell ref="AU127:AV127"/>
    <mergeCell ref="AU128:AV128"/>
    <mergeCell ref="AU129:AV129"/>
    <mergeCell ref="AU130:AV130"/>
    <mergeCell ref="AU131:AV131"/>
    <mergeCell ref="AU132:AV132"/>
    <mergeCell ref="AU133:AV133"/>
    <mergeCell ref="AU134:AV134"/>
    <mergeCell ref="AU135:AV135"/>
    <mergeCell ref="AU146:AV146"/>
    <mergeCell ref="AU147:AV147"/>
    <mergeCell ref="AU148:AV148"/>
    <mergeCell ref="AU149:AV149"/>
    <mergeCell ref="AU140:AV140"/>
    <mergeCell ref="AU141:AV141"/>
    <mergeCell ref="AU142:AV142"/>
    <mergeCell ref="AU143:AV143"/>
    <mergeCell ref="AU144:AV144"/>
    <mergeCell ref="AU145:AV145"/>
    <mergeCell ref="AS164:AT164"/>
    <mergeCell ref="AS165:AT165"/>
    <mergeCell ref="AS166:AT166"/>
    <mergeCell ref="AS167:AT167"/>
    <mergeCell ref="AS168:AT168"/>
    <mergeCell ref="AU155:AV155"/>
    <mergeCell ref="AS162:AT162"/>
    <mergeCell ref="AS163:AT163"/>
    <mergeCell ref="AU150:AV150"/>
    <mergeCell ref="AU151:AV151"/>
    <mergeCell ref="AU152:AV152"/>
    <mergeCell ref="AU153:AV153"/>
    <mergeCell ref="AU154:AV154"/>
    <mergeCell ref="AS155:AT155"/>
    <mergeCell ref="AU160:AV160"/>
    <mergeCell ref="AU168:AV168"/>
    <mergeCell ref="AU167:AV167"/>
    <mergeCell ref="AS150:AT150"/>
    <mergeCell ref="AS151:AT151"/>
    <mergeCell ref="AS152:AT152"/>
    <mergeCell ref="AS153:AT153"/>
    <mergeCell ref="AS154:AT154"/>
    <mergeCell ref="AU166:AV166"/>
    <mergeCell ref="AS169:AT169"/>
    <mergeCell ref="AS170:AT170"/>
    <mergeCell ref="AS171:AT171"/>
    <mergeCell ref="AS172:AT172"/>
    <mergeCell ref="AS173:AT173"/>
    <mergeCell ref="AS185:AT185"/>
    <mergeCell ref="AS186:AT186"/>
    <mergeCell ref="AS187:AT187"/>
    <mergeCell ref="AS188:AT188"/>
    <mergeCell ref="AS179:AT179"/>
    <mergeCell ref="AS180:AT180"/>
    <mergeCell ref="AS181:AT181"/>
    <mergeCell ref="AS182:AT182"/>
    <mergeCell ref="AS183:AT183"/>
    <mergeCell ref="AU171:AV171"/>
    <mergeCell ref="AU172:AV172"/>
    <mergeCell ref="AU173:AV173"/>
    <mergeCell ref="AU174:AV174"/>
    <mergeCell ref="AU175:AV175"/>
    <mergeCell ref="AS184:AT184"/>
    <mergeCell ref="AS174:AT174"/>
    <mergeCell ref="AS175:AT175"/>
    <mergeCell ref="AS176:AT176"/>
    <mergeCell ref="AS177:AT177"/>
    <mergeCell ref="AS178:AT178"/>
    <mergeCell ref="F29:I29"/>
    <mergeCell ref="AQ160:AQ161"/>
    <mergeCell ref="AU186:AV186"/>
    <mergeCell ref="AU187:AV187"/>
    <mergeCell ref="AU188:AV188"/>
    <mergeCell ref="AU189:AV189"/>
    <mergeCell ref="AU190:AV190"/>
    <mergeCell ref="AU181:AV181"/>
    <mergeCell ref="AU182:AV182"/>
    <mergeCell ref="AU183:AV183"/>
    <mergeCell ref="AU184:AV184"/>
    <mergeCell ref="AU185:AV185"/>
    <mergeCell ref="AU176:AV176"/>
    <mergeCell ref="AU177:AV177"/>
    <mergeCell ref="AU178:AV178"/>
    <mergeCell ref="AU179:AV179"/>
    <mergeCell ref="AU180:AV180"/>
    <mergeCell ref="AS189:AT189"/>
    <mergeCell ref="AS190:AT190"/>
    <mergeCell ref="AU162:AV162"/>
    <mergeCell ref="AU163:AV163"/>
    <mergeCell ref="AU164:AV164"/>
    <mergeCell ref="AU165:AV165"/>
    <mergeCell ref="AU169:AV169"/>
    <mergeCell ref="O29:R29"/>
    <mergeCell ref="O43:R43"/>
    <mergeCell ref="O57:R57"/>
    <mergeCell ref="O71:R71"/>
    <mergeCell ref="O85:R85"/>
    <mergeCell ref="O99:R99"/>
    <mergeCell ref="O113:R113"/>
    <mergeCell ref="O127:R127"/>
    <mergeCell ref="O141:R141"/>
    <mergeCell ref="O393:R393"/>
    <mergeCell ref="O407:R407"/>
    <mergeCell ref="O421:R421"/>
    <mergeCell ref="F144:I144"/>
    <mergeCell ref="AR56:AU56"/>
    <mergeCell ref="F177:I177"/>
    <mergeCell ref="O267:R267"/>
    <mergeCell ref="O281:R281"/>
    <mergeCell ref="O295:R295"/>
    <mergeCell ref="O309:R309"/>
    <mergeCell ref="O323:R323"/>
    <mergeCell ref="O337:R337"/>
    <mergeCell ref="O351:R351"/>
    <mergeCell ref="O365:R365"/>
    <mergeCell ref="O379:R379"/>
    <mergeCell ref="O155:R155"/>
    <mergeCell ref="O169:R169"/>
    <mergeCell ref="O183:R183"/>
    <mergeCell ref="O197:R197"/>
    <mergeCell ref="O211:R211"/>
    <mergeCell ref="O225:R225"/>
    <mergeCell ref="O239:R239"/>
    <mergeCell ref="O253:R253"/>
    <mergeCell ref="AU170:AV170"/>
  </mergeCells>
  <pageMargins left="0.7" right="0.7" top="0.75" bottom="0.75" header="0.3" footer="0.3"/>
  <pageSetup orientation="portrait" horizontalDpi="300" verticalDpi="300" r:id="rId1"/>
  <drawing r:id="rId2"/>
  <tableParts count="37"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  <tablePart r:id="rId15"/>
    <tablePart r:id="rId16"/>
    <tablePart r:id="rId17"/>
    <tablePart r:id="rId18"/>
    <tablePart r:id="rId19"/>
    <tablePart r:id="rId20"/>
    <tablePart r:id="rId21"/>
    <tablePart r:id="rId22"/>
    <tablePart r:id="rId23"/>
    <tablePart r:id="rId24"/>
    <tablePart r:id="rId25"/>
    <tablePart r:id="rId26"/>
    <tablePart r:id="rId27"/>
    <tablePart r:id="rId28"/>
    <tablePart r:id="rId29"/>
    <tablePart r:id="rId30"/>
    <tablePart r:id="rId31"/>
    <tablePart r:id="rId32"/>
    <tablePart r:id="rId33"/>
    <tablePart r:id="rId34"/>
    <tablePart r:id="rId35"/>
    <tablePart r:id="rId36"/>
    <tablePart r:id="rId37"/>
    <tablePart r:id="rId38"/>
    <tablePart r:id="rId39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CAA6CE-447B-4D8E-AC3B-933ECAD70CBE}">
  <dimension ref="A1:AL193"/>
  <sheetViews>
    <sheetView topLeftCell="M89" workbookViewId="0">
      <selection activeCell="AF81" sqref="AF81"/>
    </sheetView>
  </sheetViews>
  <sheetFormatPr defaultRowHeight="15" x14ac:dyDescent="0.25"/>
  <cols>
    <col min="1" max="1" width="17.5703125" customWidth="1"/>
    <col min="2" max="2" width="21.5703125" bestFit="1" customWidth="1"/>
    <col min="3" max="3" width="17.140625" bestFit="1" customWidth="1"/>
    <col min="4" max="4" width="20.5703125" customWidth="1"/>
    <col min="5" max="5" width="10" bestFit="1" customWidth="1"/>
    <col min="6" max="6" width="11.5703125" customWidth="1"/>
    <col min="7" max="7" width="14.85546875" customWidth="1"/>
    <col min="8" max="8" width="21.42578125" bestFit="1" customWidth="1"/>
    <col min="9" max="9" width="11.5703125" bestFit="1" customWidth="1"/>
    <col min="10" max="10" width="15.28515625" bestFit="1" customWidth="1"/>
    <col min="11" max="11" width="16.85546875" bestFit="1" customWidth="1"/>
    <col min="14" max="14" width="13" customWidth="1"/>
    <col min="15" max="15" width="20" customWidth="1"/>
    <col min="16" max="16" width="15" customWidth="1"/>
    <col min="17" max="18" width="20.42578125" customWidth="1"/>
    <col min="19" max="19" width="20.28515625" bestFit="1" customWidth="1"/>
    <col min="20" max="20" width="16.42578125" bestFit="1" customWidth="1"/>
    <col min="21" max="21" width="14.85546875" bestFit="1" customWidth="1"/>
    <col min="22" max="23" width="15.42578125" bestFit="1" customWidth="1"/>
    <col min="24" max="24" width="16.42578125" bestFit="1" customWidth="1"/>
    <col min="27" max="29" width="13.7109375" bestFit="1" customWidth="1"/>
    <col min="30" max="30" width="12.5703125" bestFit="1" customWidth="1"/>
    <col min="35" max="35" width="20.5703125" bestFit="1" customWidth="1"/>
    <col min="36" max="36" width="15.28515625" bestFit="1" customWidth="1"/>
    <col min="37" max="37" width="16.85546875" bestFit="1" customWidth="1"/>
    <col min="38" max="38" width="19" bestFit="1" customWidth="1"/>
    <col min="39" max="39" width="10" bestFit="1" customWidth="1"/>
  </cols>
  <sheetData>
    <row r="1" spans="1:10" x14ac:dyDescent="0.25">
      <c r="A1" t="s">
        <v>185</v>
      </c>
    </row>
    <row r="2" spans="1:10" ht="15.75" thickBot="1" x14ac:dyDescent="0.3"/>
    <row r="3" spans="1:10" ht="15.75" thickBot="1" x14ac:dyDescent="0.3">
      <c r="A3" s="382" t="s">
        <v>186</v>
      </c>
      <c r="B3" s="385" t="s">
        <v>187</v>
      </c>
      <c r="C3" s="386"/>
      <c r="D3" s="386"/>
      <c r="E3" s="386"/>
      <c r="F3" s="386"/>
      <c r="G3" s="386"/>
      <c r="H3" s="386"/>
      <c r="I3" s="387"/>
    </row>
    <row r="4" spans="1:10" ht="15.75" thickBot="1" x14ac:dyDescent="0.3">
      <c r="A4" s="383"/>
      <c r="B4" s="385">
        <v>400</v>
      </c>
      <c r="C4" s="387"/>
      <c r="D4" s="385">
        <v>800</v>
      </c>
      <c r="E4" s="387"/>
      <c r="F4" s="388">
        <v>1600</v>
      </c>
      <c r="G4" s="389"/>
      <c r="H4" s="388">
        <v>2400</v>
      </c>
      <c r="I4" s="389"/>
      <c r="J4" t="s">
        <v>188</v>
      </c>
    </row>
    <row r="5" spans="1:10" ht="45.75" thickBot="1" x14ac:dyDescent="0.3">
      <c r="A5" s="384"/>
      <c r="B5" s="215" t="s">
        <v>189</v>
      </c>
      <c r="C5" s="215" t="s">
        <v>190</v>
      </c>
      <c r="D5" s="215" t="s">
        <v>189</v>
      </c>
      <c r="E5" s="215" t="s">
        <v>190</v>
      </c>
      <c r="F5" s="215" t="s">
        <v>189</v>
      </c>
      <c r="G5" s="215" t="s">
        <v>190</v>
      </c>
      <c r="H5" s="215" t="s">
        <v>189</v>
      </c>
      <c r="I5" s="215" t="s">
        <v>190</v>
      </c>
    </row>
    <row r="6" spans="1:10" ht="15.75" thickBot="1" x14ac:dyDescent="0.3">
      <c r="A6" s="216">
        <v>100</v>
      </c>
      <c r="B6" s="217">
        <v>2.81</v>
      </c>
      <c r="C6" s="217">
        <v>3.24</v>
      </c>
      <c r="D6" s="217">
        <v>2.11</v>
      </c>
      <c r="E6" s="217">
        <v>2.4500000000000002</v>
      </c>
      <c r="F6" s="217">
        <v>1.71</v>
      </c>
      <c r="G6" s="217">
        <v>1.98</v>
      </c>
      <c r="H6" s="217">
        <v>1.56</v>
      </c>
      <c r="I6" s="217">
        <v>1.8</v>
      </c>
      <c r="J6">
        <f>AVERAGE(B6:I6)</f>
        <v>2.2075</v>
      </c>
    </row>
    <row r="7" spans="1:10" ht="15.75" thickBot="1" x14ac:dyDescent="0.3">
      <c r="A7" s="216">
        <v>75</v>
      </c>
      <c r="B7" s="217">
        <v>3.45</v>
      </c>
      <c r="C7" s="217">
        <v>4.0199999999999996</v>
      </c>
      <c r="D7" s="217">
        <v>2.52</v>
      </c>
      <c r="E7" s="217">
        <v>2.97</v>
      </c>
      <c r="F7" s="217">
        <v>1.99</v>
      </c>
      <c r="G7" s="217">
        <v>2.35</v>
      </c>
      <c r="H7" s="217">
        <v>1.79</v>
      </c>
      <c r="I7" s="217">
        <v>2.1</v>
      </c>
      <c r="J7">
        <f>AVERAGE(B7:I7)</f>
        <v>2.6487500000000002</v>
      </c>
    </row>
    <row r="8" spans="1:10" ht="15.75" thickBot="1" x14ac:dyDescent="0.3">
      <c r="A8" s="216">
        <v>50</v>
      </c>
      <c r="B8" s="217">
        <v>4.7300000000000004</v>
      </c>
      <c r="C8" s="217">
        <v>5.59</v>
      </c>
      <c r="D8" s="217">
        <v>3.33</v>
      </c>
      <c r="E8" s="217">
        <v>4.01</v>
      </c>
      <c r="F8" s="217">
        <v>2.54</v>
      </c>
      <c r="G8" s="217">
        <v>3.08</v>
      </c>
      <c r="H8" s="217">
        <v>2.23</v>
      </c>
      <c r="I8" s="217">
        <v>2.71</v>
      </c>
      <c r="J8">
        <f>AVERAGE(B8:I8)</f>
        <v>3.5275000000000003</v>
      </c>
    </row>
    <row r="9" spans="1:10" x14ac:dyDescent="0.25">
      <c r="J9">
        <f>AVERAGE(J6:J8)</f>
        <v>2.7945833333333336</v>
      </c>
    </row>
    <row r="13" spans="1:10" ht="15.75" thickBot="1" x14ac:dyDescent="0.3"/>
    <row r="14" spans="1:10" ht="15.75" thickBot="1" x14ac:dyDescent="0.3">
      <c r="A14" s="382" t="s">
        <v>186</v>
      </c>
      <c r="B14" s="385" t="s">
        <v>191</v>
      </c>
      <c r="C14" s="386"/>
      <c r="D14" s="386"/>
      <c r="E14" s="386"/>
      <c r="F14" s="386"/>
      <c r="G14" s="386"/>
      <c r="H14" s="386"/>
      <c r="I14" s="387"/>
    </row>
    <row r="15" spans="1:10" ht="15.75" thickBot="1" x14ac:dyDescent="0.3">
      <c r="A15" s="383"/>
      <c r="B15" s="385">
        <v>400</v>
      </c>
      <c r="C15" s="387"/>
      <c r="D15" s="385">
        <v>800</v>
      </c>
      <c r="E15" s="387"/>
      <c r="F15" s="388">
        <v>1600</v>
      </c>
      <c r="G15" s="389"/>
      <c r="H15" s="388">
        <v>2400</v>
      </c>
      <c r="I15" s="389"/>
      <c r="J15" t="s">
        <v>188</v>
      </c>
    </row>
    <row r="16" spans="1:10" ht="45.75" thickBot="1" x14ac:dyDescent="0.3">
      <c r="A16" s="384"/>
      <c r="B16" s="215" t="s">
        <v>189</v>
      </c>
      <c r="C16" s="215" t="s">
        <v>190</v>
      </c>
      <c r="D16" s="215" t="s">
        <v>189</v>
      </c>
      <c r="E16" s="215" t="s">
        <v>190</v>
      </c>
      <c r="F16" s="215" t="s">
        <v>189</v>
      </c>
      <c r="G16" s="215" t="s">
        <v>190</v>
      </c>
      <c r="H16" s="215" t="s">
        <v>189</v>
      </c>
      <c r="I16" s="215" t="s">
        <v>190</v>
      </c>
    </row>
    <row r="17" spans="1:10" ht="15.75" thickBot="1" x14ac:dyDescent="0.3">
      <c r="A17" s="216">
        <v>100</v>
      </c>
      <c r="B17" s="217">
        <v>2.2200000000000002</v>
      </c>
      <c r="C17" s="217">
        <v>2.63</v>
      </c>
      <c r="D17" s="217">
        <v>1.8</v>
      </c>
      <c r="E17" s="217">
        <v>2.13</v>
      </c>
      <c r="F17" s="217">
        <v>1.55</v>
      </c>
      <c r="G17" s="217">
        <v>1.81</v>
      </c>
      <c r="H17" s="217">
        <v>1.45</v>
      </c>
      <c r="I17" s="217">
        <v>1.68</v>
      </c>
      <c r="J17">
        <f>AVERAGE(B17:I17)</f>
        <v>1.9087499999999999</v>
      </c>
    </row>
    <row r="18" spans="1:10" ht="15.75" thickBot="1" x14ac:dyDescent="0.3">
      <c r="A18" s="216">
        <v>75</v>
      </c>
      <c r="B18" s="217">
        <v>2.66</v>
      </c>
      <c r="C18" s="217">
        <v>3.21</v>
      </c>
      <c r="D18" s="217">
        <v>2.1</v>
      </c>
      <c r="E18" s="217">
        <v>2.5499999999999998</v>
      </c>
      <c r="F18" s="217">
        <v>1.77</v>
      </c>
      <c r="G18" s="217">
        <v>2.12</v>
      </c>
      <c r="H18" s="217">
        <v>1.63</v>
      </c>
      <c r="I18" s="217">
        <v>1.94</v>
      </c>
      <c r="J18">
        <f>AVERAGE(B18:I18)</f>
        <v>2.2475000000000001</v>
      </c>
    </row>
    <row r="19" spans="1:10" ht="15.75" thickBot="1" x14ac:dyDescent="0.3">
      <c r="A19" s="216">
        <v>50</v>
      </c>
      <c r="B19" s="217">
        <v>3.54</v>
      </c>
      <c r="C19" s="217">
        <v>4.37</v>
      </c>
      <c r="D19" s="217">
        <v>2.71</v>
      </c>
      <c r="E19" s="217">
        <v>3.37</v>
      </c>
      <c r="F19" s="217">
        <v>2.21</v>
      </c>
      <c r="G19" s="217">
        <v>2.74</v>
      </c>
      <c r="H19" s="217">
        <v>2.0099999999999998</v>
      </c>
      <c r="I19" s="217">
        <v>2.4700000000000002</v>
      </c>
      <c r="J19">
        <f>AVERAGE(B19:I19)</f>
        <v>2.9275000000000002</v>
      </c>
    </row>
    <row r="20" spans="1:10" x14ac:dyDescent="0.25">
      <c r="J20">
        <f>AVERAGE(J17:J19)</f>
        <v>2.3612500000000001</v>
      </c>
    </row>
    <row r="23" spans="1:10" ht="15.75" thickBot="1" x14ac:dyDescent="0.3"/>
    <row r="24" spans="1:10" ht="16.5" thickTop="1" thickBot="1" x14ac:dyDescent="0.3">
      <c r="B24" s="218">
        <v>2011</v>
      </c>
      <c r="C24" s="219">
        <v>2012</v>
      </c>
      <c r="D24" s="219">
        <v>2013</v>
      </c>
      <c r="E24" s="219">
        <v>2014</v>
      </c>
      <c r="F24" s="219">
        <v>2015</v>
      </c>
      <c r="G24" s="219">
        <v>2016</v>
      </c>
      <c r="H24" s="219">
        <v>2017</v>
      </c>
      <c r="I24" s="219">
        <v>2018</v>
      </c>
      <c r="J24" s="220">
        <v>2019</v>
      </c>
    </row>
    <row r="25" spans="1:10" ht="15.75" thickBot="1" x14ac:dyDescent="0.3">
      <c r="A25" s="221" t="s">
        <v>192</v>
      </c>
      <c r="B25" s="222">
        <v>5958835.2000000002</v>
      </c>
      <c r="C25" s="223">
        <v>3315200</v>
      </c>
      <c r="D25" s="223">
        <v>4087464</v>
      </c>
      <c r="E25" s="223">
        <v>5022853.5999999996</v>
      </c>
      <c r="F25" s="223">
        <v>4258714.8</v>
      </c>
      <c r="G25" s="223">
        <v>2792552.8</v>
      </c>
      <c r="H25" s="224">
        <v>5156201.5999999996</v>
      </c>
      <c r="I25" s="223">
        <v>3276290.8</v>
      </c>
      <c r="J25" s="225">
        <v>3707770</v>
      </c>
    </row>
    <row r="26" spans="1:10" ht="15.75" thickBot="1" x14ac:dyDescent="0.3">
      <c r="A26" s="226" t="s">
        <v>193</v>
      </c>
      <c r="B26" s="222">
        <v>6082.8</v>
      </c>
      <c r="C26" s="223">
        <v>6704.4</v>
      </c>
      <c r="D26" s="223">
        <v>6704.4</v>
      </c>
      <c r="E26" s="223">
        <v>6883.48</v>
      </c>
      <c r="F26" s="223">
        <v>5372.4</v>
      </c>
      <c r="G26" s="223">
        <v>4013.76</v>
      </c>
      <c r="H26" s="223">
        <v>3754.76</v>
      </c>
      <c r="I26" s="223">
        <v>4155.84</v>
      </c>
      <c r="J26" s="225">
        <v>5296.92</v>
      </c>
    </row>
    <row r="27" spans="1:10" x14ac:dyDescent="0.25">
      <c r="A27" s="227"/>
      <c r="B27" s="228"/>
      <c r="C27" s="228"/>
      <c r="D27" s="228"/>
      <c r="E27" s="228"/>
      <c r="F27" s="228"/>
      <c r="G27" s="228"/>
      <c r="H27" s="228"/>
      <c r="I27" s="228"/>
      <c r="J27" s="228"/>
    </row>
    <row r="28" spans="1:10" ht="15.75" thickBot="1" x14ac:dyDescent="0.3">
      <c r="A28" s="227"/>
      <c r="B28" s="228"/>
      <c r="C28" s="228"/>
      <c r="D28" s="228"/>
      <c r="E28" s="228"/>
      <c r="F28" s="228"/>
      <c r="G28" s="228"/>
      <c r="H28" s="228"/>
      <c r="I28" s="228"/>
      <c r="J28" s="228"/>
    </row>
    <row r="29" spans="1:10" ht="48.75" thickTop="1" thickBot="1" x14ac:dyDescent="0.3">
      <c r="A29" s="229" t="s">
        <v>104</v>
      </c>
      <c r="B29" s="230" t="s">
        <v>105</v>
      </c>
      <c r="C29" s="230" t="s">
        <v>194</v>
      </c>
      <c r="D29" s="230" t="s">
        <v>195</v>
      </c>
      <c r="E29" s="230" t="s">
        <v>196</v>
      </c>
      <c r="F29" s="228"/>
      <c r="G29" s="228"/>
      <c r="H29" s="228"/>
      <c r="I29" s="228"/>
      <c r="J29" s="228"/>
    </row>
    <row r="30" spans="1:10" ht="45.75" thickBot="1" x14ac:dyDescent="0.3">
      <c r="A30" s="231" t="s">
        <v>197</v>
      </c>
      <c r="B30" s="80" t="s">
        <v>198</v>
      </c>
      <c r="C30" s="80" t="s">
        <v>199</v>
      </c>
      <c r="D30" s="80" t="s">
        <v>200</v>
      </c>
      <c r="E30" s="80" t="s">
        <v>201</v>
      </c>
      <c r="F30" s="228"/>
      <c r="G30" s="228"/>
      <c r="H30" s="228"/>
      <c r="I30" s="228"/>
      <c r="J30" s="228"/>
    </row>
    <row r="31" spans="1:10" ht="15.75" thickBot="1" x14ac:dyDescent="0.3">
      <c r="A31" s="227"/>
      <c r="B31" s="232">
        <v>0.95</v>
      </c>
      <c r="C31" s="228"/>
      <c r="D31" s="228"/>
      <c r="E31" s="233">
        <v>2.2599999999999998</v>
      </c>
      <c r="F31" s="234">
        <f>E31/1000</f>
        <v>2.2599999999999999E-3</v>
      </c>
      <c r="G31" s="228"/>
      <c r="H31" s="228"/>
      <c r="I31" s="228"/>
      <c r="J31" s="228"/>
    </row>
    <row r="32" spans="1:10" x14ac:dyDescent="0.25">
      <c r="A32" s="227"/>
      <c r="B32" s="228"/>
      <c r="C32" s="228"/>
      <c r="D32" s="228"/>
      <c r="E32" s="228"/>
      <c r="F32" s="228"/>
      <c r="G32" s="228"/>
      <c r="H32" s="228"/>
      <c r="I32" s="228"/>
      <c r="J32" s="228"/>
    </row>
    <row r="33" spans="1:11" x14ac:dyDescent="0.25">
      <c r="A33" s="227"/>
      <c r="B33" s="228"/>
      <c r="C33" s="228"/>
      <c r="D33" s="228"/>
      <c r="E33" s="228"/>
      <c r="F33" s="228"/>
      <c r="G33" s="228"/>
      <c r="H33" s="228"/>
      <c r="I33" s="228"/>
      <c r="J33" s="228"/>
    </row>
    <row r="34" spans="1:11" x14ac:dyDescent="0.25">
      <c r="A34" s="227"/>
      <c r="B34" s="228"/>
      <c r="C34" s="228"/>
      <c r="D34" s="228"/>
      <c r="E34" s="228"/>
      <c r="F34" s="228"/>
      <c r="G34" s="228"/>
      <c r="H34" s="228"/>
      <c r="I34" s="228"/>
      <c r="J34" s="228"/>
    </row>
    <row r="35" spans="1:11" ht="15.75" thickBot="1" x14ac:dyDescent="0.3">
      <c r="A35" t="s">
        <v>202</v>
      </c>
    </row>
    <row r="36" spans="1:11" ht="15.75" thickBot="1" x14ac:dyDescent="0.3">
      <c r="B36" s="378" t="s">
        <v>203</v>
      </c>
      <c r="C36" s="379"/>
      <c r="D36" s="87" t="s">
        <v>204</v>
      </c>
      <c r="E36" s="89"/>
      <c r="F36" s="87" t="s">
        <v>205</v>
      </c>
      <c r="G36" s="89"/>
    </row>
    <row r="37" spans="1:11" ht="15.75" thickBot="1" x14ac:dyDescent="0.3">
      <c r="B37" s="235" t="s">
        <v>192</v>
      </c>
      <c r="C37" s="236" t="s">
        <v>193</v>
      </c>
      <c r="D37" s="235" t="s">
        <v>192</v>
      </c>
      <c r="E37" s="236"/>
      <c r="F37" s="235" t="s">
        <v>192</v>
      </c>
      <c r="G37" s="236"/>
      <c r="H37" t="s">
        <v>206</v>
      </c>
      <c r="I37" t="s">
        <v>206</v>
      </c>
      <c r="J37" t="s">
        <v>206</v>
      </c>
      <c r="K37" t="s">
        <v>207</v>
      </c>
    </row>
    <row r="38" spans="1:11" x14ac:dyDescent="0.25">
      <c r="A38" s="237">
        <v>2011</v>
      </c>
      <c r="B38" s="238">
        <v>5958835.2000000002</v>
      </c>
      <c r="C38" s="239">
        <v>6082.8</v>
      </c>
      <c r="D38" s="240">
        <f>B38/14800</f>
        <v>402.62400000000002</v>
      </c>
      <c r="E38" s="241"/>
      <c r="F38" s="240">
        <f>D38*1000</f>
        <v>402624</v>
      </c>
      <c r="G38" s="242"/>
      <c r="H38" t="s">
        <v>203</v>
      </c>
      <c r="I38" t="s">
        <v>204</v>
      </c>
      <c r="J38" t="s">
        <v>205</v>
      </c>
      <c r="K38" s="243" t="s">
        <v>192</v>
      </c>
    </row>
    <row r="39" spans="1:11" x14ac:dyDescent="0.25">
      <c r="A39" s="237">
        <v>2012</v>
      </c>
      <c r="B39" s="238">
        <v>3315200</v>
      </c>
      <c r="C39" s="239">
        <v>6704.4</v>
      </c>
      <c r="D39" s="240">
        <f t="shared" ref="D39:D77" si="0">B39/14800</f>
        <v>224</v>
      </c>
      <c r="E39" s="241"/>
      <c r="F39" s="240">
        <f t="shared" ref="F39:F77" si="1">D39*1000</f>
        <v>224000</v>
      </c>
      <c r="G39" s="86"/>
      <c r="K39" s="244"/>
    </row>
    <row r="40" spans="1:11" x14ac:dyDescent="0.25">
      <c r="A40" s="237">
        <v>2013</v>
      </c>
      <c r="B40" s="238">
        <v>4087464</v>
      </c>
      <c r="C40" s="239">
        <v>6704.4</v>
      </c>
      <c r="D40" s="240">
        <f t="shared" si="0"/>
        <v>276.18</v>
      </c>
      <c r="E40" s="241"/>
      <c r="F40" s="240">
        <f>D40*1000</f>
        <v>276180</v>
      </c>
      <c r="G40" s="86"/>
      <c r="K40" s="244"/>
    </row>
    <row r="41" spans="1:11" x14ac:dyDescent="0.25">
      <c r="A41" s="237">
        <v>2014</v>
      </c>
      <c r="B41" s="238">
        <v>5022853.5999999996</v>
      </c>
      <c r="C41" s="239">
        <v>6883.48</v>
      </c>
      <c r="D41" s="240">
        <f>B41/14800</f>
        <v>339.38199999999995</v>
      </c>
      <c r="E41" s="241"/>
      <c r="F41" s="240">
        <f t="shared" si="1"/>
        <v>339381.99999999994</v>
      </c>
      <c r="G41" s="86"/>
      <c r="K41" s="244"/>
    </row>
    <row r="42" spans="1:11" x14ac:dyDescent="0.25">
      <c r="A42" s="237">
        <v>2015</v>
      </c>
      <c r="B42" s="238">
        <v>4258714.8</v>
      </c>
      <c r="C42" s="239">
        <v>5372.4</v>
      </c>
      <c r="D42" s="240">
        <f t="shared" si="0"/>
        <v>287.75099999999998</v>
      </c>
      <c r="E42" s="241"/>
      <c r="F42" s="240">
        <f t="shared" si="1"/>
        <v>287751</v>
      </c>
      <c r="G42" s="86"/>
      <c r="K42" s="244"/>
    </row>
    <row r="43" spans="1:11" x14ac:dyDescent="0.25">
      <c r="A43" s="237">
        <v>2016</v>
      </c>
      <c r="B43" s="238">
        <v>2792552.8</v>
      </c>
      <c r="C43" s="239">
        <v>4013.76</v>
      </c>
      <c r="D43" s="240">
        <f t="shared" si="0"/>
        <v>188.68599999999998</v>
      </c>
      <c r="E43" s="241"/>
      <c r="F43" s="240">
        <f t="shared" si="1"/>
        <v>188685.99999999997</v>
      </c>
      <c r="G43" s="86"/>
      <c r="K43" s="244"/>
    </row>
    <row r="44" spans="1:11" x14ac:dyDescent="0.25">
      <c r="A44" s="237">
        <v>2017</v>
      </c>
      <c r="B44" s="245">
        <v>5156201.5999999996</v>
      </c>
      <c r="C44" s="239">
        <v>3754.76</v>
      </c>
      <c r="D44" s="240">
        <f>B44/14800</f>
        <v>348.392</v>
      </c>
      <c r="E44" s="241"/>
      <c r="F44" s="240">
        <f t="shared" si="1"/>
        <v>348392</v>
      </c>
      <c r="G44" s="86"/>
      <c r="K44" s="244"/>
    </row>
    <row r="45" spans="1:11" x14ac:dyDescent="0.25">
      <c r="A45" s="237">
        <v>2018</v>
      </c>
      <c r="B45" s="238">
        <v>3276290.8</v>
      </c>
      <c r="C45" s="239">
        <v>4155.84</v>
      </c>
      <c r="D45" s="240">
        <f t="shared" si="0"/>
        <v>221.37099999999998</v>
      </c>
      <c r="E45" s="241"/>
      <c r="F45" s="240">
        <f t="shared" si="1"/>
        <v>221370.99999999997</v>
      </c>
      <c r="G45" s="86"/>
      <c r="K45" s="244"/>
    </row>
    <row r="46" spans="1:11" x14ac:dyDescent="0.25">
      <c r="A46" s="237">
        <v>2019</v>
      </c>
      <c r="B46" s="238">
        <v>3707770</v>
      </c>
      <c r="C46" s="239">
        <v>5296.92</v>
      </c>
      <c r="D46" s="240">
        <f t="shared" si="0"/>
        <v>250.52500000000001</v>
      </c>
      <c r="E46" s="241"/>
      <c r="F46" s="240">
        <f t="shared" si="1"/>
        <v>250525</v>
      </c>
      <c r="G46" s="86"/>
      <c r="K46" s="244"/>
    </row>
    <row r="47" spans="1:11" x14ac:dyDescent="0.25">
      <c r="A47" s="237">
        <v>2020</v>
      </c>
      <c r="B47" s="246">
        <f>AVERAGE(B38:B46)</f>
        <v>4175098.0888888887</v>
      </c>
      <c r="C47" s="247">
        <f>AVERAGE(C38:C46)</f>
        <v>5440.9733333333324</v>
      </c>
      <c r="D47" s="240">
        <f>B47/14800</f>
        <v>282.10122222222219</v>
      </c>
      <c r="E47" s="241"/>
      <c r="F47" s="240">
        <f t="shared" si="1"/>
        <v>282101.22222222219</v>
      </c>
      <c r="G47" s="86"/>
      <c r="I47" s="160"/>
      <c r="K47" s="244"/>
    </row>
    <row r="48" spans="1:11" x14ac:dyDescent="0.25">
      <c r="A48" s="237">
        <v>2021</v>
      </c>
      <c r="B48" s="246">
        <f>AVERAGE(B39:B47)</f>
        <v>3976905.0765432096</v>
      </c>
      <c r="C48" s="247">
        <f t="shared" ref="C48:C77" si="2">AVERAGE(C39:C47)</f>
        <v>5369.6592592592606</v>
      </c>
      <c r="D48" s="240">
        <f t="shared" si="0"/>
        <v>268.70980246913581</v>
      </c>
      <c r="E48" s="241"/>
      <c r="F48" s="240">
        <f t="shared" si="1"/>
        <v>268709.80246913579</v>
      </c>
      <c r="G48" s="86"/>
      <c r="I48" s="160"/>
      <c r="K48" s="244"/>
    </row>
    <row r="49" spans="1:20" x14ac:dyDescent="0.25">
      <c r="A49" s="237">
        <v>2022</v>
      </c>
      <c r="B49" s="246">
        <f>AVERAGE(B40:B48)</f>
        <v>4050427.8628257886</v>
      </c>
      <c r="C49" s="247">
        <f t="shared" si="2"/>
        <v>5221.3547325102891</v>
      </c>
      <c r="D49" s="240">
        <f t="shared" si="0"/>
        <v>273.67755829903979</v>
      </c>
      <c r="E49" s="241"/>
      <c r="F49" s="240">
        <f t="shared" si="1"/>
        <v>273677.55829903978</v>
      </c>
      <c r="G49" s="86"/>
      <c r="H49" s="248">
        <f>B49*$B$31</f>
        <v>3847906.4696844989</v>
      </c>
      <c r="I49" s="161">
        <f>J49/1000</f>
        <v>259.99368038408778</v>
      </c>
      <c r="J49" s="248">
        <f>F49*$B$31</f>
        <v>259993.68038408778</v>
      </c>
      <c r="K49" s="249">
        <f t="shared" ref="K49:K77" si="3">F49*$E$31</f>
        <v>618511.28175582981</v>
      </c>
    </row>
    <row r="50" spans="1:20" x14ac:dyDescent="0.25">
      <c r="A50" s="237">
        <v>2023</v>
      </c>
      <c r="B50" s="246">
        <f t="shared" ref="B50:B77" si="4">AVERAGE(B41:B49)</f>
        <v>4046312.7364730984</v>
      </c>
      <c r="C50" s="247">
        <f t="shared" si="2"/>
        <v>5056.5719250114316</v>
      </c>
      <c r="D50" s="240">
        <f t="shared" si="0"/>
        <v>273.39950922115531</v>
      </c>
      <c r="E50" s="241"/>
      <c r="F50" s="240">
        <f t="shared" si="1"/>
        <v>273399.50922115531</v>
      </c>
      <c r="G50" s="86"/>
      <c r="H50" s="250">
        <f t="shared" ref="H50:H77" si="5">B50*$B$31</f>
        <v>3843997.0996494433</v>
      </c>
      <c r="I50" s="161">
        <f t="shared" ref="I50:I77" si="6">J50/1000</f>
        <v>259.72953376009752</v>
      </c>
      <c r="J50" s="250">
        <f t="shared" ref="J50:J77" si="7">F50*$B$31</f>
        <v>259729.53376009755</v>
      </c>
      <c r="K50" s="244">
        <f t="shared" si="3"/>
        <v>617882.89083981095</v>
      </c>
    </row>
    <row r="51" spans="1:20" x14ac:dyDescent="0.25">
      <c r="A51" s="237">
        <v>2024</v>
      </c>
      <c r="B51" s="246">
        <f t="shared" si="4"/>
        <v>3937808.1960812202</v>
      </c>
      <c r="C51" s="247">
        <f t="shared" si="2"/>
        <v>4853.582138901591</v>
      </c>
      <c r="D51" s="240">
        <f t="shared" si="0"/>
        <v>266.06812135683919</v>
      </c>
      <c r="E51" s="241"/>
      <c r="F51" s="240">
        <f t="shared" si="1"/>
        <v>266068.1213568392</v>
      </c>
      <c r="G51" s="86"/>
      <c r="H51" s="250">
        <f t="shared" si="5"/>
        <v>3740917.7862771591</v>
      </c>
      <c r="I51" s="161">
        <f t="shared" si="6"/>
        <v>252.76471528899722</v>
      </c>
      <c r="J51" s="250">
        <f t="shared" si="7"/>
        <v>252764.71528899722</v>
      </c>
      <c r="K51" s="244">
        <f t="shared" si="3"/>
        <v>601313.95426645654</v>
      </c>
    </row>
    <row r="52" spans="1:20" x14ac:dyDescent="0.25">
      <c r="A52" s="237">
        <v>2025</v>
      </c>
      <c r="B52" s="246">
        <f t="shared" si="4"/>
        <v>3902151.906756911</v>
      </c>
      <c r="C52" s="247">
        <f t="shared" si="2"/>
        <v>4795.9357098906567</v>
      </c>
      <c r="D52" s="240">
        <f t="shared" si="0"/>
        <v>263.65891261871019</v>
      </c>
      <c r="E52" s="241"/>
      <c r="F52" s="240">
        <f t="shared" si="1"/>
        <v>263658.91261871019</v>
      </c>
      <c r="G52" s="86"/>
      <c r="H52" s="248">
        <f t="shared" si="5"/>
        <v>3707044.3114190651</v>
      </c>
      <c r="I52" s="161">
        <f t="shared" si="6"/>
        <v>250.47596698777468</v>
      </c>
      <c r="J52" s="248">
        <f>F52*$B$31</f>
        <v>250475.96698777468</v>
      </c>
      <c r="K52" s="249">
        <f t="shared" si="3"/>
        <v>595869.14251828496</v>
      </c>
    </row>
    <row r="53" spans="1:20" x14ac:dyDescent="0.25">
      <c r="A53" s="237">
        <v>2026</v>
      </c>
      <c r="B53" s="246">
        <f t="shared" si="4"/>
        <v>4025440.6963965688</v>
      </c>
      <c r="C53" s="247">
        <f t="shared" si="2"/>
        <v>4882.8441221007288</v>
      </c>
      <c r="D53" s="240">
        <f t="shared" si="0"/>
        <v>271.98923624301142</v>
      </c>
      <c r="E53" s="241"/>
      <c r="F53" s="240">
        <f t="shared" si="1"/>
        <v>271989.23624301143</v>
      </c>
      <c r="G53" s="86"/>
      <c r="H53" s="250">
        <f t="shared" si="5"/>
        <v>3824168.66157674</v>
      </c>
      <c r="I53" s="161">
        <f>J53/1000</f>
        <v>258.38977443086083</v>
      </c>
      <c r="J53" s="250">
        <f t="shared" si="7"/>
        <v>258389.77443086085</v>
      </c>
      <c r="K53" s="244">
        <f t="shared" si="3"/>
        <v>614695.67390920583</v>
      </c>
    </row>
    <row r="54" spans="1:20" ht="15.75" thickBot="1" x14ac:dyDescent="0.3">
      <c r="A54" s="237">
        <v>2027</v>
      </c>
      <c r="B54" s="246">
        <f t="shared" si="4"/>
        <v>3899800.595996188</v>
      </c>
      <c r="C54" s="247">
        <f t="shared" si="2"/>
        <v>5008.1868023341431</v>
      </c>
      <c r="D54" s="240">
        <f t="shared" si="0"/>
        <v>263.50004027001268</v>
      </c>
      <c r="E54" s="241"/>
      <c r="F54" s="240">
        <f t="shared" si="1"/>
        <v>263500.04027001269</v>
      </c>
      <c r="G54" s="86"/>
      <c r="H54" s="250">
        <f t="shared" si="5"/>
        <v>3704810.5661963783</v>
      </c>
      <c r="I54" s="161">
        <f t="shared" si="6"/>
        <v>250.32503825651204</v>
      </c>
      <c r="J54" s="250">
        <f t="shared" si="7"/>
        <v>250325.03825651205</v>
      </c>
      <c r="K54" s="244">
        <f t="shared" si="3"/>
        <v>595510.09101022861</v>
      </c>
      <c r="N54" t="s">
        <v>208</v>
      </c>
      <c r="O54">
        <v>-2</v>
      </c>
      <c r="P54">
        <v>0</v>
      </c>
      <c r="Q54">
        <v>-2</v>
      </c>
      <c r="R54">
        <v>-2</v>
      </c>
      <c r="S54">
        <v>-2</v>
      </c>
      <c r="T54">
        <v>-2</v>
      </c>
    </row>
    <row r="55" spans="1:20" ht="15.75" thickBot="1" x14ac:dyDescent="0.3">
      <c r="A55" s="237">
        <v>2028</v>
      </c>
      <c r="B55" s="246">
        <f t="shared" si="4"/>
        <v>3969079.4622179857</v>
      </c>
      <c r="C55" s="247">
        <f t="shared" si="2"/>
        <v>5102.8920025934931</v>
      </c>
      <c r="D55" s="240">
        <f t="shared" si="0"/>
        <v>268.18104474445852</v>
      </c>
      <c r="E55" s="241"/>
      <c r="F55" s="240">
        <f t="shared" si="1"/>
        <v>268181.04474445852</v>
      </c>
      <c r="G55" s="86"/>
      <c r="H55" s="250">
        <f t="shared" si="5"/>
        <v>3770625.4891070863</v>
      </c>
      <c r="I55" s="161">
        <f t="shared" si="6"/>
        <v>254.77199250723558</v>
      </c>
      <c r="J55" s="250">
        <f t="shared" si="7"/>
        <v>254771.99250723558</v>
      </c>
      <c r="K55" s="244">
        <f t="shared" si="3"/>
        <v>606089.16112247622</v>
      </c>
      <c r="N55" s="87" t="s">
        <v>209</v>
      </c>
      <c r="O55" s="235" t="s">
        <v>210</v>
      </c>
      <c r="P55" s="251" t="s">
        <v>211</v>
      </c>
      <c r="Q55" s="243" t="s">
        <v>192</v>
      </c>
    </row>
    <row r="56" spans="1:20" x14ac:dyDescent="0.25">
      <c r="A56" s="237">
        <v>2029</v>
      </c>
      <c r="B56" s="246">
        <f t="shared" si="4"/>
        <v>3998113.8469088729</v>
      </c>
      <c r="C56" s="247">
        <f t="shared" si="2"/>
        <v>5081.3333362149915</v>
      </c>
      <c r="D56" s="240">
        <f t="shared" si="0"/>
        <v>270.14282749384279</v>
      </c>
      <c r="E56" s="241"/>
      <c r="F56" s="240">
        <f t="shared" si="1"/>
        <v>270142.82749384281</v>
      </c>
      <c r="G56" s="86"/>
      <c r="H56" s="250">
        <f t="shared" si="5"/>
        <v>3798208.1545634293</v>
      </c>
      <c r="I56" s="161">
        <f t="shared" si="6"/>
        <v>256.63568611915065</v>
      </c>
      <c r="J56" s="250">
        <f t="shared" si="7"/>
        <v>256635.68611915066</v>
      </c>
      <c r="K56" s="244">
        <f t="shared" si="3"/>
        <v>610522.79013608466</v>
      </c>
      <c r="N56" s="90" t="s">
        <v>0</v>
      </c>
      <c r="O56" s="235" t="s">
        <v>212</v>
      </c>
      <c r="P56" s="236" t="s">
        <v>212</v>
      </c>
      <c r="Q56" t="s">
        <v>205</v>
      </c>
      <c r="R56" t="s">
        <v>213</v>
      </c>
      <c r="S56" t="s">
        <v>214</v>
      </c>
      <c r="T56" t="s">
        <v>215</v>
      </c>
    </row>
    <row r="57" spans="1:20" x14ac:dyDescent="0.25">
      <c r="A57" s="237">
        <v>2030</v>
      </c>
      <c r="B57" s="246">
        <f t="shared" si="4"/>
        <v>3978448.9311333159</v>
      </c>
      <c r="C57" s="247">
        <f t="shared" si="2"/>
        <v>5041.3733365351763</v>
      </c>
      <c r="D57" s="240">
        <f t="shared" si="0"/>
        <v>268.81411696846732</v>
      </c>
      <c r="E57" s="241"/>
      <c r="F57" s="240">
        <f t="shared" si="1"/>
        <v>268814.11696846731</v>
      </c>
      <c r="G57" s="86"/>
      <c r="H57" s="248">
        <f t="shared" si="5"/>
        <v>3779526.48457665</v>
      </c>
      <c r="I57" s="161">
        <f t="shared" si="6"/>
        <v>255.37341112004393</v>
      </c>
      <c r="J57" s="248">
        <f t="shared" si="7"/>
        <v>255373.41112004392</v>
      </c>
      <c r="K57" s="249">
        <f t="shared" si="3"/>
        <v>607519.90434873605</v>
      </c>
      <c r="N57" s="90">
        <v>2022</v>
      </c>
      <c r="O57" s="252">
        <f>ROUND(B49,O$54)</f>
        <v>4050400</v>
      </c>
      <c r="P57" s="241">
        <f>ROUND(C49,P$54)</f>
        <v>5221</v>
      </c>
      <c r="Q57" s="250">
        <f>ROUND(F49,Q$54)</f>
        <v>273700</v>
      </c>
      <c r="R57" s="250">
        <f>ROUND(H49,R$54)</f>
        <v>3847900</v>
      </c>
      <c r="S57" s="250">
        <f>ROUND(J49,S$54)</f>
        <v>260000</v>
      </c>
      <c r="T57" s="250">
        <f>ROUND(K49,T$54)</f>
        <v>618500</v>
      </c>
    </row>
    <row r="58" spans="1:20" x14ac:dyDescent="0.25">
      <c r="A58" s="237">
        <v>2031</v>
      </c>
      <c r="B58" s="246">
        <f t="shared" si="4"/>
        <v>3978620.4705322171</v>
      </c>
      <c r="C58" s="247">
        <f t="shared" si="2"/>
        <v>5004.8971228991677</v>
      </c>
      <c r="D58" s="240">
        <f t="shared" si="0"/>
        <v>268.82570746839303</v>
      </c>
      <c r="E58" s="241"/>
      <c r="F58" s="240">
        <f t="shared" si="1"/>
        <v>268825.70746839303</v>
      </c>
      <c r="G58" s="86"/>
      <c r="H58" s="250">
        <f t="shared" si="5"/>
        <v>3779689.4470056063</v>
      </c>
      <c r="I58" s="161">
        <f t="shared" si="6"/>
        <v>255.38442209497336</v>
      </c>
      <c r="J58" s="250">
        <f t="shared" si="7"/>
        <v>255384.42209497336</v>
      </c>
      <c r="K58" s="244">
        <f t="shared" si="3"/>
        <v>607546.09887856815</v>
      </c>
      <c r="N58" s="90">
        <v>2025</v>
      </c>
      <c r="O58" s="252">
        <f>ROUND(B52,O$54)</f>
        <v>3902200</v>
      </c>
      <c r="P58" s="241">
        <f>ROUND(C52,P$54)</f>
        <v>4796</v>
      </c>
      <c r="Q58" s="250">
        <f>ROUND(F52,Q$54)</f>
        <v>263700</v>
      </c>
      <c r="R58" s="250">
        <f>ROUND(H52,R$54)</f>
        <v>3707000</v>
      </c>
      <c r="S58" s="250">
        <f>ROUND(J52,S$54)</f>
        <v>250500</v>
      </c>
      <c r="T58" s="250">
        <f>ROUND(K52,T$54)</f>
        <v>595900</v>
      </c>
    </row>
    <row r="59" spans="1:20" x14ac:dyDescent="0.25">
      <c r="A59" s="237">
        <v>2032</v>
      </c>
      <c r="B59" s="246">
        <f t="shared" si="4"/>
        <v>3970641.8713884866</v>
      </c>
      <c r="C59" s="247">
        <f t="shared" si="2"/>
        <v>4980.8462773868196</v>
      </c>
      <c r="D59" s="240">
        <f t="shared" si="0"/>
        <v>268.28661293165447</v>
      </c>
      <c r="E59" s="241"/>
      <c r="F59" s="240">
        <f t="shared" si="1"/>
        <v>268286.6129316545</v>
      </c>
      <c r="G59" s="86"/>
      <c r="H59" s="250">
        <f t="shared" si="5"/>
        <v>3772109.7778190621</v>
      </c>
      <c r="I59" s="161">
        <f t="shared" si="6"/>
        <v>254.87228228507178</v>
      </c>
      <c r="J59" s="250">
        <f t="shared" si="7"/>
        <v>254872.28228507176</v>
      </c>
      <c r="K59" s="244">
        <f t="shared" si="3"/>
        <v>606327.74522553908</v>
      </c>
      <c r="N59" s="90">
        <v>2030</v>
      </c>
      <c r="O59" s="252">
        <f>ROUND(B57,O$54)</f>
        <v>3978400</v>
      </c>
      <c r="P59" s="241">
        <f>ROUND(C57,P$54)</f>
        <v>5041</v>
      </c>
      <c r="Q59" s="250">
        <f>ROUND(F57,Q$54)</f>
        <v>268800</v>
      </c>
      <c r="R59" s="250">
        <f>ROUND(H57,R$54)</f>
        <v>3779500</v>
      </c>
      <c r="S59" s="250">
        <f>ROUND(J57,S$54)</f>
        <v>255400</v>
      </c>
      <c r="T59" s="250">
        <f>ROUND(K57,T$54)</f>
        <v>607500</v>
      </c>
    </row>
    <row r="60" spans="1:20" x14ac:dyDescent="0.25">
      <c r="A60" s="237">
        <v>2033</v>
      </c>
      <c r="B60" s="246">
        <f t="shared" si="4"/>
        <v>3962233.9974901956</v>
      </c>
      <c r="C60" s="247">
        <f t="shared" si="2"/>
        <v>4972.4323165396409</v>
      </c>
      <c r="D60" s="240">
        <f t="shared" si="0"/>
        <v>267.71851334393216</v>
      </c>
      <c r="E60" s="241"/>
      <c r="F60" s="240">
        <f t="shared" si="1"/>
        <v>267718.51334393217</v>
      </c>
      <c r="G60" s="86"/>
      <c r="H60" s="250">
        <f t="shared" si="5"/>
        <v>3764122.2976156855</v>
      </c>
      <c r="I60" s="161">
        <f t="shared" si="6"/>
        <v>254.33258767673553</v>
      </c>
      <c r="J60" s="250">
        <f t="shared" si="7"/>
        <v>254332.58767673554</v>
      </c>
      <c r="K60" s="244">
        <f t="shared" si="3"/>
        <v>605043.84015728661</v>
      </c>
      <c r="N60" s="90">
        <v>2035</v>
      </c>
      <c r="O60" s="252">
        <f>ROUND(B62,O$54)</f>
        <v>3971900</v>
      </c>
      <c r="P60" s="241">
        <f>ROUND(C62,P$54)</f>
        <v>5007</v>
      </c>
      <c r="Q60" s="250">
        <f>ROUND(F62,Q$54)</f>
        <v>268400</v>
      </c>
      <c r="R60" s="250">
        <f>ROUND(H62,R$54)</f>
        <v>3773300</v>
      </c>
      <c r="S60" s="250">
        <f>ROUND(J62,S$54)</f>
        <v>255000</v>
      </c>
      <c r="T60" s="250">
        <f>ROUND(K62,T$54)</f>
        <v>606500</v>
      </c>
    </row>
    <row r="61" spans="1:20" x14ac:dyDescent="0.25">
      <c r="A61" s="237">
        <v>2034</v>
      </c>
      <c r="B61" s="246">
        <f t="shared" si="4"/>
        <v>3964947.9754245272</v>
      </c>
      <c r="C61" s="247">
        <f t="shared" si="2"/>
        <v>4985.6378918327573</v>
      </c>
      <c r="D61" s="240">
        <f t="shared" si="0"/>
        <v>267.90189023138697</v>
      </c>
      <c r="E61" s="241"/>
      <c r="F61" s="240">
        <f t="shared" si="1"/>
        <v>267901.89023138699</v>
      </c>
      <c r="G61" s="86"/>
      <c r="H61" s="250">
        <f t="shared" si="5"/>
        <v>3766700.5766533008</v>
      </c>
      <c r="I61" s="161">
        <f t="shared" si="6"/>
        <v>254.50679571981763</v>
      </c>
      <c r="J61" s="250">
        <f t="shared" si="7"/>
        <v>254506.79571981763</v>
      </c>
      <c r="K61" s="244">
        <f t="shared" si="3"/>
        <v>605458.27192293457</v>
      </c>
      <c r="N61" s="90">
        <v>2040</v>
      </c>
      <c r="O61" s="252">
        <f>ROUND(B67,O$54)</f>
        <v>3970300</v>
      </c>
      <c r="P61" s="241">
        <f>ROUND(C67,P$54)</f>
        <v>5001</v>
      </c>
      <c r="Q61" s="250">
        <f>ROUND(F67,Q$54)</f>
        <v>268300</v>
      </c>
      <c r="R61" s="250">
        <f>ROUND(H67,R$54)</f>
        <v>3771800</v>
      </c>
      <c r="S61" s="250">
        <f>ROUND(J67,S$54)</f>
        <v>254800</v>
      </c>
      <c r="T61" s="250">
        <f>ROUND(K67,T$54)</f>
        <v>606300</v>
      </c>
    </row>
    <row r="62" spans="1:20" x14ac:dyDescent="0.25">
      <c r="A62" s="237">
        <v>2035</v>
      </c>
      <c r="B62" s="246">
        <f t="shared" si="4"/>
        <v>3971925.3163875956</v>
      </c>
      <c r="C62" s="247">
        <f t="shared" si="2"/>
        <v>5006.7159120485467</v>
      </c>
      <c r="D62" s="240">
        <f t="shared" si="0"/>
        <v>268.37333218835107</v>
      </c>
      <c r="E62" s="241"/>
      <c r="F62" s="240">
        <f t="shared" si="1"/>
        <v>268373.33218835108</v>
      </c>
      <c r="G62" s="86"/>
      <c r="H62" s="248">
        <f t="shared" si="5"/>
        <v>3773329.0505682155</v>
      </c>
      <c r="I62" s="161">
        <f t="shared" si="6"/>
        <v>254.95466557893351</v>
      </c>
      <c r="J62" s="248">
        <f t="shared" si="7"/>
        <v>254954.66557893352</v>
      </c>
      <c r="K62" s="249">
        <f t="shared" si="3"/>
        <v>606523.73074567341</v>
      </c>
      <c r="N62" s="90">
        <v>2045</v>
      </c>
      <c r="O62" s="252">
        <f>ROUND(B72,O$54)</f>
        <v>3970400</v>
      </c>
      <c r="P62" s="241">
        <f>ROUND(C72,P$54)</f>
        <v>5009</v>
      </c>
      <c r="Q62" s="250">
        <f>ROUND(F72,Q$54)</f>
        <v>268300</v>
      </c>
      <c r="R62" s="250">
        <f>ROUND(H72,R$54)</f>
        <v>3771900</v>
      </c>
      <c r="S62" s="250">
        <f>ROUND(J72,S$54)</f>
        <v>254900</v>
      </c>
      <c r="T62" s="250">
        <f>ROUND(K72,T$54)</f>
        <v>606300</v>
      </c>
    </row>
    <row r="63" spans="1:20" ht="15.75" thickBot="1" x14ac:dyDescent="0.3">
      <c r="A63" s="237">
        <v>2036</v>
      </c>
      <c r="B63" s="246">
        <f t="shared" si="4"/>
        <v>3965979.1630532648</v>
      </c>
      <c r="C63" s="247">
        <f t="shared" si="2"/>
        <v>5020.4794442649709</v>
      </c>
      <c r="D63" s="240">
        <f t="shared" si="0"/>
        <v>267.97156507116654</v>
      </c>
      <c r="E63" s="241"/>
      <c r="F63" s="240">
        <f t="shared" si="1"/>
        <v>267971.56507116655</v>
      </c>
      <c r="G63" s="86"/>
      <c r="H63" s="250">
        <f t="shared" si="5"/>
        <v>3767680.2049006014</v>
      </c>
      <c r="I63" s="161">
        <f t="shared" si="6"/>
        <v>254.57298681760821</v>
      </c>
      <c r="J63" s="250">
        <f t="shared" si="7"/>
        <v>254572.98681760821</v>
      </c>
      <c r="K63" s="244">
        <f t="shared" si="3"/>
        <v>605615.7370608364</v>
      </c>
      <c r="N63" s="94">
        <v>2050</v>
      </c>
      <c r="O63" s="253">
        <f>ROUND(B77,O$54)</f>
        <v>3970200</v>
      </c>
      <c r="P63" s="254">
        <f>ROUND(C77,P$54)</f>
        <v>5006</v>
      </c>
      <c r="Q63" s="250">
        <f>ROUND(F77,Q$54)</f>
        <v>268300</v>
      </c>
      <c r="R63" s="250">
        <f>ROUND(H77,R$54)</f>
        <v>3771700</v>
      </c>
      <c r="S63" s="250">
        <f>ROUND(J77,S$54)</f>
        <v>254800</v>
      </c>
      <c r="T63" s="250">
        <f>ROUND(K77,T$54)</f>
        <v>606300</v>
      </c>
    </row>
    <row r="64" spans="1:20" x14ac:dyDescent="0.25">
      <c r="A64" s="237">
        <v>2037</v>
      </c>
      <c r="B64" s="246">
        <f t="shared" si="4"/>
        <v>3973332.3371707182</v>
      </c>
      <c r="C64" s="247">
        <f t="shared" si="2"/>
        <v>5021.8452933683957</v>
      </c>
      <c r="D64" s="240">
        <f t="shared" si="0"/>
        <v>268.46840116018365</v>
      </c>
      <c r="E64" s="241"/>
      <c r="F64" s="240">
        <f t="shared" si="1"/>
        <v>268468.40116018365</v>
      </c>
      <c r="G64" s="86"/>
      <c r="H64" s="250">
        <f t="shared" si="5"/>
        <v>3774665.7203121823</v>
      </c>
      <c r="I64" s="161">
        <f t="shared" si="6"/>
        <v>255.04498110217446</v>
      </c>
      <c r="J64" s="250">
        <f t="shared" si="7"/>
        <v>255044.98110217447</v>
      </c>
      <c r="K64" s="244">
        <f t="shared" si="3"/>
        <v>606738.58662201499</v>
      </c>
    </row>
    <row r="65" spans="1:19" x14ac:dyDescent="0.25">
      <c r="A65" s="237">
        <v>2038</v>
      </c>
      <c r="B65" s="246">
        <f t="shared" si="4"/>
        <v>3973804.8788321335</v>
      </c>
      <c r="C65" s="247">
        <f t="shared" si="2"/>
        <v>5012.8401034544968</v>
      </c>
      <c r="D65" s="240">
        <f t="shared" si="0"/>
        <v>268.50032965081982</v>
      </c>
      <c r="E65" s="241"/>
      <c r="F65" s="240">
        <f t="shared" si="1"/>
        <v>268500.32965081983</v>
      </c>
      <c r="G65" s="86"/>
      <c r="H65" s="250">
        <f t="shared" si="5"/>
        <v>3775114.6348905265</v>
      </c>
      <c r="I65" s="161">
        <f t="shared" si="6"/>
        <v>255.0753131682788</v>
      </c>
      <c r="J65" s="250">
        <f t="shared" si="7"/>
        <v>255075.31316827881</v>
      </c>
      <c r="K65" s="244">
        <f t="shared" si="3"/>
        <v>606810.7450108527</v>
      </c>
    </row>
    <row r="66" spans="1:19" x14ac:dyDescent="0.25">
      <c r="A66" s="237">
        <v>2039</v>
      </c>
      <c r="B66" s="246">
        <f t="shared" si="4"/>
        <v>3971103.8823791617</v>
      </c>
      <c r="C66" s="247">
        <f t="shared" si="2"/>
        <v>5005.2297442588861</v>
      </c>
      <c r="D66" s="240">
        <f t="shared" si="0"/>
        <v>268.31782989048389</v>
      </c>
      <c r="E66" s="241"/>
      <c r="F66" s="240">
        <f t="shared" si="1"/>
        <v>268317.82989048387</v>
      </c>
      <c r="G66" s="86"/>
      <c r="H66" s="250">
        <f t="shared" si="5"/>
        <v>3772548.6882602032</v>
      </c>
      <c r="I66" s="161">
        <f t="shared" si="6"/>
        <v>254.90193839595966</v>
      </c>
      <c r="J66" s="250">
        <f t="shared" si="7"/>
        <v>254901.93839595967</v>
      </c>
      <c r="K66" s="244">
        <f t="shared" si="3"/>
        <v>606398.29555249354</v>
      </c>
    </row>
    <row r="67" spans="1:19" ht="15.75" thickBot="1" x14ac:dyDescent="0.3">
      <c r="A67" s="237">
        <v>2040</v>
      </c>
      <c r="B67" s="246">
        <f t="shared" si="4"/>
        <v>3970287.7658509221</v>
      </c>
      <c r="C67" s="247">
        <f t="shared" si="2"/>
        <v>5001.2137895615206</v>
      </c>
      <c r="D67" s="240">
        <f t="shared" si="0"/>
        <v>268.26268688181904</v>
      </c>
      <c r="E67" s="241"/>
      <c r="F67" s="240">
        <f t="shared" si="1"/>
        <v>268262.68688181904</v>
      </c>
      <c r="G67" s="86"/>
      <c r="H67" s="248">
        <f t="shared" si="5"/>
        <v>3771773.3775583757</v>
      </c>
      <c r="I67" s="161">
        <f t="shared" si="6"/>
        <v>254.84955253772807</v>
      </c>
      <c r="J67" s="248">
        <f t="shared" si="7"/>
        <v>254849.55253772807</v>
      </c>
      <c r="K67" s="249">
        <f t="shared" si="3"/>
        <v>606273.67235291097</v>
      </c>
      <c r="N67" t="s">
        <v>216</v>
      </c>
    </row>
    <row r="68" spans="1:19" ht="50.25" thickTop="1" thickBot="1" x14ac:dyDescent="0.3">
      <c r="A68" s="237">
        <v>2041</v>
      </c>
      <c r="B68" s="246">
        <f t="shared" si="4"/>
        <v>3969361.9097752222</v>
      </c>
      <c r="C68" s="247">
        <f t="shared" si="2"/>
        <v>5000.8045303017825</v>
      </c>
      <c r="D68" s="240">
        <f t="shared" si="0"/>
        <v>268.20012903886635</v>
      </c>
      <c r="E68" s="241"/>
      <c r="F68" s="240">
        <f t="shared" si="1"/>
        <v>268200.12903886638</v>
      </c>
      <c r="G68" s="86"/>
      <c r="H68" s="250">
        <f t="shared" si="5"/>
        <v>3770893.8142864611</v>
      </c>
      <c r="I68" s="161">
        <f t="shared" si="6"/>
        <v>254.79012258692305</v>
      </c>
      <c r="J68" s="250">
        <f t="shared" si="7"/>
        <v>254790.12258692304</v>
      </c>
      <c r="K68" s="244">
        <f t="shared" si="3"/>
        <v>606132.29162783793</v>
      </c>
      <c r="N68" s="230" t="s">
        <v>0</v>
      </c>
      <c r="O68" s="230" t="s">
        <v>217</v>
      </c>
      <c r="P68" s="230" t="s">
        <v>218</v>
      </c>
      <c r="Q68" s="230" t="s">
        <v>219</v>
      </c>
      <c r="R68" s="230" t="s">
        <v>220</v>
      </c>
      <c r="S68" s="230" t="s">
        <v>215</v>
      </c>
    </row>
    <row r="69" spans="1:19" ht="15.75" thickBot="1" x14ac:dyDescent="0.3">
      <c r="A69" s="237">
        <v>2042</v>
      </c>
      <c r="B69" s="246">
        <f t="shared" si="4"/>
        <v>3969219.6918181935</v>
      </c>
      <c r="C69" s="247">
        <f t="shared" si="2"/>
        <v>5003.0221139589994</v>
      </c>
      <c r="D69" s="240">
        <f t="shared" si="0"/>
        <v>268.19051971744551</v>
      </c>
      <c r="E69" s="241"/>
      <c r="F69" s="240">
        <f t="shared" si="1"/>
        <v>268190.51971744554</v>
      </c>
      <c r="G69" s="86"/>
      <c r="H69" s="250">
        <f t="shared" si="5"/>
        <v>3770758.7072272836</v>
      </c>
      <c r="I69" s="161">
        <f t="shared" si="6"/>
        <v>254.78099373157326</v>
      </c>
      <c r="J69" s="250">
        <f t="shared" si="7"/>
        <v>254780.99373157325</v>
      </c>
      <c r="K69" s="244">
        <f t="shared" si="3"/>
        <v>606110.57456142688</v>
      </c>
      <c r="N69" s="135">
        <v>2022</v>
      </c>
      <c r="O69" s="255">
        <f t="shared" ref="O69:O75" si="8">O57</f>
        <v>4050400</v>
      </c>
      <c r="P69" s="256">
        <f>Q57</f>
        <v>273700</v>
      </c>
      <c r="Q69" s="256">
        <f t="shared" ref="Q69" si="9">R57</f>
        <v>3847900</v>
      </c>
      <c r="R69" s="256">
        <f>S57</f>
        <v>260000</v>
      </c>
      <c r="S69" s="257">
        <f>T57</f>
        <v>618500</v>
      </c>
    </row>
    <row r="70" spans="1:19" ht="15.75" thickBot="1" x14ac:dyDescent="0.3">
      <c r="A70" s="237">
        <v>2043</v>
      </c>
      <c r="B70" s="246">
        <f t="shared" si="4"/>
        <v>3969995.8800768605</v>
      </c>
      <c r="C70" s="247">
        <f t="shared" si="2"/>
        <v>5006.4209803389285</v>
      </c>
      <c r="D70" s="240">
        <f t="shared" si="0"/>
        <v>268.24296487005813</v>
      </c>
      <c r="E70" s="241"/>
      <c r="F70" s="240">
        <f t="shared" si="1"/>
        <v>268242.96487005812</v>
      </c>
      <c r="G70" s="86"/>
      <c r="H70" s="250">
        <f t="shared" si="5"/>
        <v>3771496.0860730172</v>
      </c>
      <c r="I70" s="161">
        <f t="shared" si="6"/>
        <v>254.83081662655519</v>
      </c>
      <c r="J70" s="250">
        <f t="shared" si="7"/>
        <v>254830.8166265552</v>
      </c>
      <c r="K70" s="244">
        <f t="shared" si="3"/>
        <v>606229.10060633125</v>
      </c>
      <c r="N70" s="134">
        <v>2025</v>
      </c>
      <c r="O70" s="258">
        <f t="shared" si="8"/>
        <v>3902200</v>
      </c>
      <c r="P70" s="259">
        <f t="shared" ref="P70:S75" si="10">Q58</f>
        <v>263700</v>
      </c>
      <c r="Q70" s="259">
        <f t="shared" si="10"/>
        <v>3707000</v>
      </c>
      <c r="R70" s="259">
        <f t="shared" si="10"/>
        <v>250500</v>
      </c>
      <c r="S70" s="260">
        <f t="shared" si="10"/>
        <v>595900</v>
      </c>
    </row>
    <row r="71" spans="1:19" ht="15.75" thickBot="1" x14ac:dyDescent="0.3">
      <c r="A71" s="237">
        <v>2044</v>
      </c>
      <c r="B71" s="246">
        <f t="shared" si="4"/>
        <v>3970556.7583715636</v>
      </c>
      <c r="C71" s="247">
        <f t="shared" si="2"/>
        <v>5008.7302123951695</v>
      </c>
      <c r="D71" s="240">
        <f t="shared" si="0"/>
        <v>268.2808620521327</v>
      </c>
      <c r="E71" s="241"/>
      <c r="F71" s="240">
        <f t="shared" si="1"/>
        <v>268280.86205213272</v>
      </c>
      <c r="G71" s="86"/>
      <c r="H71" s="250">
        <f t="shared" si="5"/>
        <v>3772028.9204529854</v>
      </c>
      <c r="I71" s="161">
        <f t="shared" si="6"/>
        <v>254.86681894952608</v>
      </c>
      <c r="J71" s="250">
        <f t="shared" si="7"/>
        <v>254866.81894952609</v>
      </c>
      <c r="K71" s="244">
        <f t="shared" si="3"/>
        <v>606314.74823781988</v>
      </c>
      <c r="N71" s="134">
        <v>2030</v>
      </c>
      <c r="O71" s="258">
        <f t="shared" si="8"/>
        <v>3978400</v>
      </c>
      <c r="P71" s="259">
        <f t="shared" si="10"/>
        <v>268800</v>
      </c>
      <c r="Q71" s="259">
        <f t="shared" si="10"/>
        <v>3779500</v>
      </c>
      <c r="R71" s="259">
        <f t="shared" si="10"/>
        <v>255400</v>
      </c>
      <c r="S71" s="260">
        <f t="shared" si="10"/>
        <v>607500</v>
      </c>
    </row>
    <row r="72" spans="1:19" ht="15.75" thickBot="1" x14ac:dyDescent="0.3">
      <c r="A72" s="237">
        <v>2045</v>
      </c>
      <c r="B72" s="246">
        <f t="shared" si="4"/>
        <v>3970404.6963697821</v>
      </c>
      <c r="C72" s="247">
        <f t="shared" si="2"/>
        <v>5008.9540235447948</v>
      </c>
      <c r="D72" s="240">
        <f t="shared" si="0"/>
        <v>268.27058759255283</v>
      </c>
      <c r="E72" s="241"/>
      <c r="F72" s="240">
        <f t="shared" si="1"/>
        <v>268270.58759255282</v>
      </c>
      <c r="G72" s="86"/>
      <c r="H72" s="248">
        <f t="shared" si="5"/>
        <v>3771884.4615512928</v>
      </c>
      <c r="I72" s="161">
        <f t="shared" si="6"/>
        <v>254.85705821292515</v>
      </c>
      <c r="J72" s="248">
        <f t="shared" si="7"/>
        <v>254857.05821292516</v>
      </c>
      <c r="K72" s="249">
        <f t="shared" si="3"/>
        <v>606291.52795916935</v>
      </c>
      <c r="N72" s="134">
        <v>2035</v>
      </c>
      <c r="O72" s="258">
        <f t="shared" si="8"/>
        <v>3971900</v>
      </c>
      <c r="P72" s="259">
        <f t="shared" si="10"/>
        <v>268400</v>
      </c>
      <c r="Q72" s="259">
        <f t="shared" si="10"/>
        <v>3773300</v>
      </c>
      <c r="R72" s="259">
        <f t="shared" si="10"/>
        <v>255000</v>
      </c>
      <c r="S72" s="260">
        <f t="shared" si="10"/>
        <v>606500</v>
      </c>
    </row>
    <row r="73" spans="1:19" ht="15.75" thickBot="1" x14ac:dyDescent="0.3">
      <c r="A73" s="237">
        <v>2046</v>
      </c>
      <c r="B73" s="246">
        <f t="shared" si="4"/>
        <v>3970896.4222938395</v>
      </c>
      <c r="C73" s="247">
        <f t="shared" si="2"/>
        <v>5007.6734212425526</v>
      </c>
      <c r="D73" s="240">
        <f t="shared" si="0"/>
        <v>268.30381231715131</v>
      </c>
      <c r="E73" s="241"/>
      <c r="F73" s="240">
        <f t="shared" si="1"/>
        <v>268303.81231715129</v>
      </c>
      <c r="G73" s="86"/>
      <c r="H73" s="250">
        <f t="shared" si="5"/>
        <v>3772351.6011791471</v>
      </c>
      <c r="I73" s="161">
        <f t="shared" si="6"/>
        <v>254.88862170129372</v>
      </c>
      <c r="J73" s="250">
        <f t="shared" si="7"/>
        <v>254888.62170129371</v>
      </c>
      <c r="K73" s="244">
        <f t="shared" si="3"/>
        <v>606366.61583676189</v>
      </c>
      <c r="N73" s="134">
        <v>2040</v>
      </c>
      <c r="O73" s="258">
        <f t="shared" si="8"/>
        <v>3970300</v>
      </c>
      <c r="P73" s="259">
        <f t="shared" si="10"/>
        <v>268300</v>
      </c>
      <c r="Q73" s="259">
        <f t="shared" si="10"/>
        <v>3771800</v>
      </c>
      <c r="R73" s="259">
        <f t="shared" si="10"/>
        <v>254800</v>
      </c>
      <c r="S73" s="260">
        <f t="shared" si="10"/>
        <v>606300</v>
      </c>
    </row>
    <row r="74" spans="1:19" ht="15.75" thickBot="1" x14ac:dyDescent="0.3">
      <c r="A74" s="237">
        <v>2047</v>
      </c>
      <c r="B74" s="246">
        <f t="shared" si="4"/>
        <v>3970625.7650852972</v>
      </c>
      <c r="C74" s="247">
        <f t="shared" si="2"/>
        <v>5006.0987687841252</v>
      </c>
      <c r="D74" s="240">
        <f t="shared" si="0"/>
        <v>268.28552466792547</v>
      </c>
      <c r="E74" s="241"/>
      <c r="F74" s="240">
        <f t="shared" si="1"/>
        <v>268285.52466792549</v>
      </c>
      <c r="G74" s="86"/>
      <c r="H74" s="250">
        <f t="shared" si="5"/>
        <v>3772094.476831032</v>
      </c>
      <c r="I74" s="161">
        <f t="shared" si="6"/>
        <v>254.87124843452921</v>
      </c>
      <c r="J74" s="250">
        <f t="shared" si="7"/>
        <v>254871.2484345292</v>
      </c>
      <c r="K74" s="244">
        <f t="shared" si="3"/>
        <v>606325.28574951156</v>
      </c>
      <c r="N74" s="134">
        <v>2045</v>
      </c>
      <c r="O74" s="258">
        <f t="shared" si="8"/>
        <v>3970400</v>
      </c>
      <c r="P74" s="259">
        <f t="shared" si="10"/>
        <v>268300</v>
      </c>
      <c r="Q74" s="259">
        <f t="shared" si="10"/>
        <v>3771900</v>
      </c>
      <c r="R74" s="259">
        <f t="shared" si="10"/>
        <v>254900</v>
      </c>
      <c r="S74" s="260">
        <f t="shared" si="10"/>
        <v>606300</v>
      </c>
    </row>
    <row r="75" spans="1:19" ht="15.75" thickBot="1" x14ac:dyDescent="0.3">
      <c r="A75" s="237">
        <v>2048</v>
      </c>
      <c r="B75" s="246">
        <f t="shared" si="4"/>
        <v>3970272.5302245375</v>
      </c>
      <c r="C75" s="247">
        <f t="shared" si="2"/>
        <v>5005.3497315985287</v>
      </c>
      <c r="D75" s="240">
        <f t="shared" si="0"/>
        <v>268.26165744760391</v>
      </c>
      <c r="E75" s="241"/>
      <c r="F75" s="240">
        <f t="shared" si="1"/>
        <v>268261.65744760388</v>
      </c>
      <c r="G75" s="86"/>
      <c r="H75" s="250">
        <f t="shared" si="5"/>
        <v>3771758.9037133106</v>
      </c>
      <c r="I75" s="161">
        <f t="shared" si="6"/>
        <v>254.84857457522367</v>
      </c>
      <c r="J75" s="250">
        <f t="shared" si="7"/>
        <v>254848.57457522367</v>
      </c>
      <c r="K75" s="244">
        <f t="shared" si="3"/>
        <v>606271.34583158477</v>
      </c>
      <c r="N75" s="80">
        <v>2050</v>
      </c>
      <c r="O75" s="261">
        <f t="shared" si="8"/>
        <v>3970200</v>
      </c>
      <c r="P75" s="262">
        <f t="shared" si="10"/>
        <v>268300</v>
      </c>
      <c r="Q75" s="262">
        <f t="shared" si="10"/>
        <v>3771700</v>
      </c>
      <c r="R75" s="262">
        <f t="shared" si="10"/>
        <v>254800</v>
      </c>
      <c r="S75" s="263">
        <f t="shared" si="10"/>
        <v>606300</v>
      </c>
    </row>
    <row r="76" spans="1:19" x14ac:dyDescent="0.25">
      <c r="A76" s="237">
        <v>2049</v>
      </c>
      <c r="B76" s="246">
        <f t="shared" si="4"/>
        <v>3970180.157762913</v>
      </c>
      <c r="C76" s="247">
        <f t="shared" si="2"/>
        <v>5005.3630635251557</v>
      </c>
      <c r="D76" s="240">
        <f t="shared" si="0"/>
        <v>268.2554160650617</v>
      </c>
      <c r="E76" s="241"/>
      <c r="F76" s="240">
        <f t="shared" si="1"/>
        <v>268255.4160650617</v>
      </c>
      <c r="G76" s="86"/>
      <c r="H76" s="250">
        <f t="shared" si="5"/>
        <v>3771671.1498747673</v>
      </c>
      <c r="I76" s="161">
        <f>J76/1000</f>
        <v>254.8426452618086</v>
      </c>
      <c r="J76" s="250">
        <f t="shared" si="7"/>
        <v>254842.64526180859</v>
      </c>
      <c r="K76" s="244">
        <f t="shared" si="3"/>
        <v>606257.24030703935</v>
      </c>
    </row>
    <row r="77" spans="1:19" ht="15.75" thickBot="1" x14ac:dyDescent="0.3">
      <c r="A77" s="237">
        <v>2050</v>
      </c>
      <c r="B77" s="264">
        <f t="shared" si="4"/>
        <v>3970168.20130869</v>
      </c>
      <c r="C77" s="265">
        <f t="shared" si="2"/>
        <v>5005.8240939655598</v>
      </c>
      <c r="D77" s="266">
        <f t="shared" si="0"/>
        <v>268.25460819653313</v>
      </c>
      <c r="E77" s="254"/>
      <c r="F77" s="266">
        <f t="shared" si="1"/>
        <v>268254.60819653311</v>
      </c>
      <c r="G77" s="96"/>
      <c r="H77" s="248">
        <f t="shared" si="5"/>
        <v>3771659.7912432551</v>
      </c>
      <c r="I77" s="161">
        <f t="shared" si="6"/>
        <v>254.84187778670645</v>
      </c>
      <c r="J77" s="248">
        <f t="shared" si="7"/>
        <v>254841.87778670643</v>
      </c>
      <c r="K77" s="249">
        <f t="shared" si="3"/>
        <v>606255.41452416475</v>
      </c>
    </row>
    <row r="78" spans="1:19" ht="15.75" thickBot="1" x14ac:dyDescent="0.3">
      <c r="H78" s="161">
        <f>AVERAGE(H49:H77)</f>
        <v>3774190.9210712677</v>
      </c>
      <c r="I78" s="161">
        <f t="shared" ref="I78:J78" si="11">AVERAGE(I49:I77)</f>
        <v>255.01290007238299</v>
      </c>
      <c r="J78" s="161">
        <f t="shared" si="11"/>
        <v>255012.90007238294</v>
      </c>
      <c r="N78" t="s">
        <v>221</v>
      </c>
    </row>
    <row r="79" spans="1:19" ht="64.5" thickTop="1" thickBot="1" x14ac:dyDescent="0.3">
      <c r="N79" s="267" t="s">
        <v>0</v>
      </c>
      <c r="O79" s="230" t="s">
        <v>222</v>
      </c>
      <c r="P79" s="230" t="s">
        <v>223</v>
      </c>
    </row>
    <row r="80" spans="1:19" ht="15.75" thickBot="1" x14ac:dyDescent="0.3">
      <c r="N80" s="268">
        <v>2022</v>
      </c>
      <c r="O80" s="269">
        <f t="shared" ref="O80:O86" si="12">Q69</f>
        <v>3847900</v>
      </c>
      <c r="P80" s="270">
        <f>I49</f>
        <v>259.99368038408778</v>
      </c>
    </row>
    <row r="81" spans="14:38" ht="15.75" thickBot="1" x14ac:dyDescent="0.3">
      <c r="N81" s="268">
        <v>2025</v>
      </c>
      <c r="O81" s="271">
        <f t="shared" si="12"/>
        <v>3707000</v>
      </c>
      <c r="P81" s="270">
        <f>I52</f>
        <v>250.47596698777468</v>
      </c>
    </row>
    <row r="82" spans="14:38" ht="15.75" thickBot="1" x14ac:dyDescent="0.3">
      <c r="N82" s="268">
        <v>2030</v>
      </c>
      <c r="O82" s="271">
        <f t="shared" si="12"/>
        <v>3779500</v>
      </c>
      <c r="P82" s="270">
        <f>I57</f>
        <v>255.37341112004393</v>
      </c>
    </row>
    <row r="83" spans="14:38" ht="15.75" thickBot="1" x14ac:dyDescent="0.3">
      <c r="N83" s="268">
        <v>2035</v>
      </c>
      <c r="O83" s="271">
        <f t="shared" si="12"/>
        <v>3773300</v>
      </c>
      <c r="P83" s="270">
        <f>I62</f>
        <v>254.95466557893351</v>
      </c>
    </row>
    <row r="84" spans="14:38" ht="15.75" thickBot="1" x14ac:dyDescent="0.3">
      <c r="N84" s="268">
        <v>2040</v>
      </c>
      <c r="O84" s="269">
        <f t="shared" si="12"/>
        <v>3771800</v>
      </c>
      <c r="P84" s="270">
        <f>I67</f>
        <v>254.84955253772807</v>
      </c>
    </row>
    <row r="85" spans="14:38" ht="15.75" thickBot="1" x14ac:dyDescent="0.3">
      <c r="N85" s="268">
        <v>2045</v>
      </c>
      <c r="O85" s="269">
        <f t="shared" si="12"/>
        <v>3771900</v>
      </c>
      <c r="P85" s="270">
        <f>I72</f>
        <v>254.85705821292515</v>
      </c>
    </row>
    <row r="86" spans="14:38" ht="15.75" thickBot="1" x14ac:dyDescent="0.3">
      <c r="N86" s="231">
        <v>2050</v>
      </c>
      <c r="O86" s="272">
        <f t="shared" si="12"/>
        <v>3771700</v>
      </c>
      <c r="P86" s="273">
        <f>I77</f>
        <v>254.84187778670645</v>
      </c>
    </row>
    <row r="87" spans="14:38" ht="15.75" thickBot="1" x14ac:dyDescent="0.3"/>
    <row r="88" spans="14:38" ht="16.5" thickTop="1" thickBot="1" x14ac:dyDescent="0.3">
      <c r="N88" s="152" t="s">
        <v>224</v>
      </c>
      <c r="T88" s="380" t="s">
        <v>0</v>
      </c>
      <c r="U88" s="380" t="s">
        <v>225</v>
      </c>
      <c r="V88" s="380"/>
      <c r="W88" s="380"/>
      <c r="X88" s="380"/>
      <c r="AA88" t="s">
        <v>239</v>
      </c>
      <c r="AI88" s="325" t="s">
        <v>240</v>
      </c>
      <c r="AJ88" s="325"/>
      <c r="AK88" s="325"/>
      <c r="AL88" s="325"/>
    </row>
    <row r="89" spans="14:38" ht="30" customHeight="1" thickTop="1" thickBot="1" x14ac:dyDescent="0.3">
      <c r="N89" s="274" t="s">
        <v>0</v>
      </c>
      <c r="O89" s="275" t="s">
        <v>91</v>
      </c>
      <c r="P89" s="275" t="s">
        <v>92</v>
      </c>
      <c r="Q89" s="275" t="s">
        <v>93</v>
      </c>
      <c r="R89" s="275" t="s">
        <v>94</v>
      </c>
      <c r="T89" s="381"/>
      <c r="U89" s="276">
        <v>2.5000000000000001E-2</v>
      </c>
      <c r="V89" s="277">
        <v>0.03</v>
      </c>
      <c r="W89" s="278" t="s">
        <v>74</v>
      </c>
      <c r="X89" s="277">
        <v>0.05</v>
      </c>
      <c r="Z89" t="s">
        <v>155</v>
      </c>
      <c r="AA89" t="s">
        <v>226</v>
      </c>
      <c r="AB89" t="s">
        <v>227</v>
      </c>
      <c r="AC89" t="s">
        <v>228</v>
      </c>
      <c r="AD89" t="s">
        <v>229</v>
      </c>
      <c r="AH89" t="s">
        <v>155</v>
      </c>
      <c r="AI89" s="163" t="s">
        <v>78</v>
      </c>
      <c r="AJ89" s="164" t="s">
        <v>77</v>
      </c>
      <c r="AK89" s="164" t="s">
        <v>74</v>
      </c>
      <c r="AL89" s="165" t="s">
        <v>76</v>
      </c>
    </row>
    <row r="90" spans="14:38" ht="15.75" thickBot="1" x14ac:dyDescent="0.3">
      <c r="N90" s="279">
        <v>2020</v>
      </c>
      <c r="O90" s="303">
        <v>270000</v>
      </c>
      <c r="P90" s="303">
        <v>970000</v>
      </c>
      <c r="Q90" s="303">
        <v>1500000</v>
      </c>
      <c r="R90" s="303">
        <v>2600000</v>
      </c>
      <c r="T90" s="280">
        <v>2022</v>
      </c>
      <c r="U90" s="280">
        <v>1541232.452</v>
      </c>
      <c r="V90" s="280">
        <v>1009928.578</v>
      </c>
      <c r="W90" s="280">
        <v>2690543.9070000001</v>
      </c>
      <c r="X90" s="280">
        <v>293698.07490000001</v>
      </c>
      <c r="Z90">
        <v>2020</v>
      </c>
      <c r="AA90" s="320">
        <v>1483435.89912126</v>
      </c>
      <c r="AB90" s="320">
        <v>965975.48175704095</v>
      </c>
      <c r="AC90" s="320">
        <v>2566380.0663729198</v>
      </c>
      <c r="AD90" s="320">
        <v>274829.36171626602</v>
      </c>
      <c r="AH90">
        <v>2022</v>
      </c>
      <c r="AI90" s="160">
        <f>AA92*$I49</f>
        <v>400710697.4300282</v>
      </c>
      <c r="AJ90" s="160">
        <f t="shared" ref="AJ90:AL90" si="13">AB92*$I49</f>
        <v>262575047.91803512</v>
      </c>
      <c r="AK90" s="160">
        <f t="shared" si="13"/>
        <v>699524412.56499827</v>
      </c>
      <c r="AL90" s="160">
        <f t="shared" si="13"/>
        <v>76359643.408418551</v>
      </c>
    </row>
    <row r="91" spans="14:38" ht="15.75" thickBot="1" x14ac:dyDescent="0.3">
      <c r="N91" s="279">
        <v>2025</v>
      </c>
      <c r="O91" s="303">
        <v>320000</v>
      </c>
      <c r="P91" s="303">
        <v>1100000</v>
      </c>
      <c r="Q91" s="303">
        <v>1600000</v>
      </c>
      <c r="R91" s="303">
        <v>2900000</v>
      </c>
      <c r="T91" s="280">
        <v>2025</v>
      </c>
      <c r="U91" s="280">
        <v>1627927.28</v>
      </c>
      <c r="V91" s="280">
        <v>1075858.2220000001</v>
      </c>
      <c r="W91" s="280">
        <v>2876789.6669999999</v>
      </c>
      <c r="X91" s="280">
        <v>322001.1446</v>
      </c>
      <c r="Z91">
        <v>2021</v>
      </c>
      <c r="AA91" s="320">
        <v>1512334.17538208</v>
      </c>
      <c r="AB91" s="320">
        <v>987952.02987611096</v>
      </c>
      <c r="AC91" s="320">
        <v>2628461.98658854</v>
      </c>
      <c r="AD91" s="320">
        <v>284263.71829552902</v>
      </c>
      <c r="AH91">
        <v>2023</v>
      </c>
      <c r="AI91" s="160">
        <f t="shared" ref="AI91:AI118" si="14">AA93*I50</f>
        <v>407809321.90083575</v>
      </c>
      <c r="AJ91" s="160">
        <f t="shared" ref="AJ91:AJ118" si="15">AB93*$I50</f>
        <v>268016237.2903088</v>
      </c>
      <c r="AK91" s="160">
        <f t="shared" ref="AK91:AK118" si="16">AC93*$I50</f>
        <v>714938222.667853</v>
      </c>
      <c r="AL91" s="160">
        <f t="shared" ref="AL91:AL118" si="17">AD93*$I50</f>
        <v>78732445.089126423</v>
      </c>
    </row>
    <row r="92" spans="14:38" ht="15.75" thickBot="1" x14ac:dyDescent="0.3">
      <c r="N92" s="279">
        <v>2030</v>
      </c>
      <c r="O92" s="303">
        <v>370000</v>
      </c>
      <c r="P92" s="303">
        <v>1200000</v>
      </c>
      <c r="Q92" s="303">
        <v>1800000</v>
      </c>
      <c r="R92" s="303">
        <v>3200000</v>
      </c>
      <c r="T92" s="280">
        <v>2030</v>
      </c>
      <c r="U92" s="280">
        <v>1780594.578</v>
      </c>
      <c r="V92" s="280">
        <v>1192613.798</v>
      </c>
      <c r="W92" s="280">
        <v>3197841.18</v>
      </c>
      <c r="X92" s="280">
        <v>372772.35590000002</v>
      </c>
      <c r="Z92">
        <v>2022</v>
      </c>
      <c r="AA92" s="320">
        <v>1541232.4516429</v>
      </c>
      <c r="AB92" s="320">
        <v>1009928.57799518</v>
      </c>
      <c r="AC92" s="320">
        <v>2690543.90680417</v>
      </c>
      <c r="AD92" s="320">
        <v>293698.07487479202</v>
      </c>
      <c r="AH92">
        <v>2024</v>
      </c>
      <c r="AI92" s="160">
        <f t="shared" si="14"/>
        <v>404178110.97649872</v>
      </c>
      <c r="AJ92" s="160">
        <f t="shared" si="15"/>
        <v>266384101.33587682</v>
      </c>
      <c r="AK92" s="160">
        <f t="shared" si="16"/>
        <v>711458802.35169578</v>
      </c>
      <c r="AL92" s="160">
        <f t="shared" si="17"/>
        <v>79005855.186038226</v>
      </c>
    </row>
    <row r="93" spans="14:38" ht="15.75" thickBot="1" x14ac:dyDescent="0.3">
      <c r="N93" s="279">
        <v>2035</v>
      </c>
      <c r="O93" s="303">
        <v>430000</v>
      </c>
      <c r="P93" s="303">
        <v>1300000</v>
      </c>
      <c r="Q93" s="303">
        <v>1900000</v>
      </c>
      <c r="R93" s="303">
        <v>3600000</v>
      </c>
      <c r="T93" s="280">
        <v>2035</v>
      </c>
      <c r="U93" s="280">
        <v>1941112.121</v>
      </c>
      <c r="V93" s="280">
        <v>1317806.703</v>
      </c>
      <c r="W93" s="280">
        <v>3566683.6469999999</v>
      </c>
      <c r="X93" s="280">
        <v>431768.43089999998</v>
      </c>
      <c r="Z93">
        <v>2023</v>
      </c>
      <c r="AA93" s="320">
        <v>1570130.72790372</v>
      </c>
      <c r="AB93" s="320">
        <v>1031905.12611425</v>
      </c>
      <c r="AC93" s="320">
        <v>2752625.8270197902</v>
      </c>
      <c r="AD93" s="320">
        <v>303132.43145405501</v>
      </c>
      <c r="AH93">
        <v>2025</v>
      </c>
      <c r="AI93" s="160">
        <f t="shared" si="14"/>
        <v>407756659.75032026</v>
      </c>
      <c r="AJ93" s="160">
        <f t="shared" si="15"/>
        <v>269476628.58546317</v>
      </c>
      <c r="AK93" s="160">
        <f t="shared" si="16"/>
        <v>720566673.77524054</v>
      </c>
      <c r="AL93" s="160">
        <f t="shared" si="17"/>
        <v>80653548.068006754</v>
      </c>
    </row>
    <row r="94" spans="14:38" ht="15.75" thickBot="1" x14ac:dyDescent="0.3">
      <c r="N94" s="279">
        <v>2040</v>
      </c>
      <c r="O94" s="303">
        <v>490000</v>
      </c>
      <c r="P94" s="303">
        <v>1500000</v>
      </c>
      <c r="Q94" s="303">
        <v>2100000</v>
      </c>
      <c r="R94" s="303">
        <v>3900000</v>
      </c>
      <c r="T94" s="280">
        <v>2040</v>
      </c>
      <c r="U94" s="280">
        <v>2110050.4550000001</v>
      </c>
      <c r="V94" s="280">
        <v>1450159.13</v>
      </c>
      <c r="W94" s="280">
        <v>3945154.0649999999</v>
      </c>
      <c r="X94" s="280">
        <v>494636.636</v>
      </c>
      <c r="Z94">
        <v>2024</v>
      </c>
      <c r="AA94" s="320">
        <v>1599029.00416454</v>
      </c>
      <c r="AB94" s="320">
        <v>1053881.6742333199</v>
      </c>
      <c r="AC94" s="320">
        <v>2814707.7472354202</v>
      </c>
      <c r="AD94" s="320">
        <v>312566.788033319</v>
      </c>
      <c r="AH94">
        <v>2026</v>
      </c>
      <c r="AI94" s="160">
        <f t="shared" si="14"/>
        <v>428529296.4775486</v>
      </c>
      <c r="AJ94" s="160">
        <f t="shared" si="15"/>
        <v>284024452.76637322</v>
      </c>
      <c r="AK94" s="160">
        <f t="shared" si="16"/>
        <v>759924318.81787002</v>
      </c>
      <c r="AL94" s="160">
        <f t="shared" si="17"/>
        <v>85825555.489250377</v>
      </c>
    </row>
    <row r="95" spans="14:38" ht="15.75" thickBot="1" x14ac:dyDescent="0.3">
      <c r="N95" s="279">
        <v>2045</v>
      </c>
      <c r="O95" s="303">
        <v>570000</v>
      </c>
      <c r="P95" s="303">
        <v>1600000</v>
      </c>
      <c r="Q95" s="303">
        <v>2300000</v>
      </c>
      <c r="R95" s="303">
        <v>4400000</v>
      </c>
      <c r="T95" s="280">
        <v>2045</v>
      </c>
      <c r="U95" s="280">
        <v>2283375.6740000001</v>
      </c>
      <c r="V95" s="280">
        <v>1588305.2209999999</v>
      </c>
      <c r="W95" s="280">
        <v>4350411.358</v>
      </c>
      <c r="X95" s="280">
        <v>565816.90549999999</v>
      </c>
      <c r="Z95">
        <v>2025</v>
      </c>
      <c r="AA95" s="320">
        <v>1627927.28042536</v>
      </c>
      <c r="AB95" s="320">
        <v>1075858.2223523899</v>
      </c>
      <c r="AC95" s="320">
        <v>2876789.6674510501</v>
      </c>
      <c r="AD95" s="320">
        <v>322001.14461258199</v>
      </c>
      <c r="AH95">
        <v>2027</v>
      </c>
      <c r="AI95" s="160">
        <f t="shared" si="14"/>
        <v>422797537.55865943</v>
      </c>
      <c r="AJ95" s="160">
        <f t="shared" si="15"/>
        <v>281004988.24932402</v>
      </c>
      <c r="AK95" s="160">
        <f t="shared" si="16"/>
        <v>752279376.38345444</v>
      </c>
      <c r="AL95" s="160">
        <f t="shared" si="17"/>
        <v>85688671.006730393</v>
      </c>
    </row>
    <row r="96" spans="14:38" ht="15.75" thickBot="1" x14ac:dyDescent="0.3">
      <c r="N96" s="281">
        <v>2050</v>
      </c>
      <c r="O96" s="304">
        <v>640000</v>
      </c>
      <c r="P96" s="304">
        <v>1700000</v>
      </c>
      <c r="Q96" s="304">
        <v>2500000</v>
      </c>
      <c r="R96" s="304">
        <v>4800000</v>
      </c>
      <c r="T96" s="282">
        <v>2050</v>
      </c>
      <c r="U96" s="282">
        <v>2464473.6209999998</v>
      </c>
      <c r="V96" s="282">
        <v>1733271.696</v>
      </c>
      <c r="W96" s="282">
        <v>4764819.4009999996</v>
      </c>
      <c r="X96" s="282">
        <v>640881.94770000002</v>
      </c>
      <c r="Z96">
        <v>2026</v>
      </c>
      <c r="AA96" s="320">
        <v>1658460.7398703899</v>
      </c>
      <c r="AB96" s="320">
        <v>1099209.33749014</v>
      </c>
      <c r="AC96" s="320">
        <v>2940999.9698777101</v>
      </c>
      <c r="AD96" s="320">
        <v>332155.38686967402</v>
      </c>
      <c r="AH96">
        <v>2028</v>
      </c>
      <c r="AI96" s="160">
        <f t="shared" si="14"/>
        <v>438087487.79370427</v>
      </c>
      <c r="AJ96" s="160">
        <f t="shared" si="15"/>
        <v>291946173.35674477</v>
      </c>
      <c r="AK96" s="160">
        <f t="shared" si="16"/>
        <v>782002395.66692877</v>
      </c>
      <c r="AL96" s="160">
        <f t="shared" si="17"/>
        <v>89797922.799280033</v>
      </c>
    </row>
    <row r="97" spans="14:38" x14ac:dyDescent="0.25">
      <c r="Z97">
        <v>2027</v>
      </c>
      <c r="AA97" s="320">
        <v>1688994.1993154199</v>
      </c>
      <c r="AB97" s="320">
        <v>1122560.45262789</v>
      </c>
      <c r="AC97" s="320">
        <v>3005210.2723043701</v>
      </c>
      <c r="AD97" s="320">
        <v>342309.62912676699</v>
      </c>
      <c r="AH97">
        <v>2029</v>
      </c>
      <c r="AI97" s="160">
        <f t="shared" si="14"/>
        <v>449128135.82111394</v>
      </c>
      <c r="AJ97" s="160">
        <f t="shared" si="15"/>
        <v>300074530.8804329</v>
      </c>
      <c r="AK97" s="160">
        <f t="shared" si="16"/>
        <v>804201510.2035197</v>
      </c>
      <c r="AL97" s="160">
        <f t="shared" si="17"/>
        <v>93060748.393477857</v>
      </c>
    </row>
    <row r="98" spans="14:38" x14ac:dyDescent="0.25">
      <c r="Z98">
        <v>2028</v>
      </c>
      <c r="AA98" s="320">
        <v>1719527.6587604601</v>
      </c>
      <c r="AB98" s="320">
        <v>1145911.5677656501</v>
      </c>
      <c r="AC98" s="320">
        <v>3069420.57473103</v>
      </c>
      <c r="AD98" s="320">
        <v>352463.87138386001</v>
      </c>
      <c r="AH98">
        <v>2030</v>
      </c>
      <c r="AI98" s="160">
        <f t="shared" si="14"/>
        <v>454716511.11646724</v>
      </c>
      <c r="AJ98" s="160">
        <f t="shared" si="15"/>
        <v>304561853.75460219</v>
      </c>
      <c r="AK98" s="160">
        <f t="shared" si="16"/>
        <v>816643610.25060046</v>
      </c>
      <c r="AL98" s="160">
        <f t="shared" si="17"/>
        <v>95196148.096938774</v>
      </c>
    </row>
    <row r="99" spans="14:38" x14ac:dyDescent="0.25">
      <c r="Z99">
        <v>2029</v>
      </c>
      <c r="AA99" s="320">
        <v>1750061.1182054901</v>
      </c>
      <c r="AB99" s="320">
        <v>1169262.6829033999</v>
      </c>
      <c r="AC99" s="320">
        <v>3133630.87715769</v>
      </c>
      <c r="AD99" s="320">
        <v>362618.11364095198</v>
      </c>
      <c r="AH99">
        <v>2031</v>
      </c>
      <c r="AI99" s="160">
        <f t="shared" si="14"/>
        <v>462934853.19964683</v>
      </c>
      <c r="AJ99" s="160">
        <f t="shared" si="15"/>
        <v>310969449.10915744</v>
      </c>
      <c r="AK99" s="160">
        <f t="shared" si="16"/>
        <v>835518145.65739179</v>
      </c>
      <c r="AL99" s="160">
        <f t="shared" si="17"/>
        <v>98213588.389835984</v>
      </c>
    </row>
    <row r="100" spans="14:38" ht="15.75" thickBot="1" x14ac:dyDescent="0.3">
      <c r="N100" s="152" t="s">
        <v>230</v>
      </c>
      <c r="T100" s="152" t="s">
        <v>231</v>
      </c>
      <c r="Z100">
        <v>2030</v>
      </c>
      <c r="AA100" s="320">
        <v>1780594.57765052</v>
      </c>
      <c r="AB100" s="320">
        <v>1192613.79804116</v>
      </c>
      <c r="AC100" s="320">
        <v>3197841.17958435</v>
      </c>
      <c r="AD100" s="320">
        <v>372772.355898045</v>
      </c>
      <c r="AH100">
        <v>2032</v>
      </c>
      <c r="AI100" s="160">
        <f t="shared" si="14"/>
        <v>470188792.86243981</v>
      </c>
      <c r="AJ100" s="160">
        <f t="shared" si="15"/>
        <v>316727481.11114216</v>
      </c>
      <c r="AK100" s="160">
        <f t="shared" si="16"/>
        <v>852644168.37693763</v>
      </c>
      <c r="AL100" s="160">
        <f t="shared" si="17"/>
        <v>101023926.83672036</v>
      </c>
    </row>
    <row r="101" spans="14:38" ht="15.75" thickTop="1" x14ac:dyDescent="0.25">
      <c r="N101" s="205" t="s">
        <v>0</v>
      </c>
      <c r="O101" s="367" t="s">
        <v>232</v>
      </c>
      <c r="P101" s="367"/>
      <c r="Q101" s="367"/>
      <c r="R101" s="367"/>
      <c r="T101" s="205" t="s">
        <v>0</v>
      </c>
      <c r="U101" s="367" t="s">
        <v>232</v>
      </c>
      <c r="V101" s="367"/>
      <c r="W101" s="367"/>
      <c r="X101" s="367"/>
      <c r="Z101">
        <v>2031</v>
      </c>
      <c r="AA101" s="320">
        <v>1812698.0862892601</v>
      </c>
      <c r="AB101" s="320">
        <v>1217652.3789439001</v>
      </c>
      <c r="AC101" s="320">
        <v>3271609.6729920199</v>
      </c>
      <c r="AD101" s="320">
        <v>384571.57090541697</v>
      </c>
      <c r="AH101">
        <v>2033</v>
      </c>
      <c r="AI101" s="160">
        <f t="shared" si="14"/>
        <v>477358131.81380028</v>
      </c>
      <c r="AJ101" s="160">
        <f t="shared" si="15"/>
        <v>322424934.5730319</v>
      </c>
      <c r="AK101" s="160">
        <f t="shared" si="16"/>
        <v>869600417.63507271</v>
      </c>
      <c r="AL101" s="160">
        <f t="shared" si="17"/>
        <v>103810932.54604058</v>
      </c>
    </row>
    <row r="102" spans="14:38" ht="17.25" customHeight="1" thickBot="1" x14ac:dyDescent="0.3">
      <c r="N102" s="283"/>
      <c r="O102" s="284" t="s">
        <v>100</v>
      </c>
      <c r="P102" s="284" t="s">
        <v>101</v>
      </c>
      <c r="Q102" s="284" t="s">
        <v>102</v>
      </c>
      <c r="R102" s="284" t="s">
        <v>103</v>
      </c>
      <c r="T102" s="283"/>
      <c r="U102" s="284" t="s">
        <v>100</v>
      </c>
      <c r="V102" s="284" t="s">
        <v>101</v>
      </c>
      <c r="W102" s="284" t="s">
        <v>102</v>
      </c>
      <c r="X102" s="284" t="s">
        <v>103</v>
      </c>
      <c r="Z102">
        <v>2032</v>
      </c>
      <c r="AA102" s="320">
        <v>1844801.5949279999</v>
      </c>
      <c r="AB102" s="320">
        <v>1242690.95984665</v>
      </c>
      <c r="AC102" s="320">
        <v>3345378.1663996899</v>
      </c>
      <c r="AD102" s="320">
        <v>396370.78591278999</v>
      </c>
      <c r="AH102">
        <v>2034</v>
      </c>
      <c r="AI102" s="160">
        <f t="shared" si="14"/>
        <v>485855664.8939501</v>
      </c>
      <c r="AJ102" s="160">
        <f t="shared" si="15"/>
        <v>329018272.25041354</v>
      </c>
      <c r="AK102" s="160">
        <f t="shared" si="16"/>
        <v>888970643.36595321</v>
      </c>
      <c r="AL102" s="160">
        <f t="shared" si="17"/>
        <v>106885019.44668114</v>
      </c>
    </row>
    <row r="103" spans="14:38" ht="15.75" thickBot="1" x14ac:dyDescent="0.3">
      <c r="N103" s="268">
        <v>2022</v>
      </c>
      <c r="O103" s="285">
        <f>P80*X90</f>
        <v>76359643.414972469</v>
      </c>
      <c r="P103" s="285">
        <f>V90*P80</f>
        <v>262575047.91928825</v>
      </c>
      <c r="Q103" s="285">
        <f>P80*U90</f>
        <v>400710697.52287191</v>
      </c>
      <c r="R103" s="285">
        <f>P80*W90</f>
        <v>699524412.6159128</v>
      </c>
      <c r="T103" s="268">
        <v>2022</v>
      </c>
      <c r="U103" s="286">
        <f>O103/10^6</f>
        <v>76.359643414972467</v>
      </c>
      <c r="V103" s="286">
        <f t="shared" ref="V103:X109" si="18">P103/10^6</f>
        <v>262.57504791928824</v>
      </c>
      <c r="W103" s="286">
        <f t="shared" si="18"/>
        <v>400.7106975228719</v>
      </c>
      <c r="X103" s="286">
        <f t="shared" si="18"/>
        <v>699.52441261591275</v>
      </c>
      <c r="Z103">
        <v>2033</v>
      </c>
      <c r="AA103" s="320">
        <v>1876905.1035667399</v>
      </c>
      <c r="AB103" s="320">
        <v>1267729.5407493899</v>
      </c>
      <c r="AC103" s="320">
        <v>3419146.6598073598</v>
      </c>
      <c r="AD103" s="320">
        <v>408170.000920163</v>
      </c>
      <c r="AH103">
        <v>2035</v>
      </c>
      <c r="AI103" s="160">
        <f t="shared" si="14"/>
        <v>494895591.62104994</v>
      </c>
      <c r="AJ103" s="160">
        <f t="shared" si="15"/>
        <v>335980967.14755654</v>
      </c>
      <c r="AK103" s="160">
        <f t="shared" si="16"/>
        <v>909342636.35054159</v>
      </c>
      <c r="AL103" s="160">
        <f t="shared" si="17"/>
        <v>110081375.91655032</v>
      </c>
    </row>
    <row r="104" spans="14:38" ht="15.75" thickBot="1" x14ac:dyDescent="0.3">
      <c r="N104" s="268">
        <v>2025</v>
      </c>
      <c r="O104" s="285">
        <f>P81*X91</f>
        <v>80653548.064855263</v>
      </c>
      <c r="P104" s="285">
        <f t="shared" ref="P104:P109" si="19">V91*P81</f>
        <v>269476628.49719799</v>
      </c>
      <c r="Q104" s="285">
        <f t="shared" ref="Q104:Q108" si="20">P81*U91</f>
        <v>407756659.64377785</v>
      </c>
      <c r="R104" s="285">
        <f t="shared" ref="R104:R108" si="21">P81*W91</f>
        <v>720566673.66226327</v>
      </c>
      <c r="T104" s="268">
        <v>2025</v>
      </c>
      <c r="U104" s="286">
        <f t="shared" ref="U104:U109" si="22">O104/10^6</f>
        <v>80.653548064855258</v>
      </c>
      <c r="V104" s="286">
        <f t="shared" si="18"/>
        <v>269.47662849719796</v>
      </c>
      <c r="W104" s="286">
        <f t="shared" si="18"/>
        <v>407.75665964377782</v>
      </c>
      <c r="X104" s="286">
        <f t="shared" si="18"/>
        <v>720.56667366226327</v>
      </c>
      <c r="Z104">
        <v>2034</v>
      </c>
      <c r="AA104" s="320">
        <v>1909008.61220547</v>
      </c>
      <c r="AB104" s="320">
        <v>1292768.12165214</v>
      </c>
      <c r="AC104" s="320">
        <v>3492915.1532150302</v>
      </c>
      <c r="AD104" s="320">
        <v>419969.21592753503</v>
      </c>
      <c r="AH104">
        <v>2036</v>
      </c>
      <c r="AI104" s="160">
        <f t="shared" si="14"/>
        <v>502756137.61144876</v>
      </c>
      <c r="AJ104" s="160">
        <f t="shared" si="15"/>
        <v>342216658.85739225</v>
      </c>
      <c r="AK104" s="160">
        <f t="shared" si="16"/>
        <v>927250977.90147138</v>
      </c>
      <c r="AL104" s="160">
        <f t="shared" si="17"/>
        <v>113117488.42361122</v>
      </c>
    </row>
    <row r="105" spans="14:38" ht="15.75" thickBot="1" x14ac:dyDescent="0.3">
      <c r="N105" s="268">
        <v>2030</v>
      </c>
      <c r="O105" s="285">
        <f t="shared" ref="O105:O108" si="23">P82*X92</f>
        <v>95196148.097438037</v>
      </c>
      <c r="P105" s="285">
        <f t="shared" si="19"/>
        <v>304561853.74409103</v>
      </c>
      <c r="Q105" s="285">
        <f t="shared" si="20"/>
        <v>454716511.20571512</v>
      </c>
      <c r="R105" s="285">
        <f t="shared" si="21"/>
        <v>816643610.35674644</v>
      </c>
      <c r="T105" s="268">
        <v>2030</v>
      </c>
      <c r="U105" s="286">
        <f t="shared" si="22"/>
        <v>95.196148097438041</v>
      </c>
      <c r="V105" s="286">
        <f t="shared" si="18"/>
        <v>304.56185374409102</v>
      </c>
      <c r="W105" s="286">
        <f t="shared" si="18"/>
        <v>454.71651120571511</v>
      </c>
      <c r="X105" s="286">
        <f t="shared" si="18"/>
        <v>816.64361035674642</v>
      </c>
      <c r="Z105">
        <v>2035</v>
      </c>
      <c r="AA105" s="320">
        <v>1941112.12084421</v>
      </c>
      <c r="AB105" s="320">
        <v>1317806.7025548799</v>
      </c>
      <c r="AC105" s="320">
        <v>3566683.6466227002</v>
      </c>
      <c r="AD105" s="320">
        <v>431768.43093490798</v>
      </c>
      <c r="AH105">
        <v>2037</v>
      </c>
      <c r="AI105" s="160">
        <f t="shared" si="14"/>
        <v>512305653.86972255</v>
      </c>
      <c r="AJ105" s="160">
        <f t="shared" si="15"/>
        <v>349602314.46456444</v>
      </c>
      <c r="AK105" s="160">
        <f t="shared" si="16"/>
        <v>948275555.49441993</v>
      </c>
      <c r="AL105" s="160">
        <f t="shared" si="17"/>
        <v>116534059.37561348</v>
      </c>
    </row>
    <row r="106" spans="14:38" ht="15.75" thickBot="1" x14ac:dyDescent="0.3">
      <c r="N106" s="268">
        <v>2035</v>
      </c>
      <c r="O106" s="285">
        <f t="shared" si="23"/>
        <v>110081375.90765035</v>
      </c>
      <c r="P106" s="285">
        <f t="shared" si="19"/>
        <v>335980967.26104194</v>
      </c>
      <c r="Q106" s="285">
        <f t="shared" si="20"/>
        <v>494895591.66076934</v>
      </c>
      <c r="R106" s="285">
        <f t="shared" si="21"/>
        <v>909342636.44673598</v>
      </c>
      <c r="T106" s="268">
        <v>2035</v>
      </c>
      <c r="U106" s="286">
        <f t="shared" si="22"/>
        <v>110.08137590765035</v>
      </c>
      <c r="V106" s="286">
        <f t="shared" si="18"/>
        <v>335.98096726104194</v>
      </c>
      <c r="W106" s="286">
        <f t="shared" si="18"/>
        <v>494.89559166076936</v>
      </c>
      <c r="X106" s="286">
        <f t="shared" si="18"/>
        <v>909.34263644673592</v>
      </c>
      <c r="Z106">
        <v>2036</v>
      </c>
      <c r="AA106" s="320">
        <v>1974899.78766543</v>
      </c>
      <c r="AB106" s="320">
        <v>1344277.18799001</v>
      </c>
      <c r="AC106" s="320">
        <v>3642377.7302255998</v>
      </c>
      <c r="AD106" s="320">
        <v>444342.071944403</v>
      </c>
      <c r="AH106">
        <v>2038</v>
      </c>
      <c r="AI106" s="160">
        <f t="shared" si="14"/>
        <v>520984981.20602059</v>
      </c>
      <c r="AJ106" s="160">
        <f t="shared" si="15"/>
        <v>356395859.43568927</v>
      </c>
      <c r="AK106" s="160">
        <f t="shared" si="16"/>
        <v>967696024.37445319</v>
      </c>
      <c r="AL106" s="160">
        <f t="shared" si="17"/>
        <v>119755143.99138537</v>
      </c>
    </row>
    <row r="107" spans="14:38" ht="15.75" thickBot="1" x14ac:dyDescent="0.3">
      <c r="N107" s="268">
        <v>2040</v>
      </c>
      <c r="O107" s="285">
        <f t="shared" si="23"/>
        <v>126057925.35336708</v>
      </c>
      <c r="P107" s="285">
        <f t="shared" si="19"/>
        <v>369572405.38900101</v>
      </c>
      <c r="Q107" s="285">
        <f t="shared" si="20"/>
        <v>537745414.2887795</v>
      </c>
      <c r="R107" s="285">
        <f t="shared" si="21"/>
        <v>1005420748.1576489</v>
      </c>
      <c r="T107" s="268">
        <v>2040</v>
      </c>
      <c r="U107" s="286">
        <f t="shared" si="22"/>
        <v>126.05792535336708</v>
      </c>
      <c r="V107" s="286">
        <f t="shared" si="18"/>
        <v>369.57240538900101</v>
      </c>
      <c r="W107" s="286">
        <f t="shared" si="18"/>
        <v>537.74541428877944</v>
      </c>
      <c r="X107" s="286">
        <f t="shared" si="18"/>
        <v>1005.420748157649</v>
      </c>
      <c r="Z107">
        <v>2037</v>
      </c>
      <c r="AA107" s="320">
        <v>2008687.4544866499</v>
      </c>
      <c r="AB107" s="320">
        <v>1370747.6734251401</v>
      </c>
      <c r="AC107" s="320">
        <v>3718071.8138285102</v>
      </c>
      <c r="AD107" s="320">
        <v>456915.71295389801</v>
      </c>
      <c r="AH107">
        <v>2039</v>
      </c>
      <c r="AI107" s="160">
        <f t="shared" si="14"/>
        <v>529243409.31350219</v>
      </c>
      <c r="AJ107" s="160">
        <f t="shared" si="15"/>
        <v>362900995.10321337</v>
      </c>
      <c r="AK107" s="160">
        <f t="shared" si="16"/>
        <v>986332849.71123898</v>
      </c>
      <c r="AL107" s="160">
        <f t="shared" si="17"/>
        <v>122878791.8475509</v>
      </c>
    </row>
    <row r="108" spans="14:38" ht="15.75" thickBot="1" x14ac:dyDescent="0.3">
      <c r="N108" s="268">
        <v>2045</v>
      </c>
      <c r="O108" s="285">
        <f t="shared" si="23"/>
        <v>144202432.02287066</v>
      </c>
      <c r="P108" s="285">
        <f t="shared" si="19"/>
        <v>404790796.1682899</v>
      </c>
      <c r="Q108" s="285">
        <f t="shared" si="20"/>
        <v>581934407.07059526</v>
      </c>
      <c r="R108" s="285">
        <f t="shared" si="21"/>
        <v>1108733040.7159767</v>
      </c>
      <c r="T108" s="268">
        <v>2045</v>
      </c>
      <c r="U108" s="286">
        <f t="shared" si="22"/>
        <v>144.20243202287065</v>
      </c>
      <c r="V108" s="286">
        <f t="shared" si="18"/>
        <v>404.79079616828989</v>
      </c>
      <c r="W108" s="286">
        <f t="shared" si="18"/>
        <v>581.93440707059528</v>
      </c>
      <c r="X108" s="286">
        <f t="shared" si="18"/>
        <v>1108.7330407159768</v>
      </c>
      <c r="Z108">
        <v>2038</v>
      </c>
      <c r="AA108" s="320">
        <v>2042475.1213078599</v>
      </c>
      <c r="AB108" s="320">
        <v>1397218.1588602699</v>
      </c>
      <c r="AC108" s="320">
        <v>3793765.8974314099</v>
      </c>
      <c r="AD108" s="320">
        <v>469489.35396339302</v>
      </c>
      <c r="AH108">
        <v>2040</v>
      </c>
      <c r="AI108" s="160">
        <f t="shared" si="14"/>
        <v>537745414.27611089</v>
      </c>
      <c r="AJ108" s="160">
        <f t="shared" si="15"/>
        <v>369572405.32032675</v>
      </c>
      <c r="AK108" s="160">
        <f t="shared" si="16"/>
        <v>1005420748.0651946</v>
      </c>
      <c r="AL108" s="160">
        <f t="shared" si="17"/>
        <v>126057925.34887764</v>
      </c>
    </row>
    <row r="109" spans="14:38" ht="15.75" thickBot="1" x14ac:dyDescent="0.3">
      <c r="N109" s="231">
        <v>2050</v>
      </c>
      <c r="O109" s="285">
        <f>P86*X96</f>
        <v>163323558.9914698</v>
      </c>
      <c r="P109" s="285">
        <f t="shared" si="19"/>
        <v>441710213.72318941</v>
      </c>
      <c r="Q109" s="285">
        <f>P86*U96</f>
        <v>628051085.33144391</v>
      </c>
      <c r="R109" s="285">
        <f>P86*W96</f>
        <v>1214275523.4653697</v>
      </c>
      <c r="T109" s="231">
        <v>2050</v>
      </c>
      <c r="U109" s="286">
        <f t="shared" si="22"/>
        <v>163.32355899146981</v>
      </c>
      <c r="V109" s="286">
        <f t="shared" si="18"/>
        <v>441.71021372318944</v>
      </c>
      <c r="W109" s="286">
        <f t="shared" si="18"/>
        <v>628.05108533144391</v>
      </c>
      <c r="X109" s="286">
        <f t="shared" si="18"/>
        <v>1214.2755234653696</v>
      </c>
      <c r="Z109">
        <v>2039</v>
      </c>
      <c r="AA109" s="320">
        <v>2076262.7881290801</v>
      </c>
      <c r="AB109" s="320">
        <v>1423688.6442954</v>
      </c>
      <c r="AC109" s="320">
        <v>3869459.9810343101</v>
      </c>
      <c r="AD109" s="320">
        <v>482062.99497288797</v>
      </c>
      <c r="AH109">
        <v>2041</v>
      </c>
      <c r="AI109" s="160">
        <f t="shared" si="14"/>
        <v>546452324.8307488</v>
      </c>
      <c r="AJ109" s="160">
        <f t="shared" si="15"/>
        <v>376525874.36553043</v>
      </c>
      <c r="AK109" s="160">
        <f t="shared" si="16"/>
        <v>1025837398.842541</v>
      </c>
      <c r="AL109" s="160">
        <f t="shared" si="17"/>
        <v>129655735.03647526</v>
      </c>
    </row>
    <row r="110" spans="14:38" x14ac:dyDescent="0.25">
      <c r="Z110">
        <v>2040</v>
      </c>
      <c r="AA110" s="320">
        <v>2110050.4549502898</v>
      </c>
      <c r="AB110" s="320">
        <v>1450159.1297305301</v>
      </c>
      <c r="AC110" s="320">
        <v>3945154.06463722</v>
      </c>
      <c r="AD110" s="320">
        <v>494636.63598238397</v>
      </c>
      <c r="AH110">
        <v>2042</v>
      </c>
      <c r="AI110" s="160">
        <f t="shared" si="14"/>
        <v>555264740.33039629</v>
      </c>
      <c r="AJ110" s="160">
        <f t="shared" si="15"/>
        <v>383551783.55726832</v>
      </c>
      <c r="AK110" s="160">
        <f t="shared" si="16"/>
        <v>1046451015.3769966</v>
      </c>
      <c r="AL110" s="160">
        <f t="shared" si="17"/>
        <v>133278165.57096145</v>
      </c>
    </row>
    <row r="111" spans="14:38" x14ac:dyDescent="0.25">
      <c r="Z111">
        <v>2041</v>
      </c>
      <c r="AA111" s="320">
        <v>2144715.49871139</v>
      </c>
      <c r="AB111" s="320">
        <v>1477788.3480827501</v>
      </c>
      <c r="AC111" s="320">
        <v>4026205.5233030901</v>
      </c>
      <c r="AD111" s="320">
        <v>508872.68988318997</v>
      </c>
      <c r="AH111">
        <v>2043</v>
      </c>
      <c r="AI111" s="160">
        <f t="shared" si="14"/>
        <v>564207044.78832579</v>
      </c>
      <c r="AJ111" s="160">
        <f t="shared" si="15"/>
        <v>390667564.09403443</v>
      </c>
      <c r="AK111" s="160">
        <f t="shared" si="16"/>
        <v>1067310060.2108703</v>
      </c>
      <c r="AL111" s="160">
        <f t="shared" si="17"/>
        <v>136932013.60404918</v>
      </c>
    </row>
    <row r="112" spans="14:38" ht="19.5" thickBot="1" x14ac:dyDescent="0.35">
      <c r="N112" s="287" t="s">
        <v>233</v>
      </c>
      <c r="Z112">
        <v>2042</v>
      </c>
      <c r="AA112" s="320">
        <v>2179380.5424724901</v>
      </c>
      <c r="AB112" s="320">
        <v>1505417.5664349699</v>
      </c>
      <c r="AC112" s="320">
        <v>4107256.98196897</v>
      </c>
      <c r="AD112" s="320">
        <v>523108.74378399597</v>
      </c>
      <c r="AH112">
        <v>2044</v>
      </c>
      <c r="AI112" s="160">
        <f t="shared" si="14"/>
        <v>573121725.00472891</v>
      </c>
      <c r="AJ112" s="160">
        <f t="shared" si="15"/>
        <v>397764528.33099943</v>
      </c>
      <c r="AK112" s="160">
        <f t="shared" si="16"/>
        <v>1088118176.485441</v>
      </c>
      <c r="AL112" s="160">
        <f t="shared" si="17"/>
        <v>140579657.03709483</v>
      </c>
    </row>
    <row r="113" spans="14:38" ht="27" thickTop="1" thickBot="1" x14ac:dyDescent="0.3">
      <c r="N113" s="196" t="s">
        <v>0</v>
      </c>
      <c r="O113" s="196" t="s">
        <v>172</v>
      </c>
      <c r="P113" s="196" t="s">
        <v>173</v>
      </c>
      <c r="Q113" s="196" t="s">
        <v>108</v>
      </c>
      <c r="Z113">
        <v>2043</v>
      </c>
      <c r="AA113" s="320">
        <v>2214045.5862335898</v>
      </c>
      <c r="AB113" s="320">
        <v>1533046.7847871899</v>
      </c>
      <c r="AC113" s="320">
        <v>4188308.4406348402</v>
      </c>
      <c r="AD113" s="320">
        <v>537344.79768480198</v>
      </c>
      <c r="AH113">
        <v>2045</v>
      </c>
      <c r="AI113" s="160">
        <f t="shared" si="14"/>
        <v>581934407.00835395</v>
      </c>
      <c r="AJ113" s="160">
        <f t="shared" si="15"/>
        <v>404790796.29358274</v>
      </c>
      <c r="AK113" s="160">
        <f t="shared" si="16"/>
        <v>1108733040.7074618</v>
      </c>
      <c r="AL113" s="160">
        <f t="shared" si="17"/>
        <v>144202432.01940843</v>
      </c>
    </row>
    <row r="114" spans="14:38" ht="15.75" thickBot="1" x14ac:dyDescent="0.3">
      <c r="N114" s="268">
        <v>2022</v>
      </c>
      <c r="O114" s="200">
        <f>P103/10^6</f>
        <v>262.57504791928824</v>
      </c>
      <c r="P114" s="198">
        <f>S69/1000000</f>
        <v>0.61850000000000005</v>
      </c>
      <c r="Q114" s="200">
        <f>O114-P114</f>
        <v>261.95654791928825</v>
      </c>
      <c r="Z114">
        <v>2044</v>
      </c>
      <c r="AA114" s="320">
        <v>2248710.6299946802</v>
      </c>
      <c r="AB114" s="320">
        <v>1560676.0031393999</v>
      </c>
      <c r="AC114" s="320">
        <v>4269359.8993007103</v>
      </c>
      <c r="AD114" s="320">
        <v>551580.85158560902</v>
      </c>
      <c r="AH114">
        <v>2046</v>
      </c>
      <c r="AI114" s="160">
        <f t="shared" si="14"/>
        <v>591238439.54552722</v>
      </c>
      <c r="AJ114" s="160">
        <f t="shared" si="15"/>
        <v>412230989.74579185</v>
      </c>
      <c r="AK114" s="160">
        <f t="shared" si="16"/>
        <v>1129995933.8711741</v>
      </c>
      <c r="AL114" s="160">
        <f t="shared" si="17"/>
        <v>148046936.20221141</v>
      </c>
    </row>
    <row r="115" spans="14:38" ht="15.75" thickBot="1" x14ac:dyDescent="0.3">
      <c r="N115" s="268">
        <v>2025</v>
      </c>
      <c r="O115" s="200">
        <f t="shared" ref="O115:O120" si="24">P104/10^6</f>
        <v>269.47662849719796</v>
      </c>
      <c r="P115" s="198">
        <f t="shared" ref="P115:P120" si="25">S70/1000000</f>
        <v>0.59589999999999999</v>
      </c>
      <c r="Q115" s="200">
        <f t="shared" ref="Q115:Q120" si="26">O115-P115</f>
        <v>268.88072849719799</v>
      </c>
      <c r="Z115">
        <v>2045</v>
      </c>
      <c r="AA115" s="320">
        <v>2283375.6737557799</v>
      </c>
      <c r="AB115" s="320">
        <v>1588305.2214916199</v>
      </c>
      <c r="AC115" s="320">
        <v>4350411.3579665897</v>
      </c>
      <c r="AD115" s="320">
        <v>565816.90548641502</v>
      </c>
      <c r="AH115">
        <v>2047</v>
      </c>
      <c r="AI115" s="160">
        <f t="shared" si="14"/>
        <v>600429472.58129501</v>
      </c>
      <c r="AJ115" s="160">
        <f t="shared" si="15"/>
        <v>419592449.27780372</v>
      </c>
      <c r="AK115" s="160">
        <f t="shared" si="16"/>
        <v>1151043052.1709406</v>
      </c>
      <c r="AL115" s="160">
        <f t="shared" si="17"/>
        <v>151863229.4916597</v>
      </c>
    </row>
    <row r="116" spans="14:38" ht="15.75" thickBot="1" x14ac:dyDescent="0.3">
      <c r="N116" s="268">
        <v>2030</v>
      </c>
      <c r="O116" s="200">
        <f t="shared" si="24"/>
        <v>304.56185374409102</v>
      </c>
      <c r="P116" s="198">
        <f t="shared" si="25"/>
        <v>0.60750000000000004</v>
      </c>
      <c r="Q116" s="200">
        <f t="shared" si="26"/>
        <v>303.95435374409101</v>
      </c>
      <c r="Z116">
        <v>2046</v>
      </c>
      <c r="AA116" s="320">
        <v>2319595.2632142399</v>
      </c>
      <c r="AB116" s="320">
        <v>1617298.51648258</v>
      </c>
      <c r="AC116" s="320">
        <v>4433292.9666645797</v>
      </c>
      <c r="AD116" s="320">
        <v>580829.91392102605</v>
      </c>
      <c r="AH116">
        <v>2048</v>
      </c>
      <c r="AI116" s="160">
        <f t="shared" si="14"/>
        <v>609606567.91196132</v>
      </c>
      <c r="AJ116" s="160">
        <f t="shared" si="15"/>
        <v>426944021.38957965</v>
      </c>
      <c r="AK116" s="160">
        <f t="shared" si="16"/>
        <v>1172062912.8992038</v>
      </c>
      <c r="AL116" s="160">
        <f t="shared" si="17"/>
        <v>155675763.23271644</v>
      </c>
    </row>
    <row r="117" spans="14:38" ht="15.75" thickBot="1" x14ac:dyDescent="0.3">
      <c r="N117" s="268">
        <v>2035</v>
      </c>
      <c r="O117" s="200">
        <f t="shared" si="24"/>
        <v>335.98096726104194</v>
      </c>
      <c r="P117" s="198">
        <f t="shared" si="25"/>
        <v>0.60650000000000004</v>
      </c>
      <c r="Q117" s="200">
        <f t="shared" si="26"/>
        <v>335.37446726104196</v>
      </c>
      <c r="Z117">
        <v>2047</v>
      </c>
      <c r="AA117" s="320">
        <v>2355814.8526726901</v>
      </c>
      <c r="AB117" s="320">
        <v>1646291.81147354</v>
      </c>
      <c r="AC117" s="320">
        <v>4516174.5753625799</v>
      </c>
      <c r="AD117" s="320">
        <v>595842.922355638</v>
      </c>
      <c r="AH117">
        <v>2049</v>
      </c>
      <c r="AI117" s="160">
        <f t="shared" si="14"/>
        <v>618822680.77794492</v>
      </c>
      <c r="AJ117" s="160">
        <f t="shared" si="15"/>
        <v>434322816.08947349</v>
      </c>
      <c r="AK117" s="160">
        <f t="shared" si="16"/>
        <v>1193157412.0578275</v>
      </c>
      <c r="AL117" s="160">
        <f t="shared" si="17"/>
        <v>159498096.05926546</v>
      </c>
    </row>
    <row r="118" spans="14:38" ht="15.75" thickBot="1" x14ac:dyDescent="0.3">
      <c r="N118" s="268">
        <v>2040</v>
      </c>
      <c r="O118" s="200">
        <f t="shared" si="24"/>
        <v>369.57240538900101</v>
      </c>
      <c r="P118" s="198">
        <f t="shared" si="25"/>
        <v>0.60629999999999995</v>
      </c>
      <c r="Q118" s="200">
        <f t="shared" si="26"/>
        <v>368.96610538900103</v>
      </c>
      <c r="Z118">
        <v>2048</v>
      </c>
      <c r="AA118" s="320">
        <v>2392034.4421311398</v>
      </c>
      <c r="AB118" s="320">
        <v>1675285.1064645001</v>
      </c>
      <c r="AC118" s="320">
        <v>4599056.1840605699</v>
      </c>
      <c r="AD118" s="320">
        <v>610855.93079024903</v>
      </c>
      <c r="AH118">
        <v>2050</v>
      </c>
      <c r="AI118" s="160">
        <f t="shared" si="14"/>
        <v>628051085.34368908</v>
      </c>
      <c r="AJ118" s="160">
        <f t="shared" si="15"/>
        <v>441710213.83695334</v>
      </c>
      <c r="AK118" s="160">
        <f t="shared" si="16"/>
        <v>1214275523.5817204</v>
      </c>
      <c r="AL118" s="160">
        <f t="shared" si="17"/>
        <v>163323558.98114157</v>
      </c>
    </row>
    <row r="119" spans="14:38" ht="15.75" thickBot="1" x14ac:dyDescent="0.3">
      <c r="N119" s="268">
        <v>2045</v>
      </c>
      <c r="O119" s="200">
        <f t="shared" si="24"/>
        <v>404.79079616828989</v>
      </c>
      <c r="P119" s="198">
        <f t="shared" si="25"/>
        <v>0.60629999999999995</v>
      </c>
      <c r="Q119" s="200">
        <f t="shared" si="26"/>
        <v>404.18449616828991</v>
      </c>
      <c r="Z119">
        <v>2049</v>
      </c>
      <c r="AA119" s="320">
        <v>2428254.0315895998</v>
      </c>
      <c r="AB119" s="320">
        <v>1704278.4014554501</v>
      </c>
      <c r="AC119" s="320">
        <v>4681937.7927585701</v>
      </c>
      <c r="AD119" s="320">
        <v>625868.93922486005</v>
      </c>
      <c r="AL119" s="22"/>
    </row>
    <row r="120" spans="14:38" ht="15.75" thickBot="1" x14ac:dyDescent="0.3">
      <c r="N120" s="231">
        <v>2050</v>
      </c>
      <c r="O120" s="200">
        <f t="shared" si="24"/>
        <v>441.71021372318944</v>
      </c>
      <c r="P120" s="198">
        <f t="shared" si="25"/>
        <v>0.60629999999999995</v>
      </c>
      <c r="Q120" s="200">
        <f t="shared" si="26"/>
        <v>441.10391372318946</v>
      </c>
      <c r="Z120">
        <v>2050</v>
      </c>
      <c r="AA120" s="320">
        <v>2464473.62104805</v>
      </c>
      <c r="AB120" s="320">
        <v>1733271.6964464099</v>
      </c>
      <c r="AC120" s="320">
        <v>4764819.40145656</v>
      </c>
      <c r="AD120" s="320">
        <v>640881.947659472</v>
      </c>
    </row>
    <row r="122" spans="14:38" ht="15.75" thickBot="1" x14ac:dyDescent="0.3"/>
    <row r="123" spans="14:38" ht="15.75" customHeight="1" thickTop="1" x14ac:dyDescent="0.25">
      <c r="N123" s="367" t="s">
        <v>0</v>
      </c>
      <c r="O123" s="369" t="s">
        <v>178</v>
      </c>
      <c r="P123" s="371" t="s">
        <v>179</v>
      </c>
      <c r="Q123" s="369"/>
      <c r="R123" s="371" t="s">
        <v>234</v>
      </c>
      <c r="S123" s="367"/>
      <c r="T123" s="367"/>
      <c r="U123" s="367"/>
    </row>
    <row r="124" spans="14:38" ht="15.75" thickBot="1" x14ac:dyDescent="0.3">
      <c r="N124" s="368"/>
      <c r="O124" s="370"/>
      <c r="P124" s="206"/>
      <c r="Q124" s="207"/>
      <c r="R124" s="206"/>
      <c r="S124" s="368"/>
      <c r="T124" s="368"/>
      <c r="U124" s="368"/>
    </row>
    <row r="125" spans="14:38" ht="15.75" thickBot="1" x14ac:dyDescent="0.3">
      <c r="N125" s="202">
        <v>2022</v>
      </c>
      <c r="O125" s="210">
        <f>I49*AB92</f>
        <v>262575047.91803512</v>
      </c>
      <c r="P125" s="372">
        <f>K49</f>
        <v>618511.28175582981</v>
      </c>
      <c r="Q125" s="373"/>
      <c r="R125" s="374">
        <f>O125-P125</f>
        <v>261956536.63627928</v>
      </c>
      <c r="S125" s="375"/>
      <c r="T125" s="375"/>
      <c r="U125" s="375"/>
    </row>
    <row r="126" spans="14:38" ht="15.75" thickBot="1" x14ac:dyDescent="0.3">
      <c r="N126" s="203">
        <v>2023</v>
      </c>
      <c r="O126" s="210">
        <f t="shared" ref="O126:O152" si="27">I50*AB93</f>
        <v>268016237.2903088</v>
      </c>
      <c r="P126" s="372">
        <f t="shared" ref="P126:P153" si="28">K50</f>
        <v>617882.89083981095</v>
      </c>
      <c r="Q126" s="373"/>
      <c r="R126" s="374">
        <f t="shared" ref="R126:R153" si="29">O126-P126</f>
        <v>267398354.39946899</v>
      </c>
      <c r="S126" s="375"/>
      <c r="T126" s="375"/>
      <c r="U126" s="375"/>
    </row>
    <row r="127" spans="14:38" ht="15.75" thickBot="1" x14ac:dyDescent="0.3">
      <c r="N127" s="203">
        <v>2024</v>
      </c>
      <c r="O127" s="210">
        <f t="shared" si="27"/>
        <v>266384101.33587682</v>
      </c>
      <c r="P127" s="372">
        <f t="shared" si="28"/>
        <v>601313.95426645654</v>
      </c>
      <c r="Q127" s="373"/>
      <c r="R127" s="374">
        <f t="shared" si="29"/>
        <v>265782787.38161036</v>
      </c>
      <c r="S127" s="375"/>
      <c r="T127" s="375"/>
      <c r="U127" s="375"/>
    </row>
    <row r="128" spans="14:38" ht="15.75" thickBot="1" x14ac:dyDescent="0.3">
      <c r="N128" s="203">
        <v>2025</v>
      </c>
      <c r="O128" s="210">
        <f t="shared" si="27"/>
        <v>269476628.58546317</v>
      </c>
      <c r="P128" s="372">
        <f t="shared" si="28"/>
        <v>595869.14251828496</v>
      </c>
      <c r="Q128" s="373"/>
      <c r="R128" s="374">
        <f t="shared" si="29"/>
        <v>268880759.44294488</v>
      </c>
      <c r="S128" s="375"/>
      <c r="T128" s="375"/>
      <c r="U128" s="375"/>
    </row>
    <row r="129" spans="14:21" ht="15.75" thickBot="1" x14ac:dyDescent="0.3">
      <c r="N129" s="203">
        <v>2026</v>
      </c>
      <c r="O129" s="210">
        <f t="shared" si="27"/>
        <v>284024452.76637322</v>
      </c>
      <c r="P129" s="372">
        <f t="shared" si="28"/>
        <v>614695.67390920583</v>
      </c>
      <c r="Q129" s="373"/>
      <c r="R129" s="374">
        <f t="shared" si="29"/>
        <v>283409757.09246403</v>
      </c>
      <c r="S129" s="375"/>
      <c r="T129" s="375"/>
      <c r="U129" s="375"/>
    </row>
    <row r="130" spans="14:21" ht="15.75" thickBot="1" x14ac:dyDescent="0.3">
      <c r="N130" s="203">
        <v>2027</v>
      </c>
      <c r="O130" s="210">
        <f t="shared" si="27"/>
        <v>281004988.24932402</v>
      </c>
      <c r="P130" s="372">
        <f t="shared" si="28"/>
        <v>595510.09101022861</v>
      </c>
      <c r="Q130" s="373"/>
      <c r="R130" s="374">
        <f t="shared" si="29"/>
        <v>280409478.15831381</v>
      </c>
      <c r="S130" s="375"/>
      <c r="T130" s="375"/>
      <c r="U130" s="375"/>
    </row>
    <row r="131" spans="14:21" ht="15.75" thickBot="1" x14ac:dyDescent="0.3">
      <c r="N131" s="203">
        <v>2028</v>
      </c>
      <c r="O131" s="210">
        <f t="shared" si="27"/>
        <v>291946173.35674477</v>
      </c>
      <c r="P131" s="372">
        <f t="shared" si="28"/>
        <v>606089.16112247622</v>
      </c>
      <c r="Q131" s="373"/>
      <c r="R131" s="374">
        <f t="shared" si="29"/>
        <v>291340084.19562227</v>
      </c>
      <c r="S131" s="375"/>
      <c r="T131" s="375"/>
      <c r="U131" s="375"/>
    </row>
    <row r="132" spans="14:21" ht="15.75" thickBot="1" x14ac:dyDescent="0.3">
      <c r="N132" s="203">
        <v>2029</v>
      </c>
      <c r="O132" s="210">
        <f t="shared" si="27"/>
        <v>300074530.8804329</v>
      </c>
      <c r="P132" s="372">
        <f t="shared" si="28"/>
        <v>610522.79013608466</v>
      </c>
      <c r="Q132" s="373"/>
      <c r="R132" s="374">
        <f t="shared" si="29"/>
        <v>299464008.0902968</v>
      </c>
      <c r="S132" s="375"/>
      <c r="T132" s="375"/>
      <c r="U132" s="375"/>
    </row>
    <row r="133" spans="14:21" ht="15.75" thickBot="1" x14ac:dyDescent="0.3">
      <c r="N133" s="203">
        <v>2030</v>
      </c>
      <c r="O133" s="210">
        <f t="shared" si="27"/>
        <v>304561853.75460219</v>
      </c>
      <c r="P133" s="372">
        <f t="shared" si="28"/>
        <v>607519.90434873605</v>
      </c>
      <c r="Q133" s="373"/>
      <c r="R133" s="374">
        <f t="shared" si="29"/>
        <v>303954333.85025346</v>
      </c>
      <c r="S133" s="375"/>
      <c r="T133" s="375"/>
      <c r="U133" s="375"/>
    </row>
    <row r="134" spans="14:21" ht="15.75" thickBot="1" x14ac:dyDescent="0.3">
      <c r="N134" s="203">
        <v>2031</v>
      </c>
      <c r="O134" s="210">
        <f t="shared" si="27"/>
        <v>310969449.10915744</v>
      </c>
      <c r="P134" s="372">
        <f t="shared" si="28"/>
        <v>607546.09887856815</v>
      </c>
      <c r="Q134" s="373"/>
      <c r="R134" s="374">
        <f t="shared" si="29"/>
        <v>310361903.01027888</v>
      </c>
      <c r="S134" s="375"/>
      <c r="T134" s="375"/>
      <c r="U134" s="375"/>
    </row>
    <row r="135" spans="14:21" ht="15.75" thickBot="1" x14ac:dyDescent="0.3">
      <c r="N135" s="203">
        <v>2032</v>
      </c>
      <c r="O135" s="210">
        <f>I59*AB102</f>
        <v>316727481.11114216</v>
      </c>
      <c r="P135" s="372">
        <f t="shared" si="28"/>
        <v>606327.74522553908</v>
      </c>
      <c r="Q135" s="373"/>
      <c r="R135" s="374">
        <f t="shared" si="29"/>
        <v>316121153.36591661</v>
      </c>
      <c r="S135" s="375"/>
      <c r="T135" s="375"/>
      <c r="U135" s="375"/>
    </row>
    <row r="136" spans="14:21" ht="15.75" thickBot="1" x14ac:dyDescent="0.3">
      <c r="N136" s="203">
        <v>2033</v>
      </c>
      <c r="O136" s="210">
        <f t="shared" si="27"/>
        <v>322424934.5730319</v>
      </c>
      <c r="P136" s="372">
        <f t="shared" si="28"/>
        <v>605043.84015728661</v>
      </c>
      <c r="Q136" s="373"/>
      <c r="R136" s="374">
        <f t="shared" si="29"/>
        <v>321819890.73287463</v>
      </c>
      <c r="S136" s="375"/>
      <c r="T136" s="375"/>
      <c r="U136" s="375"/>
    </row>
    <row r="137" spans="14:21" ht="15.75" thickBot="1" x14ac:dyDescent="0.3">
      <c r="N137" s="203">
        <v>2034</v>
      </c>
      <c r="O137" s="210">
        <f t="shared" si="27"/>
        <v>329018272.25041354</v>
      </c>
      <c r="P137" s="372">
        <f t="shared" si="28"/>
        <v>605458.27192293457</v>
      </c>
      <c r="Q137" s="373"/>
      <c r="R137" s="374">
        <f t="shared" si="29"/>
        <v>328412813.97849059</v>
      </c>
      <c r="S137" s="375"/>
      <c r="T137" s="375"/>
      <c r="U137" s="375"/>
    </row>
    <row r="138" spans="14:21" ht="15.75" thickBot="1" x14ac:dyDescent="0.3">
      <c r="N138" s="203">
        <v>2035</v>
      </c>
      <c r="O138" s="210">
        <f t="shared" si="27"/>
        <v>335980967.14755654</v>
      </c>
      <c r="P138" s="372">
        <f t="shared" si="28"/>
        <v>606523.73074567341</v>
      </c>
      <c r="Q138" s="373"/>
      <c r="R138" s="374">
        <f t="shared" si="29"/>
        <v>335374443.41681087</v>
      </c>
      <c r="S138" s="375"/>
      <c r="T138" s="375"/>
      <c r="U138" s="375"/>
    </row>
    <row r="139" spans="14:21" ht="15.75" thickBot="1" x14ac:dyDescent="0.3">
      <c r="N139" s="203">
        <v>2036</v>
      </c>
      <c r="O139" s="210">
        <f t="shared" si="27"/>
        <v>342216658.85739225</v>
      </c>
      <c r="P139" s="372">
        <f t="shared" si="28"/>
        <v>605615.7370608364</v>
      </c>
      <c r="Q139" s="373"/>
      <c r="R139" s="374">
        <f t="shared" si="29"/>
        <v>341611043.12033141</v>
      </c>
      <c r="S139" s="375"/>
      <c r="T139" s="375"/>
      <c r="U139" s="375"/>
    </row>
    <row r="140" spans="14:21" ht="15.75" thickBot="1" x14ac:dyDescent="0.3">
      <c r="N140" s="203">
        <v>2037</v>
      </c>
      <c r="O140" s="210">
        <f t="shared" si="27"/>
        <v>349602314.46456444</v>
      </c>
      <c r="P140" s="372">
        <f t="shared" si="28"/>
        <v>606738.58662201499</v>
      </c>
      <c r="Q140" s="373"/>
      <c r="R140" s="374">
        <f t="shared" si="29"/>
        <v>348995575.87794244</v>
      </c>
      <c r="S140" s="375"/>
      <c r="T140" s="375"/>
      <c r="U140" s="375"/>
    </row>
    <row r="141" spans="14:21" ht="15.75" thickBot="1" x14ac:dyDescent="0.3">
      <c r="N141" s="203">
        <v>2038</v>
      </c>
      <c r="O141" s="210">
        <f t="shared" si="27"/>
        <v>356395859.43568927</v>
      </c>
      <c r="P141" s="372">
        <f t="shared" si="28"/>
        <v>606810.7450108527</v>
      </c>
      <c r="Q141" s="373"/>
      <c r="R141" s="374">
        <f t="shared" si="29"/>
        <v>355789048.69067842</v>
      </c>
      <c r="S141" s="375"/>
      <c r="T141" s="375"/>
      <c r="U141" s="375"/>
    </row>
    <row r="142" spans="14:21" ht="15.75" thickBot="1" x14ac:dyDescent="0.3">
      <c r="N142" s="203">
        <v>2039</v>
      </c>
      <c r="O142" s="210">
        <f t="shared" si="27"/>
        <v>362900995.10321337</v>
      </c>
      <c r="P142" s="372">
        <f t="shared" si="28"/>
        <v>606398.29555249354</v>
      </c>
      <c r="Q142" s="373"/>
      <c r="R142" s="374">
        <f t="shared" si="29"/>
        <v>362294596.80766088</v>
      </c>
      <c r="S142" s="375"/>
      <c r="T142" s="375"/>
      <c r="U142" s="375"/>
    </row>
    <row r="143" spans="14:21" ht="15.75" thickBot="1" x14ac:dyDescent="0.3">
      <c r="N143" s="203">
        <v>2040</v>
      </c>
      <c r="O143" s="210">
        <f t="shared" si="27"/>
        <v>369572405.32032675</v>
      </c>
      <c r="P143" s="372">
        <f t="shared" si="28"/>
        <v>606273.67235291097</v>
      </c>
      <c r="Q143" s="373"/>
      <c r="R143" s="374">
        <f t="shared" si="29"/>
        <v>368966131.64797384</v>
      </c>
      <c r="S143" s="375"/>
      <c r="T143" s="375"/>
      <c r="U143" s="375"/>
    </row>
    <row r="144" spans="14:21" ht="15.75" thickBot="1" x14ac:dyDescent="0.3">
      <c r="N144" s="203">
        <v>2041</v>
      </c>
      <c r="O144" s="210">
        <f t="shared" si="27"/>
        <v>376525874.36553043</v>
      </c>
      <c r="P144" s="372">
        <f t="shared" si="28"/>
        <v>606132.29162783793</v>
      </c>
      <c r="Q144" s="373"/>
      <c r="R144" s="374">
        <f t="shared" si="29"/>
        <v>375919742.07390261</v>
      </c>
      <c r="S144" s="375"/>
      <c r="T144" s="375"/>
      <c r="U144" s="375"/>
    </row>
    <row r="145" spans="14:21" ht="15.75" thickBot="1" x14ac:dyDescent="0.3">
      <c r="N145" s="203">
        <v>2042</v>
      </c>
      <c r="O145" s="210">
        <f t="shared" si="27"/>
        <v>383551783.55726832</v>
      </c>
      <c r="P145" s="372">
        <f t="shared" si="28"/>
        <v>606110.57456142688</v>
      </c>
      <c r="Q145" s="373"/>
      <c r="R145" s="374">
        <f t="shared" si="29"/>
        <v>382945672.9827069</v>
      </c>
      <c r="S145" s="375"/>
      <c r="T145" s="375"/>
      <c r="U145" s="375"/>
    </row>
    <row r="146" spans="14:21" ht="15.75" thickBot="1" x14ac:dyDescent="0.3">
      <c r="N146" s="203">
        <v>2043</v>
      </c>
      <c r="O146" s="210">
        <f t="shared" si="27"/>
        <v>390667564.09403443</v>
      </c>
      <c r="P146" s="372">
        <f t="shared" si="28"/>
        <v>606229.10060633125</v>
      </c>
      <c r="Q146" s="373"/>
      <c r="R146" s="374">
        <f t="shared" si="29"/>
        <v>390061334.99342811</v>
      </c>
      <c r="S146" s="375"/>
      <c r="T146" s="375"/>
      <c r="U146" s="375"/>
    </row>
    <row r="147" spans="14:21" ht="15.75" thickBot="1" x14ac:dyDescent="0.3">
      <c r="N147" s="203">
        <v>2044</v>
      </c>
      <c r="O147" s="210">
        <f t="shared" si="27"/>
        <v>397764528.33099943</v>
      </c>
      <c r="P147" s="372">
        <f t="shared" si="28"/>
        <v>606314.74823781988</v>
      </c>
      <c r="Q147" s="373"/>
      <c r="R147" s="374">
        <f t="shared" si="29"/>
        <v>397158213.58276159</v>
      </c>
      <c r="S147" s="375"/>
      <c r="T147" s="375"/>
      <c r="U147" s="375"/>
    </row>
    <row r="148" spans="14:21" ht="15.75" thickBot="1" x14ac:dyDescent="0.3">
      <c r="N148" s="203">
        <v>2045</v>
      </c>
      <c r="O148" s="210">
        <f t="shared" si="27"/>
        <v>404790796.29358274</v>
      </c>
      <c r="P148" s="372">
        <f t="shared" si="28"/>
        <v>606291.52795916935</v>
      </c>
      <c r="Q148" s="373"/>
      <c r="R148" s="374">
        <f t="shared" si="29"/>
        <v>404184504.76562357</v>
      </c>
      <c r="S148" s="375"/>
      <c r="T148" s="375"/>
      <c r="U148" s="375"/>
    </row>
    <row r="149" spans="14:21" ht="15.75" thickBot="1" x14ac:dyDescent="0.3">
      <c r="N149" s="203">
        <v>2046</v>
      </c>
      <c r="O149" s="210">
        <f t="shared" si="27"/>
        <v>412230989.74579185</v>
      </c>
      <c r="P149" s="372">
        <f t="shared" si="28"/>
        <v>606366.61583676189</v>
      </c>
      <c r="Q149" s="373"/>
      <c r="R149" s="374">
        <f t="shared" si="29"/>
        <v>411624623.12995511</v>
      </c>
      <c r="S149" s="375"/>
      <c r="T149" s="375"/>
      <c r="U149" s="375"/>
    </row>
    <row r="150" spans="14:21" ht="15.75" thickBot="1" x14ac:dyDescent="0.3">
      <c r="N150" s="203">
        <v>2047</v>
      </c>
      <c r="O150" s="210">
        <f t="shared" si="27"/>
        <v>419592449.27780372</v>
      </c>
      <c r="P150" s="372">
        <f t="shared" si="28"/>
        <v>606325.28574951156</v>
      </c>
      <c r="Q150" s="373"/>
      <c r="R150" s="374">
        <f t="shared" si="29"/>
        <v>418986123.99205422</v>
      </c>
      <c r="S150" s="375"/>
      <c r="T150" s="375"/>
      <c r="U150" s="375"/>
    </row>
    <row r="151" spans="14:21" ht="15.75" thickBot="1" x14ac:dyDescent="0.3">
      <c r="N151" s="203">
        <v>2048</v>
      </c>
      <c r="O151" s="210">
        <f t="shared" si="27"/>
        <v>426944021.38957965</v>
      </c>
      <c r="P151" s="372">
        <f t="shared" si="28"/>
        <v>606271.34583158477</v>
      </c>
      <c r="Q151" s="373"/>
      <c r="R151" s="374">
        <f t="shared" si="29"/>
        <v>426337750.04374808</v>
      </c>
      <c r="S151" s="375"/>
      <c r="T151" s="375"/>
      <c r="U151" s="375"/>
    </row>
    <row r="152" spans="14:21" ht="15.75" thickBot="1" x14ac:dyDescent="0.3">
      <c r="N152" s="203">
        <v>2049</v>
      </c>
      <c r="O152" s="210">
        <f t="shared" si="27"/>
        <v>434322816.08947349</v>
      </c>
      <c r="P152" s="372">
        <f t="shared" si="28"/>
        <v>606257.24030703935</v>
      </c>
      <c r="Q152" s="373"/>
      <c r="R152" s="374">
        <f t="shared" si="29"/>
        <v>433716558.84916645</v>
      </c>
      <c r="S152" s="375"/>
      <c r="T152" s="375"/>
      <c r="U152" s="375"/>
    </row>
    <row r="153" spans="14:21" ht="15.75" thickBot="1" x14ac:dyDescent="0.3">
      <c r="N153" s="204">
        <v>2050</v>
      </c>
      <c r="O153" s="210">
        <f>I77*AB120</f>
        <v>441710213.83695334</v>
      </c>
      <c r="P153" s="372">
        <f t="shared" si="28"/>
        <v>606255.41452416475</v>
      </c>
      <c r="Q153" s="373"/>
      <c r="R153" s="374">
        <f t="shared" si="29"/>
        <v>441103958.4224292</v>
      </c>
      <c r="S153" s="375"/>
      <c r="T153" s="375"/>
      <c r="U153" s="375"/>
    </row>
    <row r="154" spans="14:21" ht="18.75" thickTop="1" thickBot="1" x14ac:dyDescent="0.3">
      <c r="N154" s="288" t="s">
        <v>73</v>
      </c>
      <c r="O154" s="289">
        <v>0.03</v>
      </c>
      <c r="P154" s="290">
        <v>0.03</v>
      </c>
      <c r="Q154" s="289">
        <v>7.0000000000000007E-2</v>
      </c>
      <c r="R154" s="361">
        <v>0.03</v>
      </c>
      <c r="S154" s="362"/>
      <c r="T154" s="290">
        <v>7.0000000000000007E-2</v>
      </c>
      <c r="U154" s="291"/>
    </row>
    <row r="155" spans="14:21" ht="18" thickBot="1" x14ac:dyDescent="0.3">
      <c r="N155" s="292" t="s">
        <v>115</v>
      </c>
      <c r="O155" s="293">
        <f>NPV(O154,O125:O153)</f>
        <v>6368501478.645112</v>
      </c>
      <c r="P155" s="294">
        <f>NPV(P154,P125:Q153)</f>
        <v>11644797.280303055</v>
      </c>
      <c r="Q155" s="293">
        <f>NPV(Q154,P125:Q153)</f>
        <v>7455047.6523307618</v>
      </c>
      <c r="R155" s="376">
        <f>O155-P155</f>
        <v>6356856681.364809</v>
      </c>
      <c r="S155" s="377"/>
      <c r="T155" s="294">
        <f>O155-Q155</f>
        <v>6361046430.9927816</v>
      </c>
      <c r="U155" s="291"/>
    </row>
    <row r="156" spans="14:21" ht="18" thickBot="1" x14ac:dyDescent="0.3">
      <c r="N156" s="295" t="s">
        <v>116</v>
      </c>
      <c r="O156" s="296">
        <f>O155*O154/(1-(1+O154)^-COUNT(N125:N153))</f>
        <v>331892360.00169331</v>
      </c>
      <c r="P156" s="296">
        <f>P155*P154/(1-(1+P154)^-COUNT(N125:N153))</f>
        <v>606864.7803664034</v>
      </c>
      <c r="Q156" s="296">
        <f>Q155*Q154/(1-(1+Q154)^-COUNT(N125:N153))</f>
        <v>607203.58042101737</v>
      </c>
      <c r="R156" s="365">
        <f>O156-P156</f>
        <v>331285495.22132689</v>
      </c>
      <c r="S156" s="366"/>
      <c r="T156" s="297">
        <f>O156-Q156</f>
        <v>331285156.42127228</v>
      </c>
      <c r="U156" s="291"/>
    </row>
    <row r="157" spans="14:21" ht="15.75" thickTop="1" x14ac:dyDescent="0.25">
      <c r="O157" s="45"/>
    </row>
    <row r="158" spans="14:21" ht="15.75" thickBot="1" x14ac:dyDescent="0.3">
      <c r="N158" s="152" t="s">
        <v>235</v>
      </c>
    </row>
    <row r="159" spans="14:21" ht="15.75" thickTop="1" x14ac:dyDescent="0.25">
      <c r="N159" s="367" t="s">
        <v>0</v>
      </c>
      <c r="O159" s="369" t="s">
        <v>178</v>
      </c>
      <c r="P159" s="371" t="s">
        <v>179</v>
      </c>
      <c r="Q159" s="369"/>
      <c r="R159" s="371" t="s">
        <v>234</v>
      </c>
      <c r="S159" s="367"/>
      <c r="T159" s="367"/>
      <c r="U159" s="367"/>
    </row>
    <row r="160" spans="14:21" ht="15.75" thickBot="1" x14ac:dyDescent="0.3">
      <c r="N160" s="368"/>
      <c r="O160" s="370"/>
      <c r="P160" s="206"/>
      <c r="Q160" s="207"/>
      <c r="R160" s="206"/>
      <c r="S160" s="368"/>
      <c r="T160" s="368"/>
      <c r="U160" s="368"/>
    </row>
    <row r="161" spans="14:21" ht="15.75" thickBot="1" x14ac:dyDescent="0.3">
      <c r="N161" s="202">
        <v>2022</v>
      </c>
      <c r="O161" s="298">
        <f>ROUND(O125,-5)/10^6</f>
        <v>262.60000000000002</v>
      </c>
      <c r="P161" s="357">
        <f>ROUND(P125,-3)/10^6</f>
        <v>0.61899999999999999</v>
      </c>
      <c r="Q161" s="358"/>
      <c r="R161" s="359">
        <f>O161-P161</f>
        <v>261.98099999999999</v>
      </c>
      <c r="S161" s="360"/>
      <c r="T161" s="360"/>
      <c r="U161" s="360"/>
    </row>
    <row r="162" spans="14:21" ht="15.75" thickBot="1" x14ac:dyDescent="0.3">
      <c r="N162" s="203">
        <v>2023</v>
      </c>
      <c r="O162" s="298">
        <f t="shared" ref="O162:O189" si="30">ROUND(O126,-5)/10^6</f>
        <v>268</v>
      </c>
      <c r="P162" s="357">
        <f t="shared" ref="P162:P189" si="31">ROUND(P126,-3)/10^6</f>
        <v>0.61799999999999999</v>
      </c>
      <c r="Q162" s="358"/>
      <c r="R162" s="359">
        <f t="shared" ref="R162:R189" si="32">O162-P162</f>
        <v>267.38200000000001</v>
      </c>
      <c r="S162" s="360"/>
      <c r="T162" s="360"/>
      <c r="U162" s="360"/>
    </row>
    <row r="163" spans="14:21" ht="15.75" thickBot="1" x14ac:dyDescent="0.3">
      <c r="N163" s="203">
        <v>2024</v>
      </c>
      <c r="O163" s="298">
        <f t="shared" si="30"/>
        <v>266.39999999999998</v>
      </c>
      <c r="P163" s="357">
        <f t="shared" si="31"/>
        <v>0.60099999999999998</v>
      </c>
      <c r="Q163" s="358"/>
      <c r="R163" s="359">
        <f t="shared" si="32"/>
        <v>265.79899999999998</v>
      </c>
      <c r="S163" s="360"/>
      <c r="T163" s="360"/>
      <c r="U163" s="360"/>
    </row>
    <row r="164" spans="14:21" ht="15.75" thickBot="1" x14ac:dyDescent="0.3">
      <c r="N164" s="203">
        <v>2025</v>
      </c>
      <c r="O164" s="298">
        <f t="shared" si="30"/>
        <v>269.5</v>
      </c>
      <c r="P164" s="357">
        <f t="shared" si="31"/>
        <v>0.59599999999999997</v>
      </c>
      <c r="Q164" s="358"/>
      <c r="R164" s="359">
        <f t="shared" si="32"/>
        <v>268.904</v>
      </c>
      <c r="S164" s="360"/>
      <c r="T164" s="360"/>
      <c r="U164" s="360"/>
    </row>
    <row r="165" spans="14:21" ht="15.75" thickBot="1" x14ac:dyDescent="0.3">
      <c r="N165" s="203">
        <v>2026</v>
      </c>
      <c r="O165" s="298">
        <f t="shared" si="30"/>
        <v>284</v>
      </c>
      <c r="P165" s="357">
        <f t="shared" si="31"/>
        <v>0.61499999999999999</v>
      </c>
      <c r="Q165" s="358"/>
      <c r="R165" s="359">
        <f t="shared" si="32"/>
        <v>283.38499999999999</v>
      </c>
      <c r="S165" s="360"/>
      <c r="T165" s="360"/>
      <c r="U165" s="360"/>
    </row>
    <row r="166" spans="14:21" ht="15.75" thickBot="1" x14ac:dyDescent="0.3">
      <c r="N166" s="203">
        <v>2027</v>
      </c>
      <c r="O166" s="298">
        <f t="shared" si="30"/>
        <v>281</v>
      </c>
      <c r="P166" s="357">
        <f t="shared" si="31"/>
        <v>0.59599999999999997</v>
      </c>
      <c r="Q166" s="358"/>
      <c r="R166" s="359">
        <f t="shared" si="32"/>
        <v>280.404</v>
      </c>
      <c r="S166" s="360"/>
      <c r="T166" s="360"/>
      <c r="U166" s="360"/>
    </row>
    <row r="167" spans="14:21" ht="15.75" thickBot="1" x14ac:dyDescent="0.3">
      <c r="N167" s="203">
        <v>2028</v>
      </c>
      <c r="O167" s="298">
        <f t="shared" si="30"/>
        <v>291.89999999999998</v>
      </c>
      <c r="P167" s="357">
        <f t="shared" si="31"/>
        <v>0.60599999999999998</v>
      </c>
      <c r="Q167" s="358"/>
      <c r="R167" s="359">
        <f t="shared" si="32"/>
        <v>291.29399999999998</v>
      </c>
      <c r="S167" s="360"/>
      <c r="T167" s="360"/>
      <c r="U167" s="360"/>
    </row>
    <row r="168" spans="14:21" ht="15.75" thickBot="1" x14ac:dyDescent="0.3">
      <c r="N168" s="203">
        <v>2029</v>
      </c>
      <c r="O168" s="298">
        <f t="shared" si="30"/>
        <v>300.10000000000002</v>
      </c>
      <c r="P168" s="357">
        <f t="shared" si="31"/>
        <v>0.61099999999999999</v>
      </c>
      <c r="Q168" s="358"/>
      <c r="R168" s="359">
        <f t="shared" si="32"/>
        <v>299.48900000000003</v>
      </c>
      <c r="S168" s="360"/>
      <c r="T168" s="360"/>
      <c r="U168" s="360"/>
    </row>
    <row r="169" spans="14:21" ht="15.75" thickBot="1" x14ac:dyDescent="0.3">
      <c r="N169" s="203">
        <v>2030</v>
      </c>
      <c r="O169" s="298">
        <f t="shared" si="30"/>
        <v>304.60000000000002</v>
      </c>
      <c r="P169" s="357">
        <f t="shared" si="31"/>
        <v>0.60799999999999998</v>
      </c>
      <c r="Q169" s="358"/>
      <c r="R169" s="359">
        <f t="shared" si="32"/>
        <v>303.99200000000002</v>
      </c>
      <c r="S169" s="360"/>
      <c r="T169" s="360"/>
      <c r="U169" s="360"/>
    </row>
    <row r="170" spans="14:21" ht="15.75" thickBot="1" x14ac:dyDescent="0.3">
      <c r="N170" s="203">
        <v>2031</v>
      </c>
      <c r="O170" s="298">
        <f t="shared" si="30"/>
        <v>311</v>
      </c>
      <c r="P170" s="357">
        <f t="shared" si="31"/>
        <v>0.60799999999999998</v>
      </c>
      <c r="Q170" s="358"/>
      <c r="R170" s="359">
        <f t="shared" si="32"/>
        <v>310.392</v>
      </c>
      <c r="S170" s="360"/>
      <c r="T170" s="360"/>
      <c r="U170" s="360"/>
    </row>
    <row r="171" spans="14:21" ht="15.75" thickBot="1" x14ac:dyDescent="0.3">
      <c r="N171" s="203">
        <v>2032</v>
      </c>
      <c r="O171" s="298">
        <f t="shared" si="30"/>
        <v>316.7</v>
      </c>
      <c r="P171" s="357">
        <f t="shared" si="31"/>
        <v>0.60599999999999998</v>
      </c>
      <c r="Q171" s="358"/>
      <c r="R171" s="359">
        <f t="shared" si="32"/>
        <v>316.09399999999999</v>
      </c>
      <c r="S171" s="360"/>
      <c r="T171" s="360"/>
      <c r="U171" s="360"/>
    </row>
    <row r="172" spans="14:21" ht="15.75" thickBot="1" x14ac:dyDescent="0.3">
      <c r="N172" s="203">
        <v>2033</v>
      </c>
      <c r="O172" s="298">
        <f t="shared" si="30"/>
        <v>322.39999999999998</v>
      </c>
      <c r="P172" s="357">
        <f t="shared" si="31"/>
        <v>0.60499999999999998</v>
      </c>
      <c r="Q172" s="358"/>
      <c r="R172" s="359">
        <f t="shared" si="32"/>
        <v>321.79499999999996</v>
      </c>
      <c r="S172" s="360"/>
      <c r="T172" s="360"/>
      <c r="U172" s="360"/>
    </row>
    <row r="173" spans="14:21" ht="15.75" thickBot="1" x14ac:dyDescent="0.3">
      <c r="N173" s="203">
        <v>2034</v>
      </c>
      <c r="O173" s="298">
        <f t="shared" si="30"/>
        <v>329</v>
      </c>
      <c r="P173" s="357">
        <f t="shared" si="31"/>
        <v>0.60499999999999998</v>
      </c>
      <c r="Q173" s="358"/>
      <c r="R173" s="359">
        <f t="shared" si="32"/>
        <v>328.39499999999998</v>
      </c>
      <c r="S173" s="360"/>
      <c r="T173" s="360"/>
      <c r="U173" s="360"/>
    </row>
    <row r="174" spans="14:21" ht="15.75" thickBot="1" x14ac:dyDescent="0.3">
      <c r="N174" s="203">
        <v>2035</v>
      </c>
      <c r="O174" s="298">
        <f t="shared" si="30"/>
        <v>336</v>
      </c>
      <c r="P174" s="357">
        <f t="shared" si="31"/>
        <v>0.60699999999999998</v>
      </c>
      <c r="Q174" s="358"/>
      <c r="R174" s="359">
        <f t="shared" si="32"/>
        <v>335.39299999999997</v>
      </c>
      <c r="S174" s="360"/>
      <c r="T174" s="360"/>
      <c r="U174" s="360"/>
    </row>
    <row r="175" spans="14:21" ht="15.75" thickBot="1" x14ac:dyDescent="0.3">
      <c r="N175" s="203">
        <v>2036</v>
      </c>
      <c r="O175" s="298">
        <f t="shared" si="30"/>
        <v>342.2</v>
      </c>
      <c r="P175" s="357">
        <f t="shared" si="31"/>
        <v>0.60599999999999998</v>
      </c>
      <c r="Q175" s="358"/>
      <c r="R175" s="359">
        <f t="shared" si="32"/>
        <v>341.59399999999999</v>
      </c>
      <c r="S175" s="360"/>
      <c r="T175" s="360"/>
      <c r="U175" s="360"/>
    </row>
    <row r="176" spans="14:21" ht="15.75" thickBot="1" x14ac:dyDescent="0.3">
      <c r="N176" s="203">
        <v>2037</v>
      </c>
      <c r="O176" s="298">
        <f t="shared" si="30"/>
        <v>349.6</v>
      </c>
      <c r="P176" s="357">
        <f t="shared" si="31"/>
        <v>0.60699999999999998</v>
      </c>
      <c r="Q176" s="358"/>
      <c r="R176" s="359">
        <f t="shared" si="32"/>
        <v>348.99299999999999</v>
      </c>
      <c r="S176" s="360"/>
      <c r="T176" s="360"/>
      <c r="U176" s="360"/>
    </row>
    <row r="177" spans="14:21" ht="15.75" thickBot="1" x14ac:dyDescent="0.3">
      <c r="N177" s="203">
        <v>2038</v>
      </c>
      <c r="O177" s="298">
        <f t="shared" si="30"/>
        <v>356.4</v>
      </c>
      <c r="P177" s="357">
        <f t="shared" si="31"/>
        <v>0.60699999999999998</v>
      </c>
      <c r="Q177" s="358"/>
      <c r="R177" s="359">
        <f t="shared" si="32"/>
        <v>355.79299999999995</v>
      </c>
      <c r="S177" s="360"/>
      <c r="T177" s="360"/>
      <c r="U177" s="360"/>
    </row>
    <row r="178" spans="14:21" ht="15.75" thickBot="1" x14ac:dyDescent="0.3">
      <c r="N178" s="203">
        <v>2039</v>
      </c>
      <c r="O178" s="298">
        <f t="shared" si="30"/>
        <v>362.9</v>
      </c>
      <c r="P178" s="357">
        <f t="shared" si="31"/>
        <v>0.60599999999999998</v>
      </c>
      <c r="Q178" s="358"/>
      <c r="R178" s="359">
        <f t="shared" si="32"/>
        <v>362.29399999999998</v>
      </c>
      <c r="S178" s="360"/>
      <c r="T178" s="360"/>
      <c r="U178" s="360"/>
    </row>
    <row r="179" spans="14:21" ht="15.75" thickBot="1" x14ac:dyDescent="0.3">
      <c r="N179" s="203">
        <v>2040</v>
      </c>
      <c r="O179" s="298">
        <f t="shared" si="30"/>
        <v>369.6</v>
      </c>
      <c r="P179" s="357">
        <f t="shared" si="31"/>
        <v>0.60599999999999998</v>
      </c>
      <c r="Q179" s="358"/>
      <c r="R179" s="359">
        <f t="shared" si="32"/>
        <v>368.99400000000003</v>
      </c>
      <c r="S179" s="360"/>
      <c r="T179" s="360"/>
      <c r="U179" s="360"/>
    </row>
    <row r="180" spans="14:21" ht="15.75" thickBot="1" x14ac:dyDescent="0.3">
      <c r="N180" s="203">
        <v>2041</v>
      </c>
      <c r="O180" s="298">
        <f t="shared" si="30"/>
        <v>376.5</v>
      </c>
      <c r="P180" s="357">
        <f t="shared" si="31"/>
        <v>0.60599999999999998</v>
      </c>
      <c r="Q180" s="358"/>
      <c r="R180" s="359">
        <f t="shared" si="32"/>
        <v>375.89400000000001</v>
      </c>
      <c r="S180" s="360"/>
      <c r="T180" s="360"/>
      <c r="U180" s="360"/>
    </row>
    <row r="181" spans="14:21" ht="15.75" thickBot="1" x14ac:dyDescent="0.3">
      <c r="N181" s="203">
        <v>2042</v>
      </c>
      <c r="O181" s="298">
        <f t="shared" si="30"/>
        <v>383.6</v>
      </c>
      <c r="P181" s="357">
        <f t="shared" si="31"/>
        <v>0.60599999999999998</v>
      </c>
      <c r="Q181" s="358"/>
      <c r="R181" s="359">
        <f t="shared" si="32"/>
        <v>382.99400000000003</v>
      </c>
      <c r="S181" s="360"/>
      <c r="T181" s="360"/>
      <c r="U181" s="360"/>
    </row>
    <row r="182" spans="14:21" ht="15.75" thickBot="1" x14ac:dyDescent="0.3">
      <c r="N182" s="203">
        <v>2043</v>
      </c>
      <c r="O182" s="298">
        <f t="shared" si="30"/>
        <v>390.7</v>
      </c>
      <c r="P182" s="357">
        <f t="shared" si="31"/>
        <v>0.60599999999999998</v>
      </c>
      <c r="Q182" s="358"/>
      <c r="R182" s="359">
        <f t="shared" si="32"/>
        <v>390.09399999999999</v>
      </c>
      <c r="S182" s="360"/>
      <c r="T182" s="360"/>
      <c r="U182" s="360"/>
    </row>
    <row r="183" spans="14:21" ht="15.75" thickBot="1" x14ac:dyDescent="0.3">
      <c r="N183" s="203">
        <v>2044</v>
      </c>
      <c r="O183" s="298">
        <f t="shared" si="30"/>
        <v>397.8</v>
      </c>
      <c r="P183" s="357">
        <f t="shared" si="31"/>
        <v>0.60599999999999998</v>
      </c>
      <c r="Q183" s="358"/>
      <c r="R183" s="359">
        <f t="shared" si="32"/>
        <v>397.19400000000002</v>
      </c>
      <c r="S183" s="360"/>
      <c r="T183" s="360"/>
      <c r="U183" s="360"/>
    </row>
    <row r="184" spans="14:21" ht="15.75" thickBot="1" x14ac:dyDescent="0.3">
      <c r="N184" s="203">
        <v>2045</v>
      </c>
      <c r="O184" s="298">
        <f t="shared" si="30"/>
        <v>404.8</v>
      </c>
      <c r="P184" s="357">
        <f t="shared" si="31"/>
        <v>0.60599999999999998</v>
      </c>
      <c r="Q184" s="358"/>
      <c r="R184" s="359">
        <f t="shared" si="32"/>
        <v>404.19400000000002</v>
      </c>
      <c r="S184" s="360"/>
      <c r="T184" s="360"/>
      <c r="U184" s="360"/>
    </row>
    <row r="185" spans="14:21" ht="15.75" thickBot="1" x14ac:dyDescent="0.3">
      <c r="N185" s="203">
        <v>2046</v>
      </c>
      <c r="O185" s="298">
        <f t="shared" si="30"/>
        <v>412.2</v>
      </c>
      <c r="P185" s="357">
        <f t="shared" si="31"/>
        <v>0.60599999999999998</v>
      </c>
      <c r="Q185" s="358"/>
      <c r="R185" s="359">
        <f t="shared" si="32"/>
        <v>411.59399999999999</v>
      </c>
      <c r="S185" s="360"/>
      <c r="T185" s="360"/>
      <c r="U185" s="360"/>
    </row>
    <row r="186" spans="14:21" ht="15.75" thickBot="1" x14ac:dyDescent="0.3">
      <c r="N186" s="203">
        <v>2047</v>
      </c>
      <c r="O186" s="298">
        <f t="shared" si="30"/>
        <v>419.6</v>
      </c>
      <c r="P186" s="357">
        <f t="shared" si="31"/>
        <v>0.60599999999999998</v>
      </c>
      <c r="Q186" s="358"/>
      <c r="R186" s="359">
        <f t="shared" si="32"/>
        <v>418.99400000000003</v>
      </c>
      <c r="S186" s="360"/>
      <c r="T186" s="360"/>
      <c r="U186" s="360"/>
    </row>
    <row r="187" spans="14:21" ht="15.75" thickBot="1" x14ac:dyDescent="0.3">
      <c r="N187" s="203">
        <v>2048</v>
      </c>
      <c r="O187" s="298">
        <f t="shared" si="30"/>
        <v>426.9</v>
      </c>
      <c r="P187" s="357">
        <f t="shared" si="31"/>
        <v>0.60599999999999998</v>
      </c>
      <c r="Q187" s="358"/>
      <c r="R187" s="359">
        <f t="shared" si="32"/>
        <v>426.29399999999998</v>
      </c>
      <c r="S187" s="360"/>
      <c r="T187" s="360"/>
      <c r="U187" s="360"/>
    </row>
    <row r="188" spans="14:21" ht="15.75" thickBot="1" x14ac:dyDescent="0.3">
      <c r="N188" s="203">
        <v>2049</v>
      </c>
      <c r="O188" s="298">
        <f t="shared" si="30"/>
        <v>434.3</v>
      </c>
      <c r="P188" s="357">
        <f t="shared" si="31"/>
        <v>0.60599999999999998</v>
      </c>
      <c r="Q188" s="358"/>
      <c r="R188" s="359">
        <f t="shared" si="32"/>
        <v>433.69400000000002</v>
      </c>
      <c r="S188" s="360"/>
      <c r="T188" s="360"/>
      <c r="U188" s="360"/>
    </row>
    <row r="189" spans="14:21" ht="15.75" thickBot="1" x14ac:dyDescent="0.3">
      <c r="N189" s="204">
        <v>2050</v>
      </c>
      <c r="O189" s="298">
        <f t="shared" si="30"/>
        <v>441.7</v>
      </c>
      <c r="P189" s="357">
        <f t="shared" si="31"/>
        <v>0.60599999999999998</v>
      </c>
      <c r="Q189" s="358"/>
      <c r="R189" s="359">
        <f t="shared" si="32"/>
        <v>441.09399999999999</v>
      </c>
      <c r="S189" s="360"/>
      <c r="T189" s="360"/>
      <c r="U189" s="360"/>
    </row>
    <row r="190" spans="14:21" ht="18.75" thickTop="1" thickBot="1" x14ac:dyDescent="0.3">
      <c r="N190" s="288" t="s">
        <v>73</v>
      </c>
      <c r="O190" s="289">
        <v>0.03</v>
      </c>
      <c r="P190" s="290">
        <v>0.03</v>
      </c>
      <c r="Q190" s="289">
        <v>7.0000000000000007E-2</v>
      </c>
      <c r="R190" s="361">
        <v>0.03</v>
      </c>
      <c r="S190" s="362"/>
      <c r="T190" s="290">
        <v>7.0000000000000007E-2</v>
      </c>
      <c r="U190" s="291"/>
    </row>
    <row r="191" spans="14:21" ht="18" thickBot="1" x14ac:dyDescent="0.3">
      <c r="N191" s="292" t="s">
        <v>115</v>
      </c>
      <c r="O191" s="299">
        <f>NPV(O190,O161:O189)</f>
        <v>6368.5288925491159</v>
      </c>
      <c r="P191" s="300">
        <f>NPV(P190,P161:Q189)</f>
        <v>11.645539086798388</v>
      </c>
      <c r="Q191" s="299">
        <f>NPV(Q190,P161:Q189)</f>
        <v>7.4561430549450955</v>
      </c>
      <c r="R191" s="363">
        <f>O191-P191</f>
        <v>6356.8833534623172</v>
      </c>
      <c r="S191" s="364"/>
      <c r="T191" s="300">
        <f>O191-Q191</f>
        <v>6361.0727494941711</v>
      </c>
      <c r="U191" s="291"/>
    </row>
    <row r="192" spans="14:21" ht="18" thickBot="1" x14ac:dyDescent="0.3">
      <c r="N192" s="295" t="s">
        <v>116</v>
      </c>
      <c r="O192" s="301">
        <f>O191*O190/(1-(1+O190)^-COUNT(N161:N189))</f>
        <v>331.89378866828423</v>
      </c>
      <c r="P192" s="296">
        <f>P191*P190/(1-(1+P190)^-COUNT(N161:N189))</f>
        <v>0.60690343936793234</v>
      </c>
      <c r="Q192" s="296">
        <f>Q191*Q190/(1-(1+Q190)^-COUNT(N161:N189))</f>
        <v>0.60729279948713799</v>
      </c>
      <c r="R192" s="355">
        <f>O192-P192</f>
        <v>331.28688522891628</v>
      </c>
      <c r="S192" s="356"/>
      <c r="T192" s="302">
        <f>O192-Q192</f>
        <v>331.28649586879709</v>
      </c>
      <c r="U192" s="291"/>
    </row>
    <row r="193" ht="15.75" thickTop="1" x14ac:dyDescent="0.25"/>
  </sheetData>
  <mergeCells count="150">
    <mergeCell ref="A14:A16"/>
    <mergeCell ref="B14:I14"/>
    <mergeCell ref="B15:C15"/>
    <mergeCell ref="D15:E15"/>
    <mergeCell ref="F15:G15"/>
    <mergeCell ref="H15:I15"/>
    <mergeCell ref="A3:A5"/>
    <mergeCell ref="B3:I3"/>
    <mergeCell ref="B4:C4"/>
    <mergeCell ref="D4:E4"/>
    <mergeCell ref="F4:G4"/>
    <mergeCell ref="H4:I4"/>
    <mergeCell ref="P125:Q125"/>
    <mergeCell ref="R125:U125"/>
    <mergeCell ref="P126:Q126"/>
    <mergeCell ref="R126:U126"/>
    <mergeCell ref="P127:Q127"/>
    <mergeCell ref="R127:U127"/>
    <mergeCell ref="B36:C36"/>
    <mergeCell ref="T88:T89"/>
    <mergeCell ref="U88:X88"/>
    <mergeCell ref="O101:R101"/>
    <mergeCell ref="U101:X101"/>
    <mergeCell ref="N123:N124"/>
    <mergeCell ref="O123:O124"/>
    <mergeCell ref="P123:Q123"/>
    <mergeCell ref="R123:U123"/>
    <mergeCell ref="S124:U124"/>
    <mergeCell ref="P131:Q131"/>
    <mergeCell ref="R131:U131"/>
    <mergeCell ref="P132:Q132"/>
    <mergeCell ref="R132:U132"/>
    <mergeCell ref="P133:Q133"/>
    <mergeCell ref="R133:U133"/>
    <mergeCell ref="P128:Q128"/>
    <mergeCell ref="R128:U128"/>
    <mergeCell ref="P129:Q129"/>
    <mergeCell ref="R129:U129"/>
    <mergeCell ref="P130:Q130"/>
    <mergeCell ref="R130:U130"/>
    <mergeCell ref="P137:Q137"/>
    <mergeCell ref="R137:U137"/>
    <mergeCell ref="P138:Q138"/>
    <mergeCell ref="R138:U138"/>
    <mergeCell ref="P139:Q139"/>
    <mergeCell ref="R139:U139"/>
    <mergeCell ref="P134:Q134"/>
    <mergeCell ref="R134:U134"/>
    <mergeCell ref="P135:Q135"/>
    <mergeCell ref="R135:U135"/>
    <mergeCell ref="P136:Q136"/>
    <mergeCell ref="R136:U136"/>
    <mergeCell ref="P143:Q143"/>
    <mergeCell ref="R143:U143"/>
    <mergeCell ref="P144:Q144"/>
    <mergeCell ref="R144:U144"/>
    <mergeCell ref="P145:Q145"/>
    <mergeCell ref="R145:U145"/>
    <mergeCell ref="P140:Q140"/>
    <mergeCell ref="R140:U140"/>
    <mergeCell ref="P141:Q141"/>
    <mergeCell ref="R141:U141"/>
    <mergeCell ref="P142:Q142"/>
    <mergeCell ref="R142:U142"/>
    <mergeCell ref="P149:Q149"/>
    <mergeCell ref="R149:U149"/>
    <mergeCell ref="P150:Q150"/>
    <mergeCell ref="R150:U150"/>
    <mergeCell ref="P151:Q151"/>
    <mergeCell ref="R151:U151"/>
    <mergeCell ref="P146:Q146"/>
    <mergeCell ref="R146:U146"/>
    <mergeCell ref="P147:Q147"/>
    <mergeCell ref="R147:U147"/>
    <mergeCell ref="P148:Q148"/>
    <mergeCell ref="R148:U148"/>
    <mergeCell ref="R156:S156"/>
    <mergeCell ref="N159:N160"/>
    <mergeCell ref="O159:O160"/>
    <mergeCell ref="P159:Q159"/>
    <mergeCell ref="R159:U159"/>
    <mergeCell ref="S160:U160"/>
    <mergeCell ref="P152:Q152"/>
    <mergeCell ref="R152:U152"/>
    <mergeCell ref="P153:Q153"/>
    <mergeCell ref="R153:U153"/>
    <mergeCell ref="R154:S154"/>
    <mergeCell ref="R155:S155"/>
    <mergeCell ref="P164:Q164"/>
    <mergeCell ref="R164:U164"/>
    <mergeCell ref="P165:Q165"/>
    <mergeCell ref="R165:U165"/>
    <mergeCell ref="P166:Q166"/>
    <mergeCell ref="R166:U166"/>
    <mergeCell ref="P161:Q161"/>
    <mergeCell ref="R161:U161"/>
    <mergeCell ref="P162:Q162"/>
    <mergeCell ref="R162:U162"/>
    <mergeCell ref="P163:Q163"/>
    <mergeCell ref="R163:U163"/>
    <mergeCell ref="P170:Q170"/>
    <mergeCell ref="R170:U170"/>
    <mergeCell ref="P171:Q171"/>
    <mergeCell ref="R171:U171"/>
    <mergeCell ref="P172:Q172"/>
    <mergeCell ref="R172:U172"/>
    <mergeCell ref="P167:Q167"/>
    <mergeCell ref="R167:U167"/>
    <mergeCell ref="P168:Q168"/>
    <mergeCell ref="R168:U168"/>
    <mergeCell ref="P169:Q169"/>
    <mergeCell ref="R169:U169"/>
    <mergeCell ref="P181:Q181"/>
    <mergeCell ref="R181:U181"/>
    <mergeCell ref="P176:Q176"/>
    <mergeCell ref="R176:U176"/>
    <mergeCell ref="P177:Q177"/>
    <mergeCell ref="R177:U177"/>
    <mergeCell ref="P178:Q178"/>
    <mergeCell ref="R178:U178"/>
    <mergeCell ref="P173:Q173"/>
    <mergeCell ref="R173:U173"/>
    <mergeCell ref="P174:Q174"/>
    <mergeCell ref="R174:U174"/>
    <mergeCell ref="P175:Q175"/>
    <mergeCell ref="R175:U175"/>
    <mergeCell ref="R192:S192"/>
    <mergeCell ref="AI88:AL88"/>
    <mergeCell ref="P188:Q188"/>
    <mergeCell ref="R188:U188"/>
    <mergeCell ref="P189:Q189"/>
    <mergeCell ref="R189:U189"/>
    <mergeCell ref="R190:S190"/>
    <mergeCell ref="R191:S191"/>
    <mergeCell ref="P185:Q185"/>
    <mergeCell ref="R185:U185"/>
    <mergeCell ref="P186:Q186"/>
    <mergeCell ref="R186:U186"/>
    <mergeCell ref="P187:Q187"/>
    <mergeCell ref="R187:U187"/>
    <mergeCell ref="P182:Q182"/>
    <mergeCell ref="R182:U182"/>
    <mergeCell ref="P183:Q183"/>
    <mergeCell ref="R183:U183"/>
    <mergeCell ref="P184:Q184"/>
    <mergeCell ref="R184:U184"/>
    <mergeCell ref="P179:Q179"/>
    <mergeCell ref="R179:U179"/>
    <mergeCell ref="P180:Q180"/>
    <mergeCell ref="R180:U180"/>
  </mergeCells>
  <pageMargins left="0.7" right="0.7" top="0.75" bottom="0.75" header="0.3" footer="0.3"/>
  <pageSetup orientation="portrait" horizontalDpi="300" verticalDpi="3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DDDAAD-FA1F-440C-9C97-6C7F49C60AC9}">
  <dimension ref="A1:AW54"/>
  <sheetViews>
    <sheetView workbookViewId="0">
      <selection activeCell="AM42" sqref="AM42"/>
    </sheetView>
  </sheetViews>
  <sheetFormatPr defaultRowHeight="15" x14ac:dyDescent="0.25"/>
  <cols>
    <col min="3" max="3" width="20.140625" customWidth="1"/>
    <col min="4" max="4" width="17" bestFit="1" customWidth="1"/>
    <col min="5" max="5" width="10.28515625" bestFit="1" customWidth="1"/>
    <col min="6" max="10" width="9.42578125" bestFit="1" customWidth="1"/>
    <col min="11" max="16" width="10.28515625" bestFit="1" customWidth="1"/>
    <col min="17" max="17" width="11.28515625" bestFit="1" customWidth="1"/>
    <col min="18" max="30" width="10.28515625" bestFit="1" customWidth="1"/>
    <col min="31" max="32" width="11.28515625" bestFit="1" customWidth="1"/>
    <col min="36" max="36" width="18.7109375" bestFit="1" customWidth="1"/>
    <col min="39" max="39" width="16.5703125" bestFit="1" customWidth="1"/>
    <col min="40" max="40" width="14.28515625" bestFit="1" customWidth="1"/>
    <col min="41" max="41" width="16.28515625" bestFit="1" customWidth="1"/>
    <col min="46" max="49" width="14.85546875" customWidth="1"/>
  </cols>
  <sheetData>
    <row r="1" spans="1:49" x14ac:dyDescent="0.25">
      <c r="A1" t="s">
        <v>149</v>
      </c>
    </row>
    <row r="2" spans="1:49" x14ac:dyDescent="0.25">
      <c r="A2" t="s">
        <v>249</v>
      </c>
    </row>
    <row r="3" spans="1:49" x14ac:dyDescent="0.25">
      <c r="A3" t="s">
        <v>250</v>
      </c>
    </row>
    <row r="4" spans="1:49" ht="19.5" thickBot="1" x14ac:dyDescent="0.35">
      <c r="D4" s="396" t="str">
        <f>[11]Summary!D8</f>
        <v>Cost of Compliance</v>
      </c>
      <c r="E4" s="396">
        <f>[11]Summary!E8</f>
        <v>0</v>
      </c>
      <c r="F4" s="396">
        <f>[11]Summary!F8</f>
        <v>0</v>
      </c>
      <c r="G4" s="396">
        <f>[11]Summary!G8</f>
        <v>0</v>
      </c>
      <c r="H4" s="396">
        <f>[11]Summary!H8</f>
        <v>0</v>
      </c>
      <c r="I4" s="396">
        <f>[11]Summary!I8</f>
        <v>0</v>
      </c>
      <c r="J4" s="396">
        <f>[11]Summary!J8</f>
        <v>0</v>
      </c>
      <c r="K4" s="396">
        <f>[11]Summary!K8</f>
        <v>0</v>
      </c>
      <c r="L4" s="396">
        <f>[11]Summary!L8</f>
        <v>0</v>
      </c>
      <c r="M4" s="396">
        <f>[11]Summary!M8</f>
        <v>0</v>
      </c>
      <c r="N4" s="396">
        <f>[11]Summary!N8</f>
        <v>0</v>
      </c>
      <c r="O4" s="396">
        <f>[11]Summary!O8</f>
        <v>0</v>
      </c>
      <c r="P4" s="396">
        <f>[11]Summary!P8</f>
        <v>0</v>
      </c>
      <c r="Q4" s="396">
        <f>[11]Summary!Q8</f>
        <v>0</v>
      </c>
      <c r="R4" s="396">
        <f>[11]Summary!R8</f>
        <v>0</v>
      </c>
      <c r="S4" s="396">
        <f>[11]Summary!S8</f>
        <v>0</v>
      </c>
      <c r="T4" s="396">
        <f>[11]Summary!T8</f>
        <v>0</v>
      </c>
      <c r="U4" s="396">
        <f>[11]Summary!U8</f>
        <v>0</v>
      </c>
      <c r="V4" s="396">
        <f>[11]Summary!V8</f>
        <v>0</v>
      </c>
      <c r="W4" s="396">
        <f>[11]Summary!W8</f>
        <v>0</v>
      </c>
      <c r="X4" s="396">
        <f>[11]Summary!X8</f>
        <v>0</v>
      </c>
    </row>
    <row r="5" spans="1:49" ht="30.75" thickBot="1" x14ac:dyDescent="0.3">
      <c r="B5" t="str">
        <f>[11]Summary!B9</f>
        <v>2020 USD, 9.8% DR, 0% TR</v>
      </c>
      <c r="D5" s="397" t="str">
        <f>[11]Summary!D9</f>
        <v>Highest Abatement Cost</v>
      </c>
      <c r="E5" s="398">
        <f>[11]Summary!E9</f>
        <v>0</v>
      </c>
      <c r="F5" s="398">
        <f>[11]Summary!F9</f>
        <v>0</v>
      </c>
      <c r="G5" s="399">
        <f>[11]Summary!G9</f>
        <v>0</v>
      </c>
      <c r="H5" s="397" t="str">
        <f>[11]Summary!H9</f>
        <v>Total Annual Savings</v>
      </c>
      <c r="I5" s="398">
        <f>[11]Summary!I9</f>
        <v>0</v>
      </c>
      <c r="J5" s="398">
        <f>[11]Summary!J9</f>
        <v>0</v>
      </c>
      <c r="K5" s="399">
        <f>[11]Summary!K9</f>
        <v>0</v>
      </c>
      <c r="L5" s="397" t="str">
        <f>[11]Summary!L9</f>
        <v>Total Annual Costs</v>
      </c>
      <c r="M5" s="398">
        <f>[11]Summary!M9</f>
        <v>0</v>
      </c>
      <c r="N5" s="398">
        <f>[11]Summary!N9</f>
        <v>0</v>
      </c>
      <c r="O5" s="399">
        <f>[11]Summary!O9</f>
        <v>0</v>
      </c>
      <c r="P5" s="397" t="str">
        <f>[11]Summary!P9</f>
        <v>Net Annual Cost (Savings)</v>
      </c>
      <c r="Q5" s="398">
        <f>[11]Summary!Q9</f>
        <v>0</v>
      </c>
      <c r="R5" s="398">
        <f>[11]Summary!R9</f>
        <v>0</v>
      </c>
      <c r="S5" s="399">
        <f>[11]Summary!S9</f>
        <v>0</v>
      </c>
      <c r="T5" s="397" t="str">
        <f>[11]Summary!T9</f>
        <v>Cumulative Savings</v>
      </c>
      <c r="U5" s="398">
        <f>[11]Summary!U9</f>
        <v>0</v>
      </c>
      <c r="V5" s="398">
        <f>[11]Summary!V9</f>
        <v>0</v>
      </c>
      <c r="W5" s="399">
        <f>[11]Summary!W9</f>
        <v>0</v>
      </c>
      <c r="X5" s="397" t="str">
        <f>[11]Summary!X9</f>
        <v>Cumulative Costs</v>
      </c>
      <c r="Y5" s="398">
        <f>[11]Summary!Y9</f>
        <v>0</v>
      </c>
      <c r="Z5" s="398">
        <f>[11]Summary!Z9</f>
        <v>0</v>
      </c>
      <c r="AA5" s="399">
        <f>[11]Summary!AA9</f>
        <v>0</v>
      </c>
      <c r="AB5" s="397" t="str">
        <f>[11]Summary!AB9</f>
        <v>Net Cumulative Cost (Savings)</v>
      </c>
      <c r="AC5" s="398">
        <f>[11]Summary!AC9</f>
        <v>0</v>
      </c>
      <c r="AD5" s="398">
        <f>[11]Summary!AD9</f>
        <v>0</v>
      </c>
      <c r="AE5" s="399">
        <f>[11]Summary!AE9</f>
        <v>0</v>
      </c>
      <c r="AI5" t="s">
        <v>156</v>
      </c>
      <c r="AM5" s="2" t="s">
        <v>168</v>
      </c>
      <c r="AN5" s="2"/>
      <c r="AO5" s="2" t="s">
        <v>169</v>
      </c>
      <c r="AS5" s="152" t="s">
        <v>176</v>
      </c>
    </row>
    <row r="6" spans="1:49" ht="46.5" thickTop="1" thickBot="1" x14ac:dyDescent="0.3">
      <c r="D6" s="403" t="str">
        <f>[11]Summary!D10</f>
        <v>$/mtEVe</v>
      </c>
      <c r="E6" s="404">
        <f>[11]Summary!E10</f>
        <v>0</v>
      </c>
      <c r="F6" s="404">
        <f>[11]Summary!F10</f>
        <v>0</v>
      </c>
      <c r="G6" s="405">
        <f>[11]Summary!G10</f>
        <v>0</v>
      </c>
      <c r="H6" s="403" t="str">
        <f>[11]Summary!H10</f>
        <v>$Billion</v>
      </c>
      <c r="I6" s="404">
        <f>[11]Summary!I10</f>
        <v>0</v>
      </c>
      <c r="J6" s="404">
        <f>[11]Summary!J10</f>
        <v>0</v>
      </c>
      <c r="K6" s="405">
        <f>[11]Summary!K10</f>
        <v>0</v>
      </c>
      <c r="L6" s="403" t="str">
        <f>[11]Summary!L10</f>
        <v>$Billion</v>
      </c>
      <c r="M6" s="404">
        <f>[11]Summary!M10</f>
        <v>0</v>
      </c>
      <c r="N6" s="404">
        <f>[11]Summary!N10</f>
        <v>0</v>
      </c>
      <c r="O6" s="405">
        <f>[11]Summary!O10</f>
        <v>0</v>
      </c>
      <c r="P6" s="403" t="str">
        <f>[11]Summary!P10</f>
        <v>$Billion</v>
      </c>
      <c r="Q6" s="404">
        <f>[11]Summary!Q10</f>
        <v>0</v>
      </c>
      <c r="R6" s="404">
        <f>[11]Summary!R10</f>
        <v>0</v>
      </c>
      <c r="S6" s="405">
        <f>[11]Summary!S10</f>
        <v>0</v>
      </c>
      <c r="T6" s="403" t="str">
        <f>[11]Summary!T10</f>
        <v>$Billion</v>
      </c>
      <c r="U6" s="404">
        <f>[11]Summary!U10</f>
        <v>0</v>
      </c>
      <c r="V6" s="404">
        <f>[11]Summary!V10</f>
        <v>0</v>
      </c>
      <c r="W6" s="405">
        <f>[11]Summary!W10</f>
        <v>0</v>
      </c>
      <c r="X6" s="403" t="str">
        <f>[11]Summary!X10</f>
        <v>$Billion</v>
      </c>
      <c r="Y6" s="404">
        <f>[11]Summary!Y10</f>
        <v>0</v>
      </c>
      <c r="Z6" s="404">
        <f>[11]Summary!Z10</f>
        <v>0</v>
      </c>
      <c r="AA6" s="405">
        <f>[11]Summary!AA10</f>
        <v>0</v>
      </c>
      <c r="AB6" s="403" t="str">
        <f>[11]Summary!AB10</f>
        <v>$Billion</v>
      </c>
      <c r="AC6" s="404">
        <f>[11]Summary!AC10</f>
        <v>0</v>
      </c>
      <c r="AD6" s="404">
        <f>[11]Summary!AD10</f>
        <v>0</v>
      </c>
      <c r="AE6" s="405">
        <f>[11]Summary!AE10</f>
        <v>0</v>
      </c>
      <c r="AI6" t="s">
        <v>155</v>
      </c>
      <c r="AJ6" t="s">
        <v>171</v>
      </c>
      <c r="AM6" t="s">
        <v>170</v>
      </c>
      <c r="AN6" s="2" t="s">
        <v>166</v>
      </c>
      <c r="AO6" s="2" t="s">
        <v>167</v>
      </c>
      <c r="AS6" s="196" t="s">
        <v>0</v>
      </c>
      <c r="AT6" s="196" t="s">
        <v>174</v>
      </c>
      <c r="AU6" s="196" t="s">
        <v>177</v>
      </c>
      <c r="AV6" s="196" t="s">
        <v>175</v>
      </c>
      <c r="AW6" s="196" t="s">
        <v>123</v>
      </c>
    </row>
    <row r="7" spans="1:49" ht="15.75" thickBot="1" x14ac:dyDescent="0.3">
      <c r="B7" s="48" t="str">
        <f>[11]Summary!B11</f>
        <v>Year</v>
      </c>
      <c r="C7" s="49" t="str">
        <f>[11]Summary!C11</f>
        <v>Consumption Cap</v>
      </c>
      <c r="D7" s="50" t="str">
        <f>[11]Summary!D11</f>
        <v>Low</v>
      </c>
      <c r="E7" s="48" t="str">
        <f>[11]Summary!E11</f>
        <v>Base</v>
      </c>
      <c r="F7" s="48" t="str">
        <f>[11]Summary!F11</f>
        <v>High</v>
      </c>
      <c r="G7" s="49" t="str">
        <f>[11]Summary!G11</f>
        <v>No Neg</v>
      </c>
      <c r="H7" s="48" t="str">
        <f>[11]Summary!H11</f>
        <v>Low</v>
      </c>
      <c r="I7" s="48" t="str">
        <f>[11]Summary!I11</f>
        <v>Base</v>
      </c>
      <c r="J7" s="48" t="str">
        <f>[11]Summary!J11</f>
        <v>High</v>
      </c>
      <c r="K7" s="49" t="str">
        <f>[11]Summary!K11</f>
        <v>No Neg</v>
      </c>
      <c r="L7" s="50" t="str">
        <f>[11]Summary!L11</f>
        <v>Low</v>
      </c>
      <c r="M7" s="48" t="str">
        <f>[11]Summary!M11</f>
        <v>Base</v>
      </c>
      <c r="N7" s="48" t="str">
        <f>[11]Summary!N11</f>
        <v>High</v>
      </c>
      <c r="O7" s="49" t="str">
        <f>[11]Summary!O11</f>
        <v>No Neg</v>
      </c>
      <c r="P7" s="50" t="str">
        <f>[11]Summary!P11</f>
        <v>Low</v>
      </c>
      <c r="Q7" s="48" t="str">
        <f>[11]Summary!Q11</f>
        <v>Base</v>
      </c>
      <c r="R7" s="48" t="str">
        <f>[11]Summary!R11</f>
        <v>High</v>
      </c>
      <c r="S7" s="49" t="str">
        <f>[11]Summary!S11</f>
        <v>No Neg</v>
      </c>
      <c r="T7" s="48" t="str">
        <f>[11]Summary!T11</f>
        <v>Low</v>
      </c>
      <c r="U7" s="48" t="str">
        <f>[11]Summary!U11</f>
        <v>Base</v>
      </c>
      <c r="V7" s="48" t="str">
        <f>[11]Summary!V11</f>
        <v>High</v>
      </c>
      <c r="W7" s="49" t="str">
        <f>[11]Summary!W11</f>
        <v>No Neg</v>
      </c>
      <c r="X7" s="50" t="str">
        <f>[11]Summary!X11</f>
        <v>Low</v>
      </c>
      <c r="Y7" s="48" t="str">
        <f>[11]Summary!Y11</f>
        <v>Base</v>
      </c>
      <c r="Z7" s="48" t="str">
        <f>[11]Summary!Z11</f>
        <v>High</v>
      </c>
      <c r="AA7" s="49" t="str">
        <f>[11]Summary!AA11</f>
        <v>No Neg</v>
      </c>
      <c r="AB7" s="50" t="str">
        <f>[11]Summary!AB11</f>
        <v>Low</v>
      </c>
      <c r="AC7" s="48" t="str">
        <f>[11]Summary!AC11</f>
        <v>Base</v>
      </c>
      <c r="AD7" s="48" t="str">
        <f>[11]Summary!AD11</f>
        <v>High</v>
      </c>
      <c r="AE7" s="49" t="str">
        <f>[11]Summary!AE11</f>
        <v>No Neg</v>
      </c>
      <c r="AS7" s="197">
        <v>2022</v>
      </c>
      <c r="AT7" s="200">
        <f>ROUND(AM8,0)</f>
        <v>-481</v>
      </c>
      <c r="AU7" s="200">
        <f>ROUND(AN8/10^6,0)</f>
        <v>13</v>
      </c>
      <c r="AV7" s="200">
        <f>ROUND(AO8/10^6,0)</f>
        <v>132</v>
      </c>
      <c r="AW7" s="200">
        <f>AT7+AU7+AV7</f>
        <v>-336</v>
      </c>
    </row>
    <row r="8" spans="1:49" ht="15.75" thickBot="1" x14ac:dyDescent="0.3">
      <c r="B8" s="51">
        <v>2022</v>
      </c>
      <c r="C8" s="173" t="s">
        <v>150</v>
      </c>
      <c r="D8" s="52">
        <v>2.6711187738409858</v>
      </c>
      <c r="E8" s="53">
        <v>5.3422375476819717</v>
      </c>
      <c r="F8" s="53">
        <v>5.3422375476819717</v>
      </c>
      <c r="G8" s="54">
        <v>5.3422375476819717</v>
      </c>
      <c r="H8" s="56">
        <v>-0.5</v>
      </c>
      <c r="I8" s="56">
        <v>-0.5</v>
      </c>
      <c r="J8" s="56">
        <v>-0.1</v>
      </c>
      <c r="K8" s="174">
        <v>0</v>
      </c>
      <c r="L8" s="58">
        <v>0</v>
      </c>
      <c r="M8" s="56">
        <v>0.1</v>
      </c>
      <c r="N8" s="55">
        <v>0.1</v>
      </c>
      <c r="O8" s="57">
        <v>0.1</v>
      </c>
      <c r="P8" s="58">
        <v>-0.5</v>
      </c>
      <c r="Q8" s="56">
        <v>-0.5</v>
      </c>
      <c r="R8" s="55">
        <v>0</v>
      </c>
      <c r="S8" s="57">
        <v>0.1</v>
      </c>
      <c r="T8" s="55">
        <v>-0.5</v>
      </c>
      <c r="U8" s="56">
        <v>-0.5</v>
      </c>
      <c r="V8" s="55">
        <v>-0.1</v>
      </c>
      <c r="W8" s="57">
        <v>0</v>
      </c>
      <c r="X8" s="59">
        <v>0</v>
      </c>
      <c r="Y8" s="56">
        <v>0.1</v>
      </c>
      <c r="Z8" s="55">
        <v>0.1</v>
      </c>
      <c r="AA8" s="55">
        <v>0.1</v>
      </c>
      <c r="AB8" s="58">
        <v>-0.5</v>
      </c>
      <c r="AC8" s="60">
        <v>-0.5</v>
      </c>
      <c r="AD8" s="55">
        <v>0</v>
      </c>
      <c r="AE8" s="175">
        <v>0.1</v>
      </c>
      <c r="AI8">
        <v>2022</v>
      </c>
      <c r="AJ8" s="194">
        <f>(AM8*10^6)+AN8+AO8</f>
        <v>-335666791.96692091</v>
      </c>
      <c r="AK8" s="195"/>
      <c r="AL8" s="195"/>
      <c r="AM8" s="194">
        <f>E26</f>
        <v>-480.9706973885518</v>
      </c>
      <c r="AN8" s="194">
        <v>13047997.16</v>
      </c>
      <c r="AO8" s="194">
        <v>132255908.26163083</v>
      </c>
      <c r="AS8" s="197">
        <v>2024</v>
      </c>
      <c r="AT8" s="200">
        <f>ROUND(AM10,)</f>
        <v>-60</v>
      </c>
      <c r="AU8" s="200">
        <f>ROUND(AN10/10^6,)</f>
        <v>12</v>
      </c>
      <c r="AV8" s="200">
        <f>ROUND(AO10/10^6,)</f>
        <v>118</v>
      </c>
      <c r="AW8" s="200">
        <f t="shared" ref="AW8:AW13" si="0">AT8+AU8+AV8</f>
        <v>70</v>
      </c>
    </row>
    <row r="9" spans="1:49" ht="15.75" thickBot="1" x14ac:dyDescent="0.3">
      <c r="B9" s="176">
        <v>2024</v>
      </c>
      <c r="C9" s="177" t="s">
        <v>151</v>
      </c>
      <c r="D9" s="178">
        <v>16.126162853648722</v>
      </c>
      <c r="E9" s="179">
        <v>32.252325707297445</v>
      </c>
      <c r="F9" s="179">
        <v>32.252325707297445</v>
      </c>
      <c r="G9" s="180">
        <v>32.252325707297445</v>
      </c>
      <c r="H9" s="181">
        <v>-1</v>
      </c>
      <c r="I9" s="181">
        <v>-1</v>
      </c>
      <c r="J9" s="181">
        <v>-0.1</v>
      </c>
      <c r="K9" s="182">
        <v>0</v>
      </c>
      <c r="L9" s="183">
        <v>0.4</v>
      </c>
      <c r="M9" s="181">
        <v>0.9</v>
      </c>
      <c r="N9" s="184">
        <v>0.9</v>
      </c>
      <c r="O9" s="185">
        <v>0.9</v>
      </c>
      <c r="P9" s="183">
        <v>-0.5</v>
      </c>
      <c r="Q9" s="181">
        <v>-0.1</v>
      </c>
      <c r="R9" s="184">
        <v>0.8</v>
      </c>
      <c r="S9" s="185">
        <v>0.9</v>
      </c>
      <c r="T9" s="184">
        <v>-2.2000000000000002</v>
      </c>
      <c r="U9" s="181">
        <v>-2.2000000000000002</v>
      </c>
      <c r="V9" s="184">
        <v>-0.3</v>
      </c>
      <c r="W9" s="185">
        <v>0</v>
      </c>
      <c r="X9" s="186">
        <v>0.5</v>
      </c>
      <c r="Y9" s="181">
        <v>1</v>
      </c>
      <c r="Z9" s="184">
        <v>1</v>
      </c>
      <c r="AA9" s="184">
        <v>1</v>
      </c>
      <c r="AB9" s="183">
        <v>-1.7</v>
      </c>
      <c r="AC9" s="181">
        <v>-1.2</v>
      </c>
      <c r="AD9" s="184">
        <v>0.7</v>
      </c>
      <c r="AE9" s="187">
        <v>1</v>
      </c>
      <c r="AI9">
        <v>2023</v>
      </c>
      <c r="AJ9" s="194">
        <f t="shared" ref="AJ9:AJ36" si="1">(AM9*10^6)+AN9+AO9</f>
        <v>-526381723.50170159</v>
      </c>
      <c r="AK9" s="195"/>
      <c r="AL9" s="195"/>
      <c r="AM9" s="194">
        <f t="shared" ref="AM9:AM36" si="2">E27</f>
        <v>-663.15406819670329</v>
      </c>
      <c r="AN9" s="194">
        <v>11529051.16</v>
      </c>
      <c r="AO9" s="194">
        <v>125243293.53500172</v>
      </c>
      <c r="AS9" s="197">
        <v>2029</v>
      </c>
      <c r="AT9" s="200">
        <f>ROUND(AM15,)</f>
        <v>-628</v>
      </c>
      <c r="AU9" s="200">
        <f>ROUND(AN15/10^6,)</f>
        <v>15</v>
      </c>
      <c r="AV9" s="200">
        <f>ROUND(AO15/10^6,)</f>
        <v>-7</v>
      </c>
      <c r="AW9" s="200">
        <f>AT9+AU9+AV9</f>
        <v>-620</v>
      </c>
    </row>
    <row r="10" spans="1:49" ht="15.75" thickBot="1" x14ac:dyDescent="0.3">
      <c r="B10" s="176">
        <v>2029</v>
      </c>
      <c r="C10" s="177" t="s">
        <v>152</v>
      </c>
      <c r="D10" s="178">
        <v>7.1831334507065598</v>
      </c>
      <c r="E10" s="179">
        <v>14.36626690141312</v>
      </c>
      <c r="F10" s="179">
        <v>14.36626690141312</v>
      </c>
      <c r="G10" s="180">
        <v>14.36626690141312</v>
      </c>
      <c r="H10" s="181">
        <v>-1.6</v>
      </c>
      <c r="I10" s="181">
        <v>-1.6</v>
      </c>
      <c r="J10" s="181">
        <v>-0.2</v>
      </c>
      <c r="K10" s="182">
        <v>0</v>
      </c>
      <c r="L10" s="183">
        <v>0.5</v>
      </c>
      <c r="M10" s="181">
        <v>1</v>
      </c>
      <c r="N10" s="184">
        <v>1</v>
      </c>
      <c r="O10" s="185">
        <v>1</v>
      </c>
      <c r="P10" s="183">
        <v>-1.1000000000000001</v>
      </c>
      <c r="Q10" s="181">
        <v>-0.6</v>
      </c>
      <c r="R10" s="184">
        <v>0.8</v>
      </c>
      <c r="S10" s="185">
        <v>1</v>
      </c>
      <c r="T10" s="184">
        <v>-9.3000000000000007</v>
      </c>
      <c r="U10" s="181">
        <v>-9.3000000000000007</v>
      </c>
      <c r="V10" s="184">
        <v>-1.1000000000000001</v>
      </c>
      <c r="W10" s="185">
        <v>0</v>
      </c>
      <c r="X10" s="186">
        <v>3.6</v>
      </c>
      <c r="Y10" s="181">
        <v>7.3</v>
      </c>
      <c r="Z10" s="184">
        <v>7.3</v>
      </c>
      <c r="AA10" s="184">
        <v>7.3</v>
      </c>
      <c r="AB10" s="183">
        <v>-5.7</v>
      </c>
      <c r="AC10" s="181">
        <v>-2</v>
      </c>
      <c r="AD10" s="184">
        <v>6.2</v>
      </c>
      <c r="AE10" s="187">
        <v>7.3</v>
      </c>
      <c r="AI10">
        <v>2024</v>
      </c>
      <c r="AJ10" s="194">
        <f t="shared" si="1"/>
        <v>69506338.938952178</v>
      </c>
      <c r="AK10" s="195"/>
      <c r="AL10" s="195"/>
      <c r="AM10" s="194">
        <f t="shared" si="2"/>
        <v>-60.260358005761901</v>
      </c>
      <c r="AN10" s="194">
        <v>11730497.860000001</v>
      </c>
      <c r="AO10" s="194">
        <v>118036199.08471408</v>
      </c>
      <c r="AS10" s="197">
        <v>2034</v>
      </c>
      <c r="AT10" s="200">
        <f>ROUND(AM20,)</f>
        <v>-933</v>
      </c>
      <c r="AU10" s="200">
        <f>ROUND(AN20/10^6,)</f>
        <v>15</v>
      </c>
      <c r="AV10" s="200">
        <f>ROUND(AO20/10^6,)</f>
        <v>-7</v>
      </c>
      <c r="AW10" s="200">
        <f t="shared" si="0"/>
        <v>-925</v>
      </c>
    </row>
    <row r="11" spans="1:49" ht="15.75" thickBot="1" x14ac:dyDescent="0.3">
      <c r="B11" s="176">
        <v>2034</v>
      </c>
      <c r="C11" s="177" t="s">
        <v>153</v>
      </c>
      <c r="D11" s="178">
        <v>11.099861986904582</v>
      </c>
      <c r="E11" s="179">
        <v>22.199723973809164</v>
      </c>
      <c r="F11" s="179">
        <v>22.199723973809164</v>
      </c>
      <c r="G11" s="180">
        <v>22.199723973809164</v>
      </c>
      <c r="H11" s="181">
        <v>-2.1</v>
      </c>
      <c r="I11" s="181">
        <v>-2.1</v>
      </c>
      <c r="J11" s="181">
        <v>-0.2</v>
      </c>
      <c r="K11" s="182">
        <v>0</v>
      </c>
      <c r="L11" s="183">
        <v>0.6</v>
      </c>
      <c r="M11" s="181">
        <v>1.2</v>
      </c>
      <c r="N11" s="184">
        <v>1.2</v>
      </c>
      <c r="O11" s="185">
        <v>1.2</v>
      </c>
      <c r="P11" s="183">
        <v>-1.5</v>
      </c>
      <c r="Q11" s="181">
        <v>-0.9</v>
      </c>
      <c r="R11" s="184">
        <v>1</v>
      </c>
      <c r="S11" s="185">
        <v>1.2</v>
      </c>
      <c r="T11" s="184">
        <v>-18.899999999999999</v>
      </c>
      <c r="U11" s="181">
        <v>-18.899999999999999</v>
      </c>
      <c r="V11" s="184">
        <v>-2.1</v>
      </c>
      <c r="W11" s="185">
        <v>0</v>
      </c>
      <c r="X11" s="186">
        <v>6.3</v>
      </c>
      <c r="Y11" s="181">
        <v>12.6</v>
      </c>
      <c r="Z11" s="184">
        <v>12.6</v>
      </c>
      <c r="AA11" s="184">
        <v>12.6</v>
      </c>
      <c r="AB11" s="183">
        <v>-12.7</v>
      </c>
      <c r="AC11" s="181">
        <v>-6.4</v>
      </c>
      <c r="AD11" s="184">
        <v>10.5</v>
      </c>
      <c r="AE11" s="187">
        <v>12.6</v>
      </c>
      <c r="AI11">
        <v>2025</v>
      </c>
      <c r="AJ11" s="194">
        <f t="shared" si="1"/>
        <v>139459515.69415918</v>
      </c>
      <c r="AK11" s="195"/>
      <c r="AL11" s="195"/>
      <c r="AM11" s="194">
        <f t="shared" si="2"/>
        <v>13.424086733927869</v>
      </c>
      <c r="AN11" s="194">
        <v>13271012.16</v>
      </c>
      <c r="AO11" s="194">
        <v>112764416.80023131</v>
      </c>
      <c r="AS11" s="197">
        <v>2036</v>
      </c>
      <c r="AT11" s="200">
        <f>ROUND(AM22,)</f>
        <v>-698</v>
      </c>
      <c r="AU11" s="200">
        <f>ROUND(AN22/10^6,)</f>
        <v>15</v>
      </c>
      <c r="AV11" s="200">
        <f>ROUND(AO22/10^6,)</f>
        <v>-15</v>
      </c>
      <c r="AW11" s="200">
        <f t="shared" si="0"/>
        <v>-698</v>
      </c>
    </row>
    <row r="12" spans="1:49" ht="15.75" thickBot="1" x14ac:dyDescent="0.3">
      <c r="B12" s="61">
        <v>2036</v>
      </c>
      <c r="C12" s="62" t="s">
        <v>154</v>
      </c>
      <c r="D12" s="63">
        <v>45.405147385985359</v>
      </c>
      <c r="E12" s="64">
        <v>90.810294771970717</v>
      </c>
      <c r="F12" s="64">
        <v>90.810294771970717</v>
      </c>
      <c r="G12" s="65">
        <v>90.810294771970717</v>
      </c>
      <c r="H12" s="67">
        <v>-2.2000000000000002</v>
      </c>
      <c r="I12" s="67">
        <v>-2.2000000000000002</v>
      </c>
      <c r="J12" s="67">
        <v>-0.2</v>
      </c>
      <c r="K12" s="188">
        <v>0</v>
      </c>
      <c r="L12" s="69">
        <v>0.8</v>
      </c>
      <c r="M12" s="67">
        <v>1.5</v>
      </c>
      <c r="N12" s="66">
        <v>1.5</v>
      </c>
      <c r="O12" s="68">
        <v>1.5</v>
      </c>
      <c r="P12" s="69">
        <v>-1.5</v>
      </c>
      <c r="Q12" s="67">
        <v>-0.7</v>
      </c>
      <c r="R12" s="66">
        <v>1.3</v>
      </c>
      <c r="S12" s="68">
        <v>1.5</v>
      </c>
      <c r="T12" s="66">
        <v>-23.4</v>
      </c>
      <c r="U12" s="67">
        <v>-23.4</v>
      </c>
      <c r="V12" s="66">
        <v>-2.5</v>
      </c>
      <c r="W12" s="68">
        <v>0</v>
      </c>
      <c r="X12" s="70">
        <v>7.6</v>
      </c>
      <c r="Y12" s="67">
        <v>15.3</v>
      </c>
      <c r="Z12" s="66">
        <v>15.3</v>
      </c>
      <c r="AA12" s="66">
        <v>15.3</v>
      </c>
      <c r="AB12" s="69">
        <v>-15.7</v>
      </c>
      <c r="AC12" s="67">
        <v>-8.1</v>
      </c>
      <c r="AD12" s="66">
        <v>12.8</v>
      </c>
      <c r="AE12" s="189">
        <v>15.3</v>
      </c>
      <c r="AI12">
        <v>2026</v>
      </c>
      <c r="AJ12" s="194">
        <f t="shared" si="1"/>
        <v>115782560.93116082</v>
      </c>
      <c r="AK12" s="195"/>
      <c r="AL12" s="195"/>
      <c r="AM12" s="194">
        <f t="shared" si="2"/>
        <v>-26.39887011958773</v>
      </c>
      <c r="AN12" s="194">
        <v>17654937.159999996</v>
      </c>
      <c r="AO12" s="194">
        <v>124526493.89074856</v>
      </c>
      <c r="AS12" s="197">
        <v>2045</v>
      </c>
      <c r="AT12" s="200">
        <f>ROUND(AM31,)</f>
        <v>-918</v>
      </c>
      <c r="AU12" s="200">
        <f>ROUND(AN31/10^6,)</f>
        <v>15</v>
      </c>
      <c r="AV12" s="200">
        <f>ROUND(AO31/10^6,)</f>
        <v>7</v>
      </c>
      <c r="AW12" s="200">
        <f t="shared" si="0"/>
        <v>-896</v>
      </c>
    </row>
    <row r="13" spans="1:49" ht="15.75" thickBot="1" x14ac:dyDescent="0.3">
      <c r="Q13" s="67">
        <v>-0.9</v>
      </c>
      <c r="AI13">
        <v>2027</v>
      </c>
      <c r="AJ13" s="194">
        <f t="shared" si="1"/>
        <v>-69499852.043286771</v>
      </c>
      <c r="AK13" s="195"/>
      <c r="AL13" s="195"/>
      <c r="AM13" s="194">
        <f t="shared" si="2"/>
        <v>-78.431981219035322</v>
      </c>
      <c r="AN13" s="194">
        <v>19324494.659999996</v>
      </c>
      <c r="AO13" s="194">
        <v>-10392365.48425144</v>
      </c>
      <c r="AS13" s="199">
        <v>2050</v>
      </c>
      <c r="AT13" s="201">
        <f>ROUND(AM36,)</f>
        <v>-1097</v>
      </c>
      <c r="AU13" s="201">
        <f>ROUND(AN36/10^6,)</f>
        <v>15</v>
      </c>
      <c r="AV13" s="201">
        <f>ROUND(AO36/10^6,)</f>
        <v>-9</v>
      </c>
      <c r="AW13" s="201">
        <f t="shared" si="0"/>
        <v>-1091</v>
      </c>
    </row>
    <row r="14" spans="1:49" ht="19.5" thickBot="1" x14ac:dyDescent="0.35">
      <c r="D14" s="396" t="str">
        <f>[11]Summary!D18</f>
        <v>Consumption Reductions</v>
      </c>
      <c r="E14" s="396">
        <f>[11]Summary!E18</f>
        <v>0</v>
      </c>
      <c r="F14" s="396">
        <f>[11]Summary!F18</f>
        <v>0</v>
      </c>
      <c r="G14" s="396">
        <f>[11]Summary!G18</f>
        <v>0</v>
      </c>
      <c r="H14" s="157"/>
      <c r="I14" s="157"/>
      <c r="J14" s="157"/>
      <c r="K14" s="157"/>
      <c r="L14" s="157"/>
      <c r="M14" s="157"/>
      <c r="Q14" s="67">
        <v>-1.1000000000000001</v>
      </c>
      <c r="AI14">
        <v>2028</v>
      </c>
      <c r="AJ14" s="194">
        <f t="shared" si="1"/>
        <v>-73919810.700680256</v>
      </c>
      <c r="AK14" s="195"/>
      <c r="AL14" s="195"/>
      <c r="AM14" s="194">
        <f t="shared" si="2"/>
        <v>-84.356225590714544</v>
      </c>
      <c r="AN14" s="194">
        <v>19324494.659999996</v>
      </c>
      <c r="AO14" s="194">
        <v>-8888079.7699657083</v>
      </c>
    </row>
    <row r="15" spans="1:49" ht="15.75" thickBot="1" x14ac:dyDescent="0.3">
      <c r="D15" s="71" t="str">
        <f>[11]Summary!D19</f>
        <v>In Year</v>
      </c>
      <c r="E15" s="397" t="str">
        <f>[11]Summary!E19</f>
        <v>Total 2021 through Year</v>
      </c>
      <c r="F15" s="398">
        <f>[11]Summary!F19</f>
        <v>0</v>
      </c>
      <c r="G15" s="399">
        <f>[11]Summary!G19</f>
        <v>0</v>
      </c>
      <c r="H15" s="72"/>
      <c r="I15" s="72"/>
      <c r="J15" s="72"/>
      <c r="K15" s="72"/>
      <c r="L15" s="72"/>
      <c r="M15" s="72"/>
      <c r="Q15" s="67"/>
      <c r="AI15">
        <v>2029</v>
      </c>
      <c r="AJ15" s="194">
        <f t="shared" si="1"/>
        <v>-620004212.29247904</v>
      </c>
      <c r="AK15" s="195"/>
      <c r="AL15" s="195"/>
      <c r="AM15" s="194">
        <f t="shared" si="2"/>
        <v>-627.85095178251333</v>
      </c>
      <c r="AN15" s="194">
        <v>15126069.26</v>
      </c>
      <c r="AO15" s="194">
        <v>-7279329.7699657083</v>
      </c>
    </row>
    <row r="16" spans="1:49" ht="15.75" thickBot="1" x14ac:dyDescent="0.3">
      <c r="B16" s="48" t="str">
        <f>[11]Summary!B20</f>
        <v>Year</v>
      </c>
      <c r="C16" s="49" t="str">
        <f>[11]Summary!C20</f>
        <v>Consumption Cap</v>
      </c>
      <c r="D16" s="73" t="str">
        <f>[11]Summary!D20</f>
        <v>MMTEVe</v>
      </c>
      <c r="E16" s="400" t="str">
        <f>[11]Summary!E20</f>
        <v>MMTEVe</v>
      </c>
      <c r="F16" s="401">
        <f>[11]Summary!F20</f>
        <v>0</v>
      </c>
      <c r="G16" s="402">
        <f>[11]Summary!G20</f>
        <v>0</v>
      </c>
      <c r="H16" s="44"/>
      <c r="I16" s="44"/>
      <c r="J16" s="44"/>
      <c r="K16" s="44"/>
      <c r="L16" s="44"/>
      <c r="M16" s="44"/>
      <c r="AI16">
        <v>2030</v>
      </c>
      <c r="AJ16" s="194">
        <f t="shared" si="1"/>
        <v>-742954222.88816714</v>
      </c>
      <c r="AK16" s="195"/>
      <c r="AL16" s="195"/>
      <c r="AM16" s="194">
        <f t="shared" si="2"/>
        <v>-752.48916851510626</v>
      </c>
      <c r="AN16" s="194">
        <v>15126069.26</v>
      </c>
      <c r="AO16" s="194">
        <v>-5591123.6330609471</v>
      </c>
    </row>
    <row r="17" spans="2:41" ht="15.75" thickBot="1" x14ac:dyDescent="0.3">
      <c r="B17" s="51">
        <v>2022</v>
      </c>
      <c r="C17" s="173" t="s">
        <v>150</v>
      </c>
      <c r="D17" s="155">
        <v>41.621179580696797</v>
      </c>
      <c r="E17" s="390">
        <v>41.621179580696797</v>
      </c>
      <c r="F17" s="391"/>
      <c r="G17" s="392"/>
      <c r="H17" s="74"/>
      <c r="I17" s="74"/>
      <c r="J17" s="74"/>
      <c r="K17" s="74"/>
      <c r="L17" s="74"/>
      <c r="M17" s="74"/>
      <c r="AI17">
        <v>2031</v>
      </c>
      <c r="AJ17" s="194">
        <f t="shared" si="1"/>
        <v>-808645284.68401706</v>
      </c>
      <c r="AK17" s="195"/>
      <c r="AL17" s="195"/>
      <c r="AM17" s="194">
        <f t="shared" si="2"/>
        <v>-809.813995755684</v>
      </c>
      <c r="AN17" s="194">
        <v>15126069.26</v>
      </c>
      <c r="AO17" s="194">
        <v>-13957358.188333057</v>
      </c>
    </row>
    <row r="18" spans="2:41" ht="15.75" thickBot="1" x14ac:dyDescent="0.3">
      <c r="B18" s="176">
        <v>2024</v>
      </c>
      <c r="C18" s="177" t="s">
        <v>151</v>
      </c>
      <c r="D18" s="155">
        <v>144.43300316218446</v>
      </c>
      <c r="E18" s="390">
        <v>240.55853392801961</v>
      </c>
      <c r="F18" s="391"/>
      <c r="G18" s="392"/>
      <c r="H18" s="74"/>
      <c r="I18" s="74"/>
      <c r="J18" s="74"/>
      <c r="K18" s="74"/>
      <c r="L18" s="74"/>
      <c r="M18" s="74"/>
      <c r="AI18">
        <v>2032</v>
      </c>
      <c r="AJ18" s="194">
        <f t="shared" si="1"/>
        <v>-874605754.44310594</v>
      </c>
      <c r="AK18" s="195"/>
      <c r="AL18" s="195"/>
      <c r="AM18" s="194">
        <f t="shared" si="2"/>
        <v>-878.51654990872396</v>
      </c>
      <c r="AN18" s="194">
        <v>15126069.26</v>
      </c>
      <c r="AO18" s="194">
        <v>-11215273.794381946</v>
      </c>
    </row>
    <row r="19" spans="2:41" ht="15.75" thickBot="1" x14ac:dyDescent="0.3">
      <c r="B19" s="176">
        <v>2029</v>
      </c>
      <c r="C19" s="177" t="s">
        <v>152</v>
      </c>
      <c r="D19" s="155">
        <v>229.60867370838884</v>
      </c>
      <c r="E19" s="390">
        <v>1350.1156043052265</v>
      </c>
      <c r="F19" s="391"/>
      <c r="G19" s="392"/>
      <c r="H19" s="74"/>
      <c r="I19" s="74"/>
      <c r="J19" s="74"/>
      <c r="K19" s="74"/>
      <c r="L19" s="74"/>
      <c r="M19" s="74"/>
      <c r="AI19">
        <v>2033</v>
      </c>
      <c r="AJ19" s="194">
        <f t="shared" si="1"/>
        <v>-985225465.24439704</v>
      </c>
      <c r="AK19" s="195"/>
      <c r="AL19" s="195"/>
      <c r="AM19" s="194">
        <f t="shared" si="2"/>
        <v>-991.33554871407648</v>
      </c>
      <c r="AN19" s="194">
        <v>15126069.26</v>
      </c>
      <c r="AO19" s="194">
        <v>-9015985.7903205305</v>
      </c>
    </row>
    <row r="20" spans="2:41" ht="15.75" thickBot="1" x14ac:dyDescent="0.3">
      <c r="B20" s="176">
        <v>2034</v>
      </c>
      <c r="C20" s="177" t="s">
        <v>153</v>
      </c>
      <c r="D20" s="155">
        <v>267.20530503352808</v>
      </c>
      <c r="E20" s="390">
        <v>2599.974601406373</v>
      </c>
      <c r="F20" s="391"/>
      <c r="G20" s="392"/>
      <c r="H20" s="74"/>
      <c r="I20" s="74"/>
      <c r="J20" s="74"/>
      <c r="K20" s="74"/>
      <c r="L20" s="74"/>
      <c r="M20" s="74"/>
      <c r="AI20">
        <v>2034</v>
      </c>
      <c r="AJ20" s="194">
        <f t="shared" si="1"/>
        <v>-925118004.45155299</v>
      </c>
      <c r="AK20" s="195"/>
      <c r="AL20" s="195"/>
      <c r="AM20" s="194">
        <f t="shared" si="2"/>
        <v>-933.39841602263141</v>
      </c>
      <c r="AN20" s="194">
        <v>15126069.26</v>
      </c>
      <c r="AO20" s="194">
        <v>-6845657.6889215857</v>
      </c>
    </row>
    <row r="21" spans="2:41" ht="15.75" thickBot="1" x14ac:dyDescent="0.3">
      <c r="B21" s="61">
        <v>2036</v>
      </c>
      <c r="C21" s="62" t="s">
        <v>154</v>
      </c>
      <c r="D21" s="190">
        <v>282.38922495231083</v>
      </c>
      <c r="E21" s="393">
        <v>3152.2466062525523</v>
      </c>
      <c r="F21" s="394"/>
      <c r="G21" s="395"/>
      <c r="H21" s="75"/>
      <c r="I21" s="75"/>
      <c r="J21" s="75"/>
      <c r="K21" s="75"/>
      <c r="L21" s="75"/>
      <c r="M21" s="75"/>
      <c r="AI21">
        <v>2035</v>
      </c>
      <c r="AJ21" s="194">
        <f t="shared" si="1"/>
        <v>-1023387842.1988547</v>
      </c>
      <c r="AK21" s="195"/>
      <c r="AL21" s="195"/>
      <c r="AM21" s="194">
        <f t="shared" si="2"/>
        <v>-1033.8214127927711</v>
      </c>
      <c r="AN21" s="194">
        <v>15126069.26</v>
      </c>
      <c r="AO21" s="194">
        <v>-4692498.6660836339</v>
      </c>
    </row>
    <row r="22" spans="2:41" x14ac:dyDescent="0.25">
      <c r="AI22">
        <v>2036</v>
      </c>
      <c r="AJ22" s="194">
        <f t="shared" si="1"/>
        <v>-697575187.17265022</v>
      </c>
      <c r="AK22" s="195"/>
      <c r="AL22" s="195"/>
      <c r="AM22" s="194">
        <f t="shared" si="2"/>
        <v>-697.94058529497681</v>
      </c>
      <c r="AN22" s="194">
        <v>15126069.26</v>
      </c>
      <c r="AO22" s="194">
        <v>-14760671.137673415</v>
      </c>
    </row>
    <row r="23" spans="2:41" x14ac:dyDescent="0.25">
      <c r="AI23">
        <v>2037</v>
      </c>
      <c r="AJ23" s="194">
        <f t="shared" si="1"/>
        <v>-758716699.25538027</v>
      </c>
      <c r="AK23" s="195"/>
      <c r="AL23" s="195"/>
      <c r="AM23" s="194">
        <f t="shared" si="2"/>
        <v>-762.02588655267016</v>
      </c>
      <c r="AN23" s="194">
        <v>15126069.26</v>
      </c>
      <c r="AO23" s="194">
        <v>-11816881.96271012</v>
      </c>
    </row>
    <row r="24" spans="2:41" ht="15.75" thickBot="1" x14ac:dyDescent="0.3">
      <c r="B24" t="s">
        <v>165</v>
      </c>
      <c r="C24" s="213" t="s">
        <v>180</v>
      </c>
      <c r="D24" t="s">
        <v>181</v>
      </c>
      <c r="AI24">
        <v>2038</v>
      </c>
      <c r="AJ24" s="194">
        <f t="shared" si="1"/>
        <v>-792121630.76168811</v>
      </c>
      <c r="AK24" s="195"/>
      <c r="AL24" s="195"/>
      <c r="AM24" s="194">
        <f t="shared" si="2"/>
        <v>-797.99818115428434</v>
      </c>
      <c r="AN24" s="194">
        <v>15126069.26</v>
      </c>
      <c r="AO24" s="194">
        <v>-9249518.8674037606</v>
      </c>
    </row>
    <row r="25" spans="2:41" ht="65.25" thickTop="1" thickBot="1" x14ac:dyDescent="0.3">
      <c r="B25" s="208" t="s">
        <v>0</v>
      </c>
      <c r="C25" s="209" t="s">
        <v>184</v>
      </c>
      <c r="D25" s="208" t="s">
        <v>182</v>
      </c>
      <c r="E25" s="208" t="s">
        <v>183</v>
      </c>
      <c r="AI25">
        <v>2039</v>
      </c>
      <c r="AJ25" s="194">
        <f t="shared" si="1"/>
        <v>-773665274.07961345</v>
      </c>
      <c r="AK25" s="195"/>
      <c r="AL25" s="195"/>
      <c r="AM25" s="194">
        <f t="shared" si="2"/>
        <v>-781.967603238425</v>
      </c>
      <c r="AN25" s="194">
        <v>15126069.26</v>
      </c>
      <c r="AO25" s="194">
        <v>-6823740.1011884511</v>
      </c>
    </row>
    <row r="26" spans="2:41" ht="15.75" thickBot="1" x14ac:dyDescent="0.3">
      <c r="B26" s="202">
        <v>2022</v>
      </c>
      <c r="C26" s="211">
        <v>618511.28175582981</v>
      </c>
      <c r="D26" s="214">
        <v>-481.58920867030764</v>
      </c>
      <c r="E26" s="214">
        <f>(C26/10^6)+D26</f>
        <v>-480.9706973885518</v>
      </c>
      <c r="F26" s="171"/>
      <c r="G26" s="171"/>
      <c r="H26" s="171"/>
      <c r="I26" s="171"/>
      <c r="J26" s="171"/>
      <c r="K26" s="171"/>
      <c r="L26" s="171"/>
      <c r="M26" s="171"/>
      <c r="N26" s="171"/>
      <c r="O26" s="171"/>
      <c r="P26" s="171"/>
      <c r="Q26" s="171"/>
      <c r="R26" s="171"/>
      <c r="S26" s="171"/>
      <c r="T26" s="171"/>
      <c r="U26" s="171"/>
      <c r="V26" s="171"/>
      <c r="W26" s="171"/>
      <c r="X26" s="171"/>
      <c r="Y26" s="171"/>
      <c r="Z26" s="171"/>
      <c r="AA26" s="171"/>
      <c r="AB26" s="171"/>
      <c r="AC26" s="171"/>
      <c r="AD26" s="171"/>
      <c r="AE26" s="171"/>
      <c r="AF26" s="171"/>
      <c r="AI26">
        <v>2040</v>
      </c>
      <c r="AJ26" s="194">
        <f t="shared" si="1"/>
        <v>-768650827.64375281</v>
      </c>
      <c r="AK26" s="195"/>
      <c r="AL26" s="195"/>
      <c r="AM26" s="194">
        <f t="shared" si="2"/>
        <v>-779.33021086409281</v>
      </c>
      <c r="AN26" s="194">
        <v>15126069.26</v>
      </c>
      <c r="AO26" s="194">
        <v>-4446686.039659977</v>
      </c>
    </row>
    <row r="27" spans="2:41" ht="15.75" thickBot="1" x14ac:dyDescent="0.3">
      <c r="B27" s="203">
        <v>2023</v>
      </c>
      <c r="C27" s="211">
        <v>617882.89083981095</v>
      </c>
      <c r="D27" s="214">
        <v>-663.77195108754313</v>
      </c>
      <c r="E27" s="214">
        <f t="shared" ref="E27:E54" si="3">(C27/10^6)+D27</f>
        <v>-663.15406819670329</v>
      </c>
      <c r="F27" s="22"/>
      <c r="G27" s="22"/>
      <c r="H27" s="22"/>
      <c r="I27" s="22"/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  <c r="AA27" s="22"/>
      <c r="AB27" s="22"/>
      <c r="AC27" s="22"/>
      <c r="AD27" s="22"/>
      <c r="AE27" s="22"/>
      <c r="AF27" s="22"/>
      <c r="AI27">
        <v>2041</v>
      </c>
      <c r="AJ27" s="194">
        <f t="shared" si="1"/>
        <v>-880123606.74508154</v>
      </c>
      <c r="AK27" s="195"/>
      <c r="AL27" s="195"/>
      <c r="AM27" s="194">
        <f t="shared" si="2"/>
        <v>-880.94964144511994</v>
      </c>
      <c r="AN27" s="194">
        <v>15126069.26</v>
      </c>
      <c r="AO27" s="194">
        <v>-14300034.55996152</v>
      </c>
    </row>
    <row r="28" spans="2:41" ht="15.75" thickBot="1" x14ac:dyDescent="0.3">
      <c r="B28" s="203">
        <v>2024</v>
      </c>
      <c r="C28" s="211">
        <v>601313.95426645654</v>
      </c>
      <c r="D28" s="214">
        <v>-60.86167196002836</v>
      </c>
      <c r="E28" s="214">
        <f t="shared" si="3"/>
        <v>-60.260358005761901</v>
      </c>
      <c r="AI28">
        <v>2042</v>
      </c>
      <c r="AJ28" s="194">
        <f t="shared" si="1"/>
        <v>-887172472.76721871</v>
      </c>
      <c r="AK28" s="195"/>
      <c r="AL28" s="195"/>
      <c r="AM28" s="194">
        <f t="shared" si="2"/>
        <v>-892.32503480349453</v>
      </c>
      <c r="AN28" s="194">
        <v>15126069.26</v>
      </c>
      <c r="AO28" s="194">
        <v>-9973507.2237241119</v>
      </c>
    </row>
    <row r="29" spans="2:41" ht="15.75" thickBot="1" x14ac:dyDescent="0.3">
      <c r="B29" s="203">
        <v>2025</v>
      </c>
      <c r="C29" s="211">
        <v>595869.14251828496</v>
      </c>
      <c r="D29" s="214">
        <v>12.828217591409583</v>
      </c>
      <c r="E29" s="214">
        <f t="shared" si="3"/>
        <v>13.424086733927869</v>
      </c>
      <c r="AI29">
        <v>2043</v>
      </c>
      <c r="AJ29" s="194">
        <f t="shared" si="1"/>
        <v>-876970993.07976711</v>
      </c>
      <c r="AK29" s="195"/>
      <c r="AL29" s="195"/>
      <c r="AM29" s="194">
        <f t="shared" si="2"/>
        <v>-886.44584224700873</v>
      </c>
      <c r="AN29" s="194">
        <v>15126069.26</v>
      </c>
      <c r="AO29" s="194">
        <v>-5651220.092758432</v>
      </c>
    </row>
    <row r="30" spans="2:41" ht="15.75" thickBot="1" x14ac:dyDescent="0.3">
      <c r="B30" s="203">
        <v>2026</v>
      </c>
      <c r="C30" s="211">
        <v>614695.67390920583</v>
      </c>
      <c r="D30" s="214">
        <v>-27.013565793496937</v>
      </c>
      <c r="E30" s="214">
        <f t="shared" si="3"/>
        <v>-26.39887011958773</v>
      </c>
      <c r="AI30">
        <v>2044</v>
      </c>
      <c r="AJ30" s="194">
        <f t="shared" si="1"/>
        <v>-866226581.43109989</v>
      </c>
      <c r="AK30" s="195"/>
      <c r="AL30" s="195"/>
      <c r="AM30" s="194">
        <f t="shared" si="2"/>
        <v>-882.12348588829218</v>
      </c>
      <c r="AN30" s="194">
        <v>15126069.26</v>
      </c>
      <c r="AO30" s="194">
        <v>770835.19719234109</v>
      </c>
    </row>
    <row r="31" spans="2:41" ht="15.75" thickBot="1" x14ac:dyDescent="0.3">
      <c r="B31" s="203">
        <v>2027</v>
      </c>
      <c r="C31" s="211">
        <v>595510.09101022861</v>
      </c>
      <c r="D31" s="214">
        <v>-79.027491310045548</v>
      </c>
      <c r="E31" s="214">
        <f t="shared" si="3"/>
        <v>-78.431981219035322</v>
      </c>
      <c r="AI31">
        <v>2045</v>
      </c>
      <c r="AJ31" s="194">
        <f t="shared" si="1"/>
        <v>-895853418.47654438</v>
      </c>
      <c r="AK31" s="195"/>
      <c r="AL31" s="195"/>
      <c r="AM31" s="194">
        <f t="shared" si="2"/>
        <v>-918.3222876629909</v>
      </c>
      <c r="AN31" s="194">
        <v>15126069.26</v>
      </c>
      <c r="AO31" s="194">
        <v>7342799.9264465719</v>
      </c>
    </row>
    <row r="32" spans="2:41" ht="15.75" thickBot="1" x14ac:dyDescent="0.3">
      <c r="B32" s="203">
        <v>2028</v>
      </c>
      <c r="C32" s="211">
        <v>606089.16112247622</v>
      </c>
      <c r="D32" s="214">
        <v>-84.962314751837027</v>
      </c>
      <c r="E32" s="214">
        <f t="shared" si="3"/>
        <v>-84.356225590714544</v>
      </c>
      <c r="AI32">
        <v>2046</v>
      </c>
      <c r="AJ32" s="194">
        <f t="shared" si="1"/>
        <v>-914330103.09736443</v>
      </c>
      <c r="AK32" s="23"/>
      <c r="AL32" s="23"/>
      <c r="AM32" s="194">
        <f t="shared" si="2"/>
        <v>-919.82533548640436</v>
      </c>
      <c r="AN32" s="194">
        <v>15126069.26</v>
      </c>
      <c r="AO32" s="194">
        <v>-9630836.8709601015</v>
      </c>
    </row>
    <row r="33" spans="2:41" ht="15.75" thickBot="1" x14ac:dyDescent="0.3">
      <c r="B33" s="203">
        <v>2029</v>
      </c>
      <c r="C33" s="211">
        <v>610522.79013608466</v>
      </c>
      <c r="D33" s="214">
        <v>-628.46147457264942</v>
      </c>
      <c r="E33" s="214">
        <f t="shared" si="3"/>
        <v>-627.85095178251333</v>
      </c>
      <c r="AI33">
        <v>2047</v>
      </c>
      <c r="AJ33" s="194">
        <f t="shared" si="1"/>
        <v>-940077690.98222232</v>
      </c>
      <c r="AK33" s="23"/>
      <c r="AL33" s="23"/>
      <c r="AM33" s="194">
        <f t="shared" si="2"/>
        <v>-945.36895739513909</v>
      </c>
      <c r="AN33" s="194">
        <v>15126069.26</v>
      </c>
      <c r="AO33" s="194">
        <v>-9834802.8470831513</v>
      </c>
    </row>
    <row r="34" spans="2:41" ht="15.75" thickBot="1" x14ac:dyDescent="0.3">
      <c r="B34" s="203">
        <v>2030</v>
      </c>
      <c r="C34" s="211">
        <v>607519.90434873605</v>
      </c>
      <c r="D34" s="214">
        <v>-753.09668841945495</v>
      </c>
      <c r="E34" s="214">
        <f t="shared" si="3"/>
        <v>-752.48916851510626</v>
      </c>
      <c r="AI34">
        <v>2048</v>
      </c>
      <c r="AJ34" s="194">
        <f t="shared" si="1"/>
        <v>-981297368.75871313</v>
      </c>
      <c r="AK34" s="23"/>
      <c r="AL34" s="23"/>
      <c r="AM34" s="194">
        <f t="shared" si="2"/>
        <v>-986.13916115542088</v>
      </c>
      <c r="AN34" s="194">
        <v>15126069.26</v>
      </c>
      <c r="AO34" s="194">
        <v>-10284276.863292202</v>
      </c>
    </row>
    <row r="35" spans="2:41" ht="15.75" thickBot="1" x14ac:dyDescent="0.3">
      <c r="B35" s="203">
        <v>2031</v>
      </c>
      <c r="C35" s="211">
        <v>607546.09887856815</v>
      </c>
      <c r="D35" s="214">
        <v>-810.42154185456252</v>
      </c>
      <c r="E35" s="214">
        <f t="shared" si="3"/>
        <v>-809.813995755684</v>
      </c>
      <c r="AI35">
        <v>2049</v>
      </c>
      <c r="AJ35" s="194">
        <f t="shared" si="1"/>
        <v>-1043218541.1159439</v>
      </c>
      <c r="AK35" s="23"/>
      <c r="AL35" s="23"/>
      <c r="AM35" s="194">
        <f t="shared" si="2"/>
        <v>-1049.7823005406647</v>
      </c>
      <c r="AN35" s="194">
        <v>15126069.26</v>
      </c>
      <c r="AO35" s="194">
        <v>-8562309.8352792859</v>
      </c>
    </row>
    <row r="36" spans="2:41" ht="15.75" thickBot="1" x14ac:dyDescent="0.3">
      <c r="B36" s="203">
        <v>2032</v>
      </c>
      <c r="C36" s="211">
        <v>606327.74522553908</v>
      </c>
      <c r="D36" s="214">
        <v>-879.12287765394944</v>
      </c>
      <c r="E36" s="214">
        <f t="shared" si="3"/>
        <v>-878.51654990872396</v>
      </c>
      <c r="AI36">
        <v>2050</v>
      </c>
      <c r="AJ36" s="194">
        <f t="shared" si="1"/>
        <v>-1090861683.233706</v>
      </c>
      <c r="AK36" s="23"/>
      <c r="AL36" s="23"/>
      <c r="AM36" s="194">
        <f t="shared" si="2"/>
        <v>-1097.4241110280714</v>
      </c>
      <c r="AN36" s="194">
        <v>15126069.26</v>
      </c>
      <c r="AO36" s="194">
        <v>-8563641.4656344652</v>
      </c>
    </row>
    <row r="37" spans="2:41" ht="15.75" thickBot="1" x14ac:dyDescent="0.3">
      <c r="B37" s="203">
        <v>2033</v>
      </c>
      <c r="C37" s="211">
        <v>605043.84015728661</v>
      </c>
      <c r="D37" s="214">
        <v>-991.94059255423372</v>
      </c>
      <c r="E37" s="214">
        <f t="shared" si="3"/>
        <v>-991.33554871407648</v>
      </c>
    </row>
    <row r="38" spans="2:41" ht="15.75" thickBot="1" x14ac:dyDescent="0.3">
      <c r="B38" s="203">
        <v>2034</v>
      </c>
      <c r="C38" s="211">
        <v>605458.27192293457</v>
      </c>
      <c r="D38" s="214">
        <v>-934.00387429455429</v>
      </c>
      <c r="E38" s="214">
        <f t="shared" si="3"/>
        <v>-933.39841602263141</v>
      </c>
    </row>
    <row r="39" spans="2:41" ht="15.75" thickBot="1" x14ac:dyDescent="0.3">
      <c r="B39" s="203">
        <v>2035</v>
      </c>
      <c r="C39" s="211">
        <v>606523.73074567341</v>
      </c>
      <c r="D39" s="214">
        <v>-1034.4279365235168</v>
      </c>
      <c r="E39" s="214">
        <f t="shared" si="3"/>
        <v>-1033.8214127927711</v>
      </c>
    </row>
    <row r="40" spans="2:41" ht="15.75" thickBot="1" x14ac:dyDescent="0.3">
      <c r="B40" s="203">
        <v>2036</v>
      </c>
      <c r="C40" s="211">
        <v>605615.7370608364</v>
      </c>
      <c r="D40" s="214">
        <v>-698.54620103203763</v>
      </c>
      <c r="E40" s="214">
        <f t="shared" si="3"/>
        <v>-697.94058529497681</v>
      </c>
    </row>
    <row r="41" spans="2:41" ht="15.75" thickBot="1" x14ac:dyDescent="0.3">
      <c r="B41" s="203">
        <v>2037</v>
      </c>
      <c r="C41" s="211">
        <v>606738.58662201499</v>
      </c>
      <c r="D41" s="214">
        <v>-762.63262513929214</v>
      </c>
      <c r="E41" s="214">
        <f t="shared" si="3"/>
        <v>-762.02588655267016</v>
      </c>
    </row>
    <row r="42" spans="2:41" ht="15.75" thickBot="1" x14ac:dyDescent="0.3">
      <c r="B42" s="203">
        <v>2038</v>
      </c>
      <c r="C42" s="211">
        <v>606810.7450108527</v>
      </c>
      <c r="D42" s="214">
        <v>-798.60499189929521</v>
      </c>
      <c r="E42" s="214">
        <f t="shared" si="3"/>
        <v>-797.99818115428434</v>
      </c>
    </row>
    <row r="43" spans="2:41" ht="15.75" thickBot="1" x14ac:dyDescent="0.3">
      <c r="B43" s="203">
        <v>2039</v>
      </c>
      <c r="C43" s="211">
        <v>606398.29555249354</v>
      </c>
      <c r="D43" s="214">
        <v>-782.57400153397748</v>
      </c>
      <c r="E43" s="214">
        <f t="shared" si="3"/>
        <v>-781.967603238425</v>
      </c>
    </row>
    <row r="44" spans="2:41" ht="15.75" thickBot="1" x14ac:dyDescent="0.3">
      <c r="B44" s="203">
        <v>2040</v>
      </c>
      <c r="C44" s="211">
        <v>606273.67235291097</v>
      </c>
      <c r="D44" s="214">
        <v>-779.93648453644573</v>
      </c>
      <c r="E44" s="214">
        <f t="shared" si="3"/>
        <v>-779.33021086409281</v>
      </c>
    </row>
    <row r="45" spans="2:41" ht="15.75" thickBot="1" x14ac:dyDescent="0.3">
      <c r="B45" s="203">
        <v>2041</v>
      </c>
      <c r="C45" s="211">
        <v>606132.29162783793</v>
      </c>
      <c r="D45" s="214">
        <v>-881.55577373674782</v>
      </c>
      <c r="E45" s="214">
        <f t="shared" si="3"/>
        <v>-880.94964144511994</v>
      </c>
    </row>
    <row r="46" spans="2:41" ht="15.75" thickBot="1" x14ac:dyDescent="0.3">
      <c r="B46" s="203">
        <v>2042</v>
      </c>
      <c r="C46" s="211">
        <v>606110.57456142688</v>
      </c>
      <c r="D46" s="214">
        <v>-892.93114537805593</v>
      </c>
      <c r="E46" s="214">
        <f t="shared" si="3"/>
        <v>-892.32503480349453</v>
      </c>
    </row>
    <row r="47" spans="2:41" ht="15.75" thickBot="1" x14ac:dyDescent="0.3">
      <c r="B47" s="203">
        <v>2043</v>
      </c>
      <c r="C47" s="211">
        <v>606229.10060633125</v>
      </c>
      <c r="D47" s="214">
        <v>-887.05207134761508</v>
      </c>
      <c r="E47" s="214">
        <f t="shared" si="3"/>
        <v>-886.44584224700873</v>
      </c>
    </row>
    <row r="48" spans="2:41" ht="15.75" thickBot="1" x14ac:dyDescent="0.3">
      <c r="B48" s="203">
        <v>2044</v>
      </c>
      <c r="C48" s="211">
        <v>606314.74823781988</v>
      </c>
      <c r="D48" s="214">
        <v>-882.72980063652994</v>
      </c>
      <c r="E48" s="214">
        <f t="shared" si="3"/>
        <v>-882.12348588829218</v>
      </c>
    </row>
    <row r="49" spans="2:5" ht="15.75" thickBot="1" x14ac:dyDescent="0.3">
      <c r="B49" s="203">
        <v>2045</v>
      </c>
      <c r="C49" s="211">
        <v>606291.52795916935</v>
      </c>
      <c r="D49" s="214">
        <v>-918.92857919095002</v>
      </c>
      <c r="E49" s="214">
        <f t="shared" si="3"/>
        <v>-918.3222876629909</v>
      </c>
    </row>
    <row r="50" spans="2:5" ht="15.75" thickBot="1" x14ac:dyDescent="0.3">
      <c r="B50" s="203">
        <v>2046</v>
      </c>
      <c r="C50" s="211">
        <v>606366.61583676189</v>
      </c>
      <c r="D50" s="214">
        <v>-920.43170210224116</v>
      </c>
      <c r="E50" s="214">
        <f t="shared" si="3"/>
        <v>-919.82533548640436</v>
      </c>
    </row>
    <row r="51" spans="2:5" ht="15.75" thickBot="1" x14ac:dyDescent="0.3">
      <c r="B51" s="203">
        <v>2047</v>
      </c>
      <c r="C51" s="211">
        <v>606325.28574951156</v>
      </c>
      <c r="D51" s="214">
        <v>-945.97528268088865</v>
      </c>
      <c r="E51" s="214">
        <f t="shared" si="3"/>
        <v>-945.36895739513909</v>
      </c>
    </row>
    <row r="52" spans="2:5" ht="15.75" thickBot="1" x14ac:dyDescent="0.3">
      <c r="B52" s="203">
        <v>2048</v>
      </c>
      <c r="C52" s="211">
        <v>606271.34583158477</v>
      </c>
      <c r="D52" s="214">
        <v>-986.74543250125248</v>
      </c>
      <c r="E52" s="214">
        <f t="shared" si="3"/>
        <v>-986.13916115542088</v>
      </c>
    </row>
    <row r="53" spans="2:5" ht="15.75" thickBot="1" x14ac:dyDescent="0.3">
      <c r="B53" s="203">
        <v>2049</v>
      </c>
      <c r="C53" s="211">
        <v>606257.24030703935</v>
      </c>
      <c r="D53" s="214">
        <v>-1050.3885577809717</v>
      </c>
      <c r="E53" s="214">
        <f t="shared" si="3"/>
        <v>-1049.7823005406647</v>
      </c>
    </row>
    <row r="54" spans="2:5" ht="15.75" thickBot="1" x14ac:dyDescent="0.3">
      <c r="B54" s="204">
        <v>2050</v>
      </c>
      <c r="C54" s="212">
        <v>606255.41452416475</v>
      </c>
      <c r="D54" s="214">
        <v>-1098.0303664425956</v>
      </c>
      <c r="E54" s="214">
        <f t="shared" si="3"/>
        <v>-1097.4241110280714</v>
      </c>
    </row>
  </sheetData>
  <mergeCells count="23">
    <mergeCell ref="D4:X4"/>
    <mergeCell ref="D5:G5"/>
    <mergeCell ref="H5:K5"/>
    <mergeCell ref="L5:O5"/>
    <mergeCell ref="P5:S5"/>
    <mergeCell ref="T5:W5"/>
    <mergeCell ref="X5:AA5"/>
    <mergeCell ref="AB5:AE5"/>
    <mergeCell ref="D6:G6"/>
    <mergeCell ref="H6:K6"/>
    <mergeCell ref="L6:O6"/>
    <mergeCell ref="P6:S6"/>
    <mergeCell ref="T6:W6"/>
    <mergeCell ref="X6:AA6"/>
    <mergeCell ref="AB6:AE6"/>
    <mergeCell ref="E20:G20"/>
    <mergeCell ref="E21:G21"/>
    <mergeCell ref="D14:G14"/>
    <mergeCell ref="E15:G15"/>
    <mergeCell ref="E16:G16"/>
    <mergeCell ref="E17:G17"/>
    <mergeCell ref="E18:G18"/>
    <mergeCell ref="E19:G19"/>
  </mergeCells>
  <pageMargins left="0.7" right="0.7" top="0.75" bottom="0.75" header="0.3" footer="0.3"/>
  <pageSetup orientation="portrait" horizontalDpi="300" verticalDpi="300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��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5300B750E76E2541BAB6E3936ED1EB6A" ma:contentTypeVersion="14" ma:contentTypeDescription="Create a new document." ma:contentTypeScope="" ma:versionID="33985e8665d21a4d59f1564405a89402">
  <xsd:schema xmlns:xsd="http://www.w3.org/2001/XMLSchema" xmlns:xs="http://www.w3.org/2001/XMLSchema" xmlns:p="http://schemas.microsoft.com/office/2006/metadata/properties" xmlns:ns2="4ffa91fb-a0ff-4ac5-b2db-65c790d184a4" xmlns:ns3="c8371a8a-5c42-46d7-825e-59f4a08af5ed" xmlns:ns4="f39c2a80-f949-44fc-851c-4d7eb03be473" targetNamespace="http://schemas.microsoft.com/office/2006/metadata/properties" ma:root="true" ma:fieldsID="a54851c9596bc9c7af1bad2464f61a88" ns2:_="" ns3:_="" ns4:_="">
    <xsd:import namespace="4ffa91fb-a0ff-4ac5-b2db-65c790d184a4"/>
    <xsd:import namespace="c8371a8a-5c42-46d7-825e-59f4a08af5ed"/>
    <xsd:import namespace="f39c2a80-f949-44fc-851c-4d7eb03be473"/>
    <xsd:element name="properties">
      <xsd:complexType>
        <xsd:sequence>
          <xsd:element name="documentManagement">
            <xsd:complexType>
              <xsd:all>
                <xsd:element ref="ns2:TaxKeywordTaxHTField" minOccurs="0"/>
                <xsd:element ref="ns2:TaxCatchAll" minOccurs="0"/>
                <xsd:element ref="ns3:e3f09c3df709400db2417a7161762d62" minOccurs="0"/>
                <xsd:element ref="ns2:j747ac98061d40f0aa7bd47e1db5675d" minOccurs="0"/>
                <xsd:element ref="ns4:MediaServiceMetadata" minOccurs="0"/>
                <xsd:element ref="ns4:MediaServiceFastMetadata" minOccurs="0"/>
                <xsd:element ref="ns4:MediaServiceAutoTags" minOccurs="0"/>
                <xsd:element ref="ns4:MediaServiceOCR" minOccurs="0"/>
                <xsd:element ref="ns4:MediaServiceGenerationTime" minOccurs="0"/>
                <xsd:element ref="ns4:MediaServiceEventHashCode" minOccurs="0"/>
                <xsd:element ref="ns4:MediaServiceDateTaken" minOccurs="0"/>
                <xsd:element ref="ns3:SharedWithUsers" minOccurs="0"/>
                <xsd:element ref="ns3:SharedWithDetails" minOccurs="0"/>
                <xsd:element ref="ns4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ffa91fb-a0ff-4ac5-b2db-65c790d184a4" elementFormDefault="qualified">
    <xsd:import namespace="http://schemas.microsoft.com/office/2006/documentManagement/types"/>
    <xsd:import namespace="http://schemas.microsoft.com/office/infopath/2007/PartnerControls"/>
    <xsd:element name="TaxKeywordTaxHTField" ma:index="8" nillable="true" ma:displayName="TaxKeywordTaxHTField" ma:hidden="true" ma:internalName="TaxKeywordTaxHTField">
      <xsd:simpleType>
        <xsd:restriction base="dms:Note"/>
      </xsd:simpleType>
    </xsd:element>
    <xsd:element name="TaxCatchAll" ma:index="9" nillable="true" ma:displayName="Taxonomy Catch All Column" ma:hidden="true" ma:list="{a9c8e343-bdfd-405b-93c8-b3b2256bb01e}" ma:internalName="TaxCatchAll" ma:showField="CatchAllData" ma:web="c8371a8a-5c42-46d7-825e-59f4a08af5ed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j747ac98061d40f0aa7bd47e1db5675d" ma:index="11" nillable="true" ma:displayName="Document Type_0" ma:hidden="true" ma:internalName="j747ac98061d40f0aa7bd47e1db5675d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8371a8a-5c42-46d7-825e-59f4a08af5ed" elementFormDefault="qualified">
    <xsd:import namespace="http://schemas.microsoft.com/office/2006/documentManagement/types"/>
    <xsd:import namespace="http://schemas.microsoft.com/office/infopath/2007/PartnerControls"/>
    <xsd:element name="e3f09c3df709400db2417a7161762d62" ma:index="10" nillable="true" ma:displayName="EPA Subject_0" ma:hidden="true" ma:internalName="e3f09c3df709400db2417a7161762d62">
      <xsd:simpleType>
        <xsd:restriction base="dms:Note"/>
      </xsd:simpleType>
    </xsd:element>
    <xsd:element name="SharedWithUsers" ma:index="19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0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39c2a80-f949-44fc-851c-4d7eb03be47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2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3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8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21" nillable="true" ma:displayName="MediaLengthInSeconds" ma:hidden="true" ma:internalName="MediaLengthInSeconds" ma:readOnly="true">
      <xsd:simpleType>
        <xsd:restriction base="dms:Unknown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j747ac98061d40f0aa7bd47e1db5675d xmlns="4ffa91fb-a0ff-4ac5-b2db-65c790d184a4" xsi:nil="true"/>
    <e3f09c3df709400db2417a7161762d62 xmlns="c8371a8a-5c42-46d7-825e-59f4a08af5ed" xsi:nil="true"/>
    <TaxKeywordTaxHTField xmlns="4ffa91fb-a0ff-4ac5-b2db-65c790d184a4" xsi:nil="true"/>
    <TaxCatchAll xmlns="4ffa91fb-a0ff-4ac5-b2db-65c790d184a4" xsi:nil="true"/>
  </documentManagement>
</p:properties>
</file>

<file path=customXml/itemProps1.xml><?xml version="1.0" encoding="utf-8"?>
<ds:datastoreItem xmlns:ds="http://schemas.openxmlformats.org/officeDocument/2006/customXml" ds:itemID="{EF15AF64-D35E-4FCE-9DCB-393250866FB7}">
  <ds:schemaRefs>
    <ds:schemaRef ds:uri="http://schemas.microsoft.com/DataMashup"/>
  </ds:schemaRefs>
</ds:datastoreItem>
</file>

<file path=customXml/itemProps2.xml><?xml version="1.0" encoding="utf-8"?>
<ds:datastoreItem xmlns:ds="http://schemas.openxmlformats.org/officeDocument/2006/customXml" ds:itemID="{4FED8447-A124-44A0-B637-9E29A797BBD5}"/>
</file>

<file path=customXml/itemProps3.xml><?xml version="1.0" encoding="utf-8"?>
<ds:datastoreItem xmlns:ds="http://schemas.openxmlformats.org/officeDocument/2006/customXml" ds:itemID="{C209A3FF-CC91-4CC1-9242-984BA2CED4D9}"/>
</file>

<file path=customXml/itemProps4.xml><?xml version="1.0" encoding="utf-8"?>
<ds:datastoreItem xmlns:ds="http://schemas.openxmlformats.org/officeDocument/2006/customXml" ds:itemID="{78EB3AED-99AD-401D-8977-4783CA1F8FCB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13</vt:i4>
      </vt:variant>
    </vt:vector>
  </HeadingPairs>
  <TitlesOfParts>
    <vt:vector size="17" baseType="lpstr">
      <vt:lpstr>HFC consum redux by gas 6-0</vt:lpstr>
      <vt:lpstr>Global Benefits Calcs &amp; Tables</vt:lpstr>
      <vt:lpstr>HFC-23</vt:lpstr>
      <vt:lpstr>Costs</vt:lpstr>
      <vt:lpstr>'HFC-23'!_Toc66633950</vt:lpstr>
      <vt:lpstr>'Global Benefits Calcs &amp; Tables'!_Toc69298821</vt:lpstr>
      <vt:lpstr>'Global Benefits Calcs &amp; Tables'!_Toc69298822</vt:lpstr>
      <vt:lpstr>'Global Benefits Calcs &amp; Tables'!_Toc69298823</vt:lpstr>
      <vt:lpstr>'Global Benefits Calcs &amp; Tables'!_Toc69298824</vt:lpstr>
      <vt:lpstr>'Global Benefits Calcs &amp; Tables'!_Toc69298825</vt:lpstr>
      <vt:lpstr>'Global Benefits Calcs &amp; Tables'!_Toc69298826</vt:lpstr>
      <vt:lpstr>'Global Benefits Calcs &amp; Tables'!_Toc69298827</vt:lpstr>
      <vt:lpstr>'Global Benefits Calcs &amp; Tables'!_Toc69298828</vt:lpstr>
      <vt:lpstr>'Global Benefits Calcs &amp; Tables'!_Toc69298829</vt:lpstr>
      <vt:lpstr>Costs!_Toc69298846</vt:lpstr>
      <vt:lpstr>'HFC-23'!_Toc72743983</vt:lpstr>
      <vt:lpstr>'HFC-23'!_Toc72743985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Shaun Ragnauth</dc:creator>
  <cp:lastModifiedBy>Ragnauth, Shaun</cp:lastModifiedBy>
  <dcterms:created xsi:type="dcterms:W3CDTF">2021-03-11T18:00:04Z</dcterms:created>
  <dcterms:modified xsi:type="dcterms:W3CDTF">2021-10-01T14:17:49Z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0x0101005300B750E76E2541BAB6E3936ED1EB6A</vt:lpwstr>
  </property>
  <property fmtid="{D5CDD505-2E9C-101B-9397-08002B2CF9AE}" pid="3" name="TaxKeyword">
    <vt:lpwstr/>
  </property>
  <property fmtid="{D5CDD505-2E9C-101B-9397-08002B2CF9AE}" pid="4" name="Document Type">
    <vt:lpwstr/>
  </property>
  <property fmtid="{D5CDD505-2E9C-101B-9397-08002B2CF9AE}" pid="5" name="EPA Subject">
    <vt:lpwstr/>
  </property>
</Properties>
</file>