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kim/Documents/NBER/Case Deaton/"/>
    </mc:Choice>
  </mc:AlternateContent>
  <xr:revisionPtr revIDLastSave="0" documentId="13_ncr:1_{0E2FAC89-3B26-8F4A-9C4A-14A583805F48}" xr6:coauthVersionLast="36" xr6:coauthVersionMax="46" xr10:uidLastSave="{00000000-0000-0000-0000-000000000000}"/>
  <bookViews>
    <workbookView xWindow="5040" yWindow="-21100" windowWidth="28800" windowHeight="17240" activeTab="6" xr2:uid="{00000000-000D-0000-FFFF-FFFF00000000}"/>
  </bookViews>
  <sheets>
    <sheet name="To Do" sheetId="16" r:id="rId1"/>
    <sheet name="All" sheetId="14" r:id="rId2"/>
    <sheet name="By Education" sheetId="15" r:id="rId3"/>
    <sheet name="What's in each model" sheetId="19" r:id="rId4"/>
    <sheet name="Old Framingham" sheetId="1" r:id="rId5"/>
    <sheet name="ATP3" sheetId="17" r:id="rId6"/>
    <sheet name="Pooled Cohort" sheetId="18" r:id="rId7"/>
    <sheet name="Missing Data" sheetId="13" r:id="rId8"/>
    <sheet name="FGT v HbA1c" sheetId="12" r:id="rId9"/>
    <sheet name="Cox Data" sheetId="11" r:id="rId10"/>
    <sheet name="Cholesterol" sheetId="7" r:id="rId11"/>
    <sheet name="Cholesterol - By Education" sheetId="8" r:id="rId12"/>
    <sheet name="Diabetes" sheetId="9" r:id="rId13"/>
    <sheet name="Risk Factor Tabs" sheetId="6" r:id="rId1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6" i="18" l="1"/>
  <c r="U28" i="1"/>
  <c r="F4" i="18" l="1"/>
  <c r="C4" i="18"/>
  <c r="F3" i="18"/>
  <c r="C3" i="18"/>
  <c r="F4" i="17" l="1"/>
  <c r="C4" i="17"/>
  <c r="F3" i="17"/>
  <c r="C3" i="17"/>
  <c r="F54" i="1" l="1"/>
  <c r="F49" i="1"/>
  <c r="F44" i="1"/>
  <c r="F39" i="1"/>
  <c r="C54" i="1"/>
  <c r="C49" i="1"/>
  <c r="C44" i="1"/>
  <c r="C39" i="1"/>
  <c r="F11" i="1"/>
  <c r="C11" i="1"/>
  <c r="F6" i="1"/>
  <c r="C6" i="1"/>
  <c r="I4" i="12"/>
  <c r="G26" i="12"/>
  <c r="G25" i="12"/>
  <c r="G41" i="1"/>
  <c r="G56" i="1" s="1"/>
  <c r="C8" i="12"/>
  <c r="B8" i="12"/>
  <c r="G57" i="1"/>
  <c r="G58" i="1"/>
  <c r="D5" i="11"/>
  <c r="F5" i="11"/>
  <c r="E5" i="11"/>
  <c r="F32" i="11"/>
  <c r="E32" i="11" s="1"/>
  <c r="F33" i="11"/>
  <c r="F35" i="11"/>
  <c r="D35" i="11"/>
  <c r="E35" i="11"/>
  <c r="F34" i="11"/>
  <c r="D34" i="11"/>
  <c r="E34" i="11"/>
  <c r="D33" i="11"/>
  <c r="E33" i="11" s="1"/>
  <c r="D32" i="11"/>
  <c r="F20" i="11"/>
  <c r="D20" i="11"/>
  <c r="E20" i="11" s="1"/>
  <c r="F19" i="11"/>
  <c r="D19" i="11"/>
  <c r="E19" i="11" s="1"/>
  <c r="F18" i="11"/>
  <c r="D18" i="11"/>
  <c r="E18" i="11"/>
  <c r="F17" i="11"/>
  <c r="D17" i="11"/>
  <c r="E17" i="11"/>
  <c r="E15" i="6"/>
  <c r="F15" i="6" s="1"/>
  <c r="G15" i="6"/>
  <c r="BK14" i="6"/>
  <c r="BI14" i="6"/>
  <c r="BJ14" i="6" s="1"/>
  <c r="BK13" i="6"/>
  <c r="BI13" i="6"/>
  <c r="BJ13" i="6" s="1"/>
  <c r="AW14" i="6"/>
  <c r="AU14" i="6"/>
  <c r="AV14" i="6"/>
  <c r="AW13" i="6"/>
  <c r="AU13" i="6"/>
  <c r="AV13" i="6" s="1"/>
  <c r="AI14" i="6"/>
  <c r="AG14" i="6"/>
  <c r="AH14" i="6" s="1"/>
  <c r="AI13" i="6"/>
  <c r="AG13" i="6"/>
  <c r="AH13" i="6"/>
  <c r="U14" i="6"/>
  <c r="S14" i="6"/>
  <c r="T14" i="6"/>
  <c r="U13" i="6"/>
  <c r="S13" i="6"/>
  <c r="T13" i="6" s="1"/>
  <c r="E14" i="6"/>
  <c r="G14" i="6"/>
  <c r="F14" i="6" s="1"/>
  <c r="E13" i="6"/>
  <c r="G13" i="6"/>
  <c r="F13" i="6" s="1"/>
  <c r="E57" i="1"/>
  <c r="E58" i="1"/>
  <c r="E59" i="1"/>
  <c r="E56" i="1"/>
</calcChain>
</file>

<file path=xl/sharedStrings.xml><?xml version="1.0" encoding="utf-8"?>
<sst xmlns="http://schemas.openxmlformats.org/spreadsheetml/2006/main" count="634" uniqueCount="213">
  <si>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</si>
  <si>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</si>
  <si>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</si>
  <si>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</si>
  <si>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</si>
  <si>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</si>
  <si>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</si>
  <si>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</si>
  <si>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</si>
  <si>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</si>
  <si>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</si>
  <si>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</si>
  <si>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</si>
  <si>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</si>
  <si>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</si>
  <si>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</si>
  <si>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</si>
  <si>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</si>
  <si>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</si>
  <si>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</si>
  <si>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</si>
  <si>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</si>
  <si>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</si>
  <si>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</si>
  <si>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</si>
  <si>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</si>
  <si>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</si>
  <si>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</si>
  <si>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</si>
  <si>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</si>
  <si>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</si>
  <si>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</si>
  <si>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</si>
  <si>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</si>
  <si>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</si>
  <si>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</si>
  <si>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</si>
  <si>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</si>
  <si>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</si>
  <si>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</si>
  <si>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</si>
  <si>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</si>
  <si>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</si>
  <si>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</si>
  <si>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</si>
  <si>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</si>
  <si>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</si>
  <si>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</si>
  <si>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</si>
  <si>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</si>
  <si>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</si>
  <si>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</si>
  <si>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</si>
  <si>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</si>
  <si>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</si>
  <si>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</si>
  <si>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</si>
  <si>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</si>
  <si>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</si>
  <si>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</si>
  <si>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</si>
  <si>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</si>
  <si>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</si>
  <si>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</si>
  <si>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</si>
  <si>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</si>
  <si>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</si>
  <si>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</si>
  <si>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</si>
  <si>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Sex</t>
  </si>
  <si>
    <t>TC</t>
  </si>
  <si>
    <t>smoke_status</t>
  </si>
  <si>
    <t>diabetic</t>
  </si>
  <si>
    <t>Starting N (age &gt;45):</t>
  </si>
  <si>
    <t xml:space="preserve">Number of NA's </t>
  </si>
  <si>
    <t>Age-Sex adjusted All (w/ FPG,  regression imputation #2)</t>
  </si>
  <si>
    <t>Age-Sex adjusted All (w/ FPG,  regression imputation #1)</t>
  </si>
  <si>
    <t>Age-Sex adjusted All (w/ FPG,  KNN imputation)</t>
  </si>
  <si>
    <t>All (w/ FPG,  regression imputation #2)</t>
  </si>
  <si>
    <t>All (w/ FPG,  regression imputation #1)</t>
  </si>
  <si>
    <t>All (w/FPG, KNN)</t>
  </si>
  <si>
    <t>All (w/ HbA1c)</t>
  </si>
  <si>
    <t>w/ FPG,  regression imputation #1</t>
  </si>
  <si>
    <t>45-54</t>
  </si>
  <si>
    <t>55-64</t>
  </si>
  <si>
    <t>65-74</t>
  </si>
  <si>
    <t>w/ FPG,  regression imputation #2</t>
  </si>
  <si>
    <t xml:space="preserve"> w/ FPG, KNN</t>
  </si>
  <si>
    <t>w/ HbA1c</t>
  </si>
  <si>
    <t>All (w/ FPG)</t>
  </si>
  <si>
    <t>Age-Sex adjusted All (w/ FPG)</t>
  </si>
  <si>
    <t>[1] 1.451652</t>
  </si>
  <si>
    <t>[1] 1.455423</t>
  </si>
  <si>
    <t>[1] 1.469182</t>
  </si>
  <si>
    <t>[1] 1.478995</t>
  </si>
  <si>
    <t>[1] 1.473466</t>
  </si>
  <si>
    <t>[1] 1.490877</t>
  </si>
  <si>
    <t>[1] 1.467424</t>
  </si>
  <si>
    <t>[1] 1.504665</t>
  </si>
  <si>
    <t>[1] 1.50687</t>
  </si>
  <si>
    <t>[1] 58.54882</t>
  </si>
  <si>
    <t>[1] 59.1534</t>
  </si>
  <si>
    <t>[1] 58.45313</t>
  </si>
  <si>
    <t>[1] 58.96388</t>
  </si>
  <si>
    <t>[1] 58.65582</t>
  </si>
  <si>
    <t>[1] 58.59182</t>
  </si>
  <si>
    <t>[1] 59.44865</t>
  </si>
  <si>
    <t>[1] 59.07882</t>
  </si>
  <si>
    <t>[1] 60.29214</t>
  </si>
  <si>
    <t>* used regression imputation #2</t>
  </si>
  <si>
    <t>384/2218 have fpg&gt;126</t>
  </si>
  <si>
    <t>NA</t>
  </si>
  <si>
    <t>w/ FPG</t>
  </si>
  <si>
    <t>101/1901 have fpg&gt;=126</t>
  </si>
  <si>
    <t>497/3900 have fpg&gt;= 126</t>
  </si>
  <si>
    <t>Diabetes w/ FPG</t>
  </si>
  <si>
    <t>Diabetes w/ HbA1c</t>
  </si>
  <si>
    <t>nhanes III (1988-1994)</t>
  </si>
  <si>
    <t>nhanes III P1 (1988-1991)</t>
  </si>
  <si>
    <t>nhanes III P2 (1991-1994)</t>
  </si>
  <si>
    <t>% Yes</t>
  </si>
  <si>
    <t>Fix 1</t>
  </si>
  <si>
    <t>Missing error term</t>
  </si>
  <si>
    <t>FPG_hat = pred(FPG) + random error (mean=0, std devn = sigma)</t>
  </si>
  <si>
    <t>Get std devn of error in regression (sigma)</t>
  </si>
  <si>
    <t>Fix 2</t>
  </si>
  <si>
    <t>Develop own risk model</t>
  </si>
  <si>
    <t>Do fix 1</t>
  </si>
  <si>
    <t>BP</t>
  </si>
  <si>
    <t>CVD event</t>
  </si>
  <si>
    <t>Death in 5 years = Stuff</t>
  </si>
  <si>
    <t>Stuff</t>
  </si>
  <si>
    <t>SBP, SBP^2</t>
  </si>
  <si>
    <t>HDL, HDL^2</t>
  </si>
  <si>
    <t>BMI, BMI^2</t>
  </si>
  <si>
    <t>Develop own model (NHANES II)</t>
  </si>
  <si>
    <t>chol, chol^2</t>
  </si>
  <si>
    <t>FPG, FPG^2</t>
  </si>
  <si>
    <t>Current/former/never smoker</t>
  </si>
  <si>
    <t>Age-sex groups</t>
  </si>
  <si>
    <t>BP meds (current)</t>
  </si>
  <si>
    <t>Race</t>
  </si>
  <si>
    <t>BMImax, BMImax^2</t>
  </si>
  <si>
    <t>Look at trend with Framingham definitions</t>
  </si>
  <si>
    <t>reg Y X; predict resid, resid; sum resid;</t>
  </si>
  <si>
    <t xml:space="preserve">FPG = </t>
  </si>
  <si>
    <t>To do</t>
  </si>
  <si>
    <t xml:space="preserve">1. Combine &lt;college degree </t>
  </si>
  <si>
    <t>2. Better risk equation</t>
  </si>
  <si>
    <t>Current smoker</t>
  </si>
  <si>
    <t>Diabetes (y/n)</t>
  </si>
  <si>
    <t>Systolic BP</t>
  </si>
  <si>
    <t>Age (years)</t>
  </si>
  <si>
    <t>Total cholesterol</t>
  </si>
  <si>
    <t>Current / former (dummies for each)</t>
  </si>
  <si>
    <t>5 year age buckets x sex</t>
  </si>
  <si>
    <t>(Total-HDL), (Total-HDL)^2</t>
  </si>
  <si>
    <t>maxBMI, maxBMI^2</t>
  </si>
  <si>
    <t>Framingham (NHANES II, 5-year CHD mortality)</t>
  </si>
  <si>
    <t>New (NHANES II, 5 year CHD mortality)</t>
  </si>
  <si>
    <t>No college degree</t>
  </si>
  <si>
    <t>College degree</t>
  </si>
  <si>
    <t>Predict mortality by education</t>
  </si>
  <si>
    <t>treated</t>
  </si>
  <si>
    <t>Age-Sex adjusted All ATP3</t>
  </si>
  <si>
    <t>All ATP3</t>
  </si>
  <si>
    <t>Survey</t>
  </si>
  <si>
    <t>N 45-74</t>
  </si>
  <si>
    <t>NHANES III P1</t>
  </si>
  <si>
    <t>NHANES III P2</t>
  </si>
  <si>
    <t>sex</t>
  </si>
  <si>
    <t>age</t>
  </si>
  <si>
    <t>hdl</t>
  </si>
  <si>
    <t>total chol</t>
  </si>
  <si>
    <t>asbp</t>
  </si>
  <si>
    <t>curr_smq</t>
  </si>
  <si>
    <t># missing:</t>
  </si>
  <si>
    <t>Sample</t>
  </si>
  <si>
    <t># start with:</t>
  </si>
  <si>
    <t># use:</t>
  </si>
  <si>
    <t>All Pooled Cohort</t>
  </si>
  <si>
    <t>Age-Sex adjusted All Pooled Cohort</t>
  </si>
  <si>
    <t>age x hdl</t>
  </si>
  <si>
    <t>lbxtc</t>
  </si>
  <si>
    <t>* study and its derived beta coefficients are based on a White and African American population so wee need to take out the "Other" race categories</t>
  </si>
  <si>
    <t>current smoker</t>
  </si>
  <si>
    <t>ATP3</t>
  </si>
  <si>
    <t>Pooled Cohort</t>
  </si>
  <si>
    <t>age x totchol</t>
  </si>
  <si>
    <t>totchol</t>
  </si>
  <si>
    <t>sbp</t>
  </si>
  <si>
    <t>age x current smoker</t>
  </si>
  <si>
    <t>Pooled Cohort ^</t>
  </si>
  <si>
    <t>^ points based, but translatable to 10-year risk profiles</t>
  </si>
  <si>
    <t>Old Frmaingham</t>
  </si>
  <si>
    <t>ATP3**</t>
  </si>
  <si>
    <t>agesq ***</t>
  </si>
  <si>
    <t>** based on AfricanAmerican and White only sample</t>
  </si>
  <si>
    <t>* CVD risk</t>
  </si>
  <si>
    <t>treated ****</t>
  </si>
  <si>
    <t>**** are you currently taking medication for hypertension/high blood pressure</t>
  </si>
  <si>
    <t>*** this interaction is only in the model for females</t>
  </si>
  <si>
    <t>Old Framingham ^*</t>
  </si>
  <si>
    <t>race</t>
  </si>
  <si>
    <t>weight_lbs</t>
  </si>
  <si>
    <t>height_inches</t>
  </si>
  <si>
    <t>because we need</t>
  </si>
  <si>
    <t>to impute using bmi</t>
  </si>
  <si>
    <t>race (drop missing | non-African American | non-White *)</t>
  </si>
  <si>
    <t>bmi</t>
  </si>
  <si>
    <t># use (after imputing):</t>
  </si>
  <si>
    <t>w/out imputing</t>
  </si>
  <si>
    <t>fpg_reg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</si>
</sst>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Monaco"/>
      <family val="3"/>
    </font>
    <font>
      <b/>
      <sz val="12"/>
      <color rgb="FF000000"/>
      <name val="Monac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9" fontId="22" fillId="0" borderId="0" applyFont="0" applyFill="0" applyBorder="0" applyAlignment="0" applyProtection="0"/>
  </cellStyleXfs>
  <cellXfs count="97">
    <xf numFmtId="0" fontId="0" fillId="0" borderId="0" xfId="0"/>
    <xf numFmtId="0" fontId="13" fillId="0" borderId="1" xfId="0" applyFont="1" applyBorder="1"/>
    <xf numFmtId="0" fontId="14" fillId="0" borderId="0" xfId="0" applyFont="1"/>
    <xf numFmtId="2" fontId="17" fillId="0" borderId="0" xfId="0" applyNumberFormat="1" applyFont="1"/>
    <xf numFmtId="0" fontId="17" fillId="0" borderId="0" xfId="0" applyFont="1"/>
    <xf numFmtId="2" fontId="18" fillId="0" borderId="0" xfId="0" applyNumberFormat="1" applyFont="1"/>
    <xf numFmtId="2" fontId="18" fillId="0" borderId="2" xfId="0" applyNumberFormat="1" applyFont="1" applyBorder="1"/>
    <xf numFmtId="2" fontId="18" fillId="0" borderId="2" xfId="0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10" fontId="19" fillId="0" borderId="0" xfId="0" applyNumberFormat="1" applyFont="1"/>
    <xf numFmtId="0" fontId="12" fillId="0" borderId="0" xfId="0" applyFont="1"/>
    <xf numFmtId="0" fontId="12" fillId="0" borderId="2" xfId="0" applyFont="1" applyBorder="1"/>
    <xf numFmtId="0" fontId="12" fillId="0" borderId="3" xfId="0" applyFont="1" applyBorder="1"/>
    <xf numFmtId="10" fontId="12" fillId="0" borderId="0" xfId="0" applyNumberFormat="1" applyFont="1"/>
    <xf numFmtId="0" fontId="12" fillId="0" borderId="1" xfId="0" applyFont="1" applyBorder="1"/>
    <xf numFmtId="2" fontId="12" fillId="0" borderId="3" xfId="0" applyNumberFormat="1" applyFont="1" applyBorder="1"/>
    <xf numFmtId="2" fontId="12" fillId="0" borderId="0" xfId="0" applyNumberFormat="1" applyFont="1"/>
    <xf numFmtId="2" fontId="12" fillId="0" borderId="1" xfId="0" applyNumberFormat="1" applyFont="1" applyBorder="1"/>
    <xf numFmtId="2" fontId="12" fillId="0" borderId="3" xfId="0" applyNumberFormat="1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12" fillId="0" borderId="0" xfId="0" applyFont="1" applyFill="1"/>
    <xf numFmtId="0" fontId="11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0" fontId="12" fillId="0" borderId="1" xfId="0" applyFont="1" applyBorder="1" applyAlignment="1">
      <alignment horizontal="left"/>
    </xf>
    <xf numFmtId="0" fontId="20" fillId="0" borderId="0" xfId="0" applyFont="1"/>
    <xf numFmtId="0" fontId="0" fillId="0" borderId="4" xfId="0" applyBorder="1"/>
    <xf numFmtId="0" fontId="18" fillId="0" borderId="0" xfId="0" applyFont="1" applyBorder="1"/>
    <xf numFmtId="0" fontId="18" fillId="0" borderId="0" xfId="0" applyFont="1"/>
    <xf numFmtId="0" fontId="0" fillId="0" borderId="1" xfId="0" applyBorder="1"/>
    <xf numFmtId="2" fontId="19" fillId="2" borderId="0" xfId="0" applyNumberFormat="1" applyFont="1" applyFill="1"/>
    <xf numFmtId="0" fontId="19" fillId="2" borderId="0" xfId="0" applyFont="1" applyFill="1"/>
    <xf numFmtId="2" fontId="10" fillId="2" borderId="0" xfId="0" applyNumberFormat="1" applyFont="1" applyFill="1"/>
    <xf numFmtId="0" fontId="21" fillId="0" borderId="1" xfId="0" applyFont="1" applyBorder="1"/>
    <xf numFmtId="0" fontId="10" fillId="0" borderId="0" xfId="0" applyFont="1"/>
    <xf numFmtId="0" fontId="10" fillId="2" borderId="0" xfId="0" applyFont="1" applyFill="1"/>
    <xf numFmtId="0" fontId="10" fillId="0" borderId="0" xfId="0" applyFont="1" applyFill="1"/>
    <xf numFmtId="2" fontId="10" fillId="0" borderId="0" xfId="0" applyNumberFormat="1" applyFont="1"/>
    <xf numFmtId="0" fontId="10" fillId="0" borderId="2" xfId="0" applyFont="1" applyBorder="1"/>
    <xf numFmtId="0" fontId="9" fillId="0" borderId="3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8" fillId="0" borderId="3" xfId="0" applyFont="1" applyBorder="1" applyAlignment="1"/>
    <xf numFmtId="0" fontId="19" fillId="3" borderId="0" xfId="0" applyFont="1" applyFill="1"/>
    <xf numFmtId="0" fontId="12" fillId="3" borderId="0" xfId="0" applyFont="1" applyFill="1"/>
    <xf numFmtId="0" fontId="8" fillId="0" borderId="3" xfId="0" applyFont="1" applyBorder="1"/>
    <xf numFmtId="0" fontId="14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9" fillId="4" borderId="0" xfId="0" applyFont="1" applyFill="1"/>
    <xf numFmtId="0" fontId="14" fillId="2" borderId="3" xfId="0" applyFont="1" applyFill="1" applyBorder="1" applyAlignment="1">
      <alignment horizontal="left"/>
    </xf>
    <xf numFmtId="0" fontId="14" fillId="4" borderId="3" xfId="0" applyFont="1" applyFill="1" applyBorder="1" applyAlignment="1">
      <alignment horizontal="left"/>
    </xf>
    <xf numFmtId="0" fontId="7" fillId="0" borderId="0" xfId="0" applyFont="1"/>
    <xf numFmtId="0" fontId="11" fillId="0" borderId="0" xfId="0" applyFont="1" applyFill="1"/>
    <xf numFmtId="2" fontId="12" fillId="0" borderId="0" xfId="0" applyNumberFormat="1" applyFont="1" applyFill="1"/>
    <xf numFmtId="0" fontId="19" fillId="0" borderId="0" xfId="0" applyFont="1" applyFill="1"/>
    <xf numFmtId="0" fontId="8" fillId="3" borderId="3" xfId="0" applyFont="1" applyFill="1" applyBorder="1" applyAlignment="1">
      <alignment horizontal="left"/>
    </xf>
    <xf numFmtId="0" fontId="6" fillId="0" borderId="3" xfId="0" applyFont="1" applyBorder="1"/>
    <xf numFmtId="0" fontId="8" fillId="0" borderId="0" xfId="0" applyFont="1" applyFill="1" applyBorder="1" applyAlignment="1">
      <alignment horizontal="left"/>
    </xf>
    <xf numFmtId="0" fontId="5" fillId="0" borderId="0" xfId="0" applyFont="1"/>
    <xf numFmtId="2" fontId="5" fillId="0" borderId="0" xfId="0" applyNumberFormat="1" applyFont="1"/>
    <xf numFmtId="0" fontId="5" fillId="0" borderId="3" xfId="0" applyFont="1" applyBorder="1" applyAlignment="1">
      <alignment horizontal="right"/>
    </xf>
    <xf numFmtId="9" fontId="0" fillId="0" borderId="0" xfId="51" applyFont="1" applyAlignment="1">
      <alignment horizontal="center"/>
    </xf>
    <xf numFmtId="0" fontId="0" fillId="0" borderId="0" xfId="0" applyAlignment="1">
      <alignment horizontal="right"/>
    </xf>
    <xf numFmtId="0" fontId="23" fillId="2" borderId="0" xfId="0" applyFont="1" applyFill="1"/>
    <xf numFmtId="0" fontId="24" fillId="2" borderId="0" xfId="0" applyFont="1" applyFill="1"/>
    <xf numFmtId="0" fontId="24" fillId="3" borderId="0" xfId="0" applyFont="1" applyFill="1"/>
    <xf numFmtId="0" fontId="14" fillId="0" borderId="0" xfId="0" applyFont="1" applyFill="1"/>
    <xf numFmtId="0" fontId="12" fillId="4" borderId="0" xfId="0" applyFont="1" applyFill="1"/>
    <xf numFmtId="2" fontId="12" fillId="4" borderId="0" xfId="0" applyNumberFormat="1" applyFont="1" applyFill="1"/>
    <xf numFmtId="0" fontId="11" fillId="4" borderId="0" xfId="0" applyFont="1" applyFill="1"/>
    <xf numFmtId="0" fontId="5" fillId="0" borderId="0" xfId="0" applyFont="1" applyFill="1"/>
    <xf numFmtId="2" fontId="18" fillId="0" borderId="2" xfId="0" applyNumberFormat="1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19" fillId="0" borderId="5" xfId="0" applyFont="1" applyBorder="1"/>
    <xf numFmtId="0" fontId="4" fillId="0" borderId="5" xfId="0" applyFont="1" applyBorder="1"/>
    <xf numFmtId="2" fontId="18" fillId="0" borderId="5" xfId="0" applyNumberFormat="1" applyFont="1" applyBorder="1" applyAlignment="1">
      <alignment horizontal="center"/>
    </xf>
    <xf numFmtId="0" fontId="3" fillId="0" borderId="3" xfId="0" applyFont="1" applyBorder="1"/>
    <xf numFmtId="2" fontId="18" fillId="0" borderId="2" xfId="0" applyNumberFormat="1" applyFont="1" applyBorder="1" applyAlignment="1">
      <alignment horizontal="center"/>
    </xf>
    <xf numFmtId="0" fontId="2" fillId="0" borderId="0" xfId="0" applyFont="1"/>
    <xf numFmtId="0" fontId="13" fillId="0" borderId="0" xfId="0" applyFont="1"/>
    <xf numFmtId="0" fontId="25" fillId="0" borderId="0" xfId="0" applyFont="1"/>
    <xf numFmtId="0" fontId="1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" fillId="0" borderId="0" xfId="0" applyFont="1"/>
    <xf numFmtId="2" fontId="18" fillId="0" borderId="0" xfId="0" applyNumberFormat="1" applyFont="1" applyBorder="1"/>
    <xf numFmtId="0" fontId="19" fillId="0" borderId="0" xfId="0" applyFont="1" applyBorder="1"/>
    <xf numFmtId="0" fontId="12" fillId="0" borderId="0" xfId="0" applyFont="1" applyBorder="1"/>
    <xf numFmtId="0" fontId="4" fillId="0" borderId="0" xfId="0" applyFont="1" applyBorder="1"/>
    <xf numFmtId="2" fontId="18" fillId="0" borderId="0" xfId="0" applyNumberFormat="1" applyFont="1" applyBorder="1" applyAlignment="1">
      <alignment horizontal="center"/>
    </xf>
    <xf numFmtId="0" fontId="12" fillId="5" borderId="0" xfId="0" applyFont="1" applyFill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5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Framingham'!$B$2:$P$2</c:f>
              <c:strCache>
                <c:ptCount val="15"/>
                <c:pt idx="0">
                  <c:v>1976-1980</c:v>
                </c:pt>
                <c:pt idx="2">
                  <c:v>1988-1991</c:v>
                </c:pt>
                <c:pt idx="3">
                  <c:v>1992-1994</c:v>
                </c:pt>
                <c:pt idx="5">
                  <c:v>1999-2000</c:v>
                </c:pt>
                <c:pt idx="6">
                  <c:v>2001-2002</c:v>
                </c:pt>
                <c:pt idx="7">
                  <c:v>2003-2004</c:v>
                </c:pt>
                <c:pt idx="8">
                  <c:v>2005-2006</c:v>
                </c:pt>
                <c:pt idx="9">
                  <c:v>2007-2008</c:v>
                </c:pt>
                <c:pt idx="10">
                  <c:v>2009-2010</c:v>
                </c:pt>
                <c:pt idx="11">
                  <c:v>2011-2012</c:v>
                </c:pt>
                <c:pt idx="12">
                  <c:v>2013-2014</c:v>
                </c:pt>
                <c:pt idx="13">
                  <c:v>2015-2016</c:v>
                </c:pt>
                <c:pt idx="14">
                  <c:v>2017-2018</c:v>
                </c:pt>
              </c:strCache>
            </c:strRef>
          </c:cat>
          <c:val>
            <c:numRef>
              <c:f>'Old Framingham'!$B$11:$P$11</c:f>
              <c:numCache>
                <c:formatCode>General</c:formatCode>
                <c:ptCount val="15"/>
                <c:pt idx="0">
                  <c:v>18.180810000000001</c:v>
                </c:pt>
                <c:pt idx="1">
                  <c:v>17.439525</c:v>
                </c:pt>
                <c:pt idx="2">
                  <c:v>16.698239999999998</c:v>
                </c:pt>
                <c:pt idx="3">
                  <c:v>16.695460000000001</c:v>
                </c:pt>
                <c:pt idx="4">
                  <c:v>17.301880000000001</c:v>
                </c:pt>
                <c:pt idx="5">
                  <c:v>17.908300000000001</c:v>
                </c:pt>
                <c:pt idx="6">
                  <c:v>17.468409999999999</c:v>
                </c:pt>
                <c:pt idx="7">
                  <c:v>17.328099999999999</c:v>
                </c:pt>
                <c:pt idx="8">
                  <c:v>16.971229999999998</c:v>
                </c:pt>
                <c:pt idx="9">
                  <c:v>16.93206</c:v>
                </c:pt>
                <c:pt idx="10">
                  <c:v>16.455159999999999</c:v>
                </c:pt>
                <c:pt idx="11">
                  <c:v>16.658899999999999</c:v>
                </c:pt>
                <c:pt idx="12">
                  <c:v>16.454270000000001</c:v>
                </c:pt>
                <c:pt idx="13">
                  <c:v>17.087900000000001</c:v>
                </c:pt>
                <c:pt idx="14">
                  <c:v>17.024090000000001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D-484A-B55E-F08D8DFB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09551"/>
        <c:axId val="590312047"/>
      </c:lineChart>
      <c:catAx>
        <c:axId val="5903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12047"/>
        <c:crosses val="autoZero"/>
        <c:auto val="1"/>
        <c:lblAlgn val="ctr"/>
        <c:lblOffset val="100"/>
        <c:noMultiLvlLbl val="0"/>
      </c:catAx>
      <c:valAx>
        <c:axId val="5903120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0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Framingham'!$B$39:$P$39</c:f>
              <c:numCache>
                <c:formatCode>General</c:formatCode>
                <c:ptCount val="15"/>
                <c:pt idx="0">
                  <c:v>17.491430000000001</c:v>
                </c:pt>
                <c:pt idx="1">
                  <c:v>17.056075</c:v>
                </c:pt>
                <c:pt idx="2">
                  <c:v>16.620719999999999</c:v>
                </c:pt>
                <c:pt idx="3">
                  <c:v>16.8552</c:v>
                </c:pt>
                <c:pt idx="4">
                  <c:v>16.500830000000001</c:v>
                </c:pt>
                <c:pt idx="5">
                  <c:v>16.146460000000001</c:v>
                </c:pt>
                <c:pt idx="6">
                  <c:v>16.27862</c:v>
                </c:pt>
                <c:pt idx="7">
                  <c:v>15.430429999999999</c:v>
                </c:pt>
                <c:pt idx="8">
                  <c:v>15.93717</c:v>
                </c:pt>
                <c:pt idx="9">
                  <c:v>15.22517</c:v>
                </c:pt>
                <c:pt idx="10">
                  <c:v>14.565060000000001</c:v>
                </c:pt>
                <c:pt idx="11">
                  <c:v>14.93369</c:v>
                </c:pt>
                <c:pt idx="12">
                  <c:v>14.78468</c:v>
                </c:pt>
                <c:pt idx="13">
                  <c:v>15.217460000000001</c:v>
                </c:pt>
                <c:pt idx="14">
                  <c:v>15.134309999999999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A-4E8D-9431-883859A1BE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Framingham'!$B$44:$P$44</c:f>
              <c:numCache>
                <c:formatCode>General</c:formatCode>
                <c:ptCount val="15"/>
                <c:pt idx="0">
                  <c:v>16.35652</c:v>
                </c:pt>
                <c:pt idx="1">
                  <c:v>15.689630000000001</c:v>
                </c:pt>
                <c:pt idx="2" formatCode="0.00">
                  <c:v>15.022740000000001</c:v>
                </c:pt>
                <c:pt idx="3" formatCode="0.00">
                  <c:v>15.269579999999999</c:v>
                </c:pt>
                <c:pt idx="4">
                  <c:v>15.13523</c:v>
                </c:pt>
                <c:pt idx="5">
                  <c:v>15.00088</c:v>
                </c:pt>
                <c:pt idx="6">
                  <c:v>15.142289999999999</c:v>
                </c:pt>
                <c:pt idx="7">
                  <c:v>14.03617</c:v>
                </c:pt>
                <c:pt idx="8">
                  <c:v>14.44088</c:v>
                </c:pt>
                <c:pt idx="9">
                  <c:v>14.24966</c:v>
                </c:pt>
                <c:pt idx="10">
                  <c:v>14.07893</c:v>
                </c:pt>
                <c:pt idx="11">
                  <c:v>14.93174</c:v>
                </c:pt>
                <c:pt idx="12">
                  <c:v>14.15527</c:v>
                </c:pt>
                <c:pt idx="13">
                  <c:v>14.281370000000001</c:v>
                </c:pt>
                <c:pt idx="14">
                  <c:v>14.513909999999999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A-4E8D-9431-883859A1BE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Framingham'!$B$49:$P$49</c:f>
              <c:numCache>
                <c:formatCode>General</c:formatCode>
                <c:ptCount val="15"/>
                <c:pt idx="0">
                  <c:v>16.206589999999998</c:v>
                </c:pt>
                <c:pt idx="1">
                  <c:v>15.304089999999999</c:v>
                </c:pt>
                <c:pt idx="2">
                  <c:v>14.401590000000001</c:v>
                </c:pt>
                <c:pt idx="3">
                  <c:v>14.58329</c:v>
                </c:pt>
                <c:pt idx="4">
                  <c:v>14.723704999999999</c:v>
                </c:pt>
                <c:pt idx="5">
                  <c:v>14.86412</c:v>
                </c:pt>
                <c:pt idx="6">
                  <c:v>13.69772</c:v>
                </c:pt>
                <c:pt idx="7">
                  <c:v>13.64823</c:v>
                </c:pt>
                <c:pt idx="8">
                  <c:v>13.422079999999999</c:v>
                </c:pt>
                <c:pt idx="9">
                  <c:v>13.352080000000001</c:v>
                </c:pt>
                <c:pt idx="10">
                  <c:v>13.43695</c:v>
                </c:pt>
                <c:pt idx="11">
                  <c:v>14.17337</c:v>
                </c:pt>
                <c:pt idx="12">
                  <c:v>13.4695</c:v>
                </c:pt>
                <c:pt idx="13">
                  <c:v>13.864319999999999</c:v>
                </c:pt>
                <c:pt idx="14">
                  <c:v>12.999409999999999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A-4E8D-9431-883859A1BE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'Old Framingham'!$B$54:$P$54</c:f>
              <c:numCache>
                <c:formatCode>General</c:formatCode>
                <c:ptCount val="15"/>
                <c:pt idx="0">
                  <c:v>16.012160000000002</c:v>
                </c:pt>
                <c:pt idx="1">
                  <c:v>15.075220000000002</c:v>
                </c:pt>
                <c:pt idx="2">
                  <c:v>14.13828</c:v>
                </c:pt>
                <c:pt idx="3">
                  <c:v>13.97175</c:v>
                </c:pt>
                <c:pt idx="4">
                  <c:v>13.40879</c:v>
                </c:pt>
                <c:pt idx="5">
                  <c:v>12.845829999999999</c:v>
                </c:pt>
                <c:pt idx="6">
                  <c:v>13.333830000000001</c:v>
                </c:pt>
                <c:pt idx="7">
                  <c:v>13.271229999999999</c:v>
                </c:pt>
                <c:pt idx="8">
                  <c:v>11.798349999999999</c:v>
                </c:pt>
                <c:pt idx="9">
                  <c:v>11.49788</c:v>
                </c:pt>
                <c:pt idx="10">
                  <c:v>11.249689999999999</c:v>
                </c:pt>
                <c:pt idx="11">
                  <c:v>12.354290000000001</c:v>
                </c:pt>
                <c:pt idx="12">
                  <c:v>12.3088</c:v>
                </c:pt>
                <c:pt idx="13">
                  <c:v>12.80823</c:v>
                </c:pt>
                <c:pt idx="14">
                  <c:v>12.38555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A-4E8D-9431-883859A1B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602335"/>
        <c:axId val="931598175"/>
      </c:lineChart>
      <c:catAx>
        <c:axId val="93160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98175"/>
        <c:crosses val="autoZero"/>
        <c:auto val="1"/>
        <c:lblAlgn val="ctr"/>
        <c:lblOffset val="100"/>
        <c:noMultiLvlLbl val="0"/>
      </c:catAx>
      <c:valAx>
        <c:axId val="9315981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Tabs'!$D$5:$P$5</c:f>
              <c:numCache>
                <c:formatCode>General</c:formatCode>
                <c:ptCount val="13"/>
                <c:pt idx="0">
                  <c:v>223.2714</c:v>
                </c:pt>
                <c:pt idx="1">
                  <c:v>218.81880000000001</c:v>
                </c:pt>
                <c:pt idx="3">
                  <c:v>215.24250000000001</c:v>
                </c:pt>
                <c:pt idx="4">
                  <c:v>211.56059999999999</c:v>
                </c:pt>
                <c:pt idx="5">
                  <c:v>208.959</c:v>
                </c:pt>
                <c:pt idx="6">
                  <c:v>205.01949999999999</c:v>
                </c:pt>
                <c:pt idx="7">
                  <c:v>202.21420000000001</c:v>
                </c:pt>
                <c:pt idx="8">
                  <c:v>202.25059999999999</c:v>
                </c:pt>
                <c:pt idx="9">
                  <c:v>201.73939999999999</c:v>
                </c:pt>
                <c:pt idx="10">
                  <c:v>194.15539999999999</c:v>
                </c:pt>
                <c:pt idx="11">
                  <c:v>199.7664</c:v>
                </c:pt>
                <c:pt idx="12">
                  <c:v>194.43539999999999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Tabs'!$D$13:$P$13</c:f>
              <c:numCache>
                <c:formatCode>0.00</c:formatCode>
                <c:ptCount val="13"/>
                <c:pt idx="1">
                  <c:v>218.81880000000001</c:v>
                </c:pt>
                <c:pt idx="2">
                  <c:v>217.03065000000001</c:v>
                </c:pt>
                <c:pt idx="3">
                  <c:v>215.24250000000001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71776"/>
        <c:axId val="1425074096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Tabs'!$D$6:$P$6</c:f>
              <c:numCache>
                <c:formatCode>General</c:formatCode>
                <c:ptCount val="13"/>
                <c:pt idx="0">
                  <c:v>51.729280000000003</c:v>
                </c:pt>
                <c:pt idx="1">
                  <c:v>50.308929999999997</c:v>
                </c:pt>
                <c:pt idx="3">
                  <c:v>51.593850000000003</c:v>
                </c:pt>
                <c:pt idx="4">
                  <c:v>53.111800000000002</c:v>
                </c:pt>
                <c:pt idx="5">
                  <c:v>54.828449999999997</c:v>
                </c:pt>
                <c:pt idx="6">
                  <c:v>55.83755</c:v>
                </c:pt>
                <c:pt idx="7">
                  <c:v>52.820689999999999</c:v>
                </c:pt>
                <c:pt idx="8">
                  <c:v>54.363570000000003</c:v>
                </c:pt>
                <c:pt idx="9">
                  <c:v>53.972540000000002</c:v>
                </c:pt>
                <c:pt idx="10">
                  <c:v>54.475259999999999</c:v>
                </c:pt>
                <c:pt idx="11">
                  <c:v>56.818800000000003</c:v>
                </c:pt>
                <c:pt idx="12">
                  <c:v>54.197710000000001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Tabs'!$D$14:$P$14</c:f>
              <c:numCache>
                <c:formatCode>0.00</c:formatCode>
                <c:ptCount val="13"/>
                <c:pt idx="1">
                  <c:v>50.308929999999997</c:v>
                </c:pt>
                <c:pt idx="2">
                  <c:v>50.951390000000004</c:v>
                </c:pt>
                <c:pt idx="3">
                  <c:v>51.593850000000003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80880"/>
        <c:axId val="1425077488"/>
      </c:lineChart>
      <c:catAx>
        <c:axId val="1425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4096"/>
        <c:crosses val="autoZero"/>
        <c:auto val="1"/>
        <c:lblAlgn val="ctr"/>
        <c:lblOffset val="100"/>
        <c:noMultiLvlLbl val="0"/>
      </c:catAx>
      <c:valAx>
        <c:axId val="142507409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71776"/>
        <c:crosses val="autoZero"/>
        <c:crossBetween val="between"/>
      </c:valAx>
      <c:valAx>
        <c:axId val="1425077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80880"/>
        <c:crosses val="max"/>
        <c:crossBetween val="between"/>
      </c:valAx>
      <c:catAx>
        <c:axId val="142508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07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Tabs'!$R$5:$AD$5</c:f>
              <c:numCache>
                <c:formatCode>0.00</c:formatCode>
                <c:ptCount val="13"/>
                <c:pt idx="0">
                  <c:v>241.0411</c:v>
                </c:pt>
                <c:pt idx="1">
                  <c:v>227.85480000000001</c:v>
                </c:pt>
                <c:pt idx="3">
                  <c:v>217.18049999999999</c:v>
                </c:pt>
                <c:pt idx="4">
                  <c:v>208.1079</c:v>
                </c:pt>
                <c:pt idx="5">
                  <c:v>209.26390000000001</c:v>
                </c:pt>
                <c:pt idx="6">
                  <c:v>206.3212</c:v>
                </c:pt>
                <c:pt idx="7">
                  <c:v>203.46459999999999</c:v>
                </c:pt>
                <c:pt idx="8">
                  <c:v>202.3484</c:v>
                </c:pt>
                <c:pt idx="9">
                  <c:v>199.89250000000001</c:v>
                </c:pt>
                <c:pt idx="10">
                  <c:v>190.47540000000001</c:v>
                </c:pt>
                <c:pt idx="11">
                  <c:v>192.1876</c:v>
                </c:pt>
                <c:pt idx="12">
                  <c:v>192.67140000000001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Tabs'!$AF$5:$AR$5</c:f>
              <c:numCache>
                <c:formatCode>0.00</c:formatCode>
                <c:ptCount val="13"/>
                <c:pt idx="0">
                  <c:v>237.5146</c:v>
                </c:pt>
                <c:pt idx="1">
                  <c:v>231.56800000000001</c:v>
                </c:pt>
                <c:pt idx="3">
                  <c:v>219.876</c:v>
                </c:pt>
                <c:pt idx="4">
                  <c:v>214.2064</c:v>
                </c:pt>
                <c:pt idx="5">
                  <c:v>208.19880000000001</c:v>
                </c:pt>
                <c:pt idx="6">
                  <c:v>204.3272</c:v>
                </c:pt>
                <c:pt idx="7">
                  <c:v>200.50489999999999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199.85470000000001</c:v>
                </c:pt>
                <c:pt idx="12">
                  <c:v>195.10310000000001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Tabs'!$AT$5:$BF$5</c:f>
              <c:numCache>
                <c:formatCode>0.00</c:formatCode>
                <c:ptCount val="13"/>
                <c:pt idx="0">
                  <c:v>225.52019999999999</c:v>
                </c:pt>
                <c:pt idx="1">
                  <c:v>218.3228</c:v>
                </c:pt>
                <c:pt idx="3">
                  <c:v>213.72970000000001</c:v>
                </c:pt>
                <c:pt idx="4">
                  <c:v>214.2996</c:v>
                </c:pt>
                <c:pt idx="5">
                  <c:v>212.74639999999999</c:v>
                </c:pt>
                <c:pt idx="6">
                  <c:v>206.2748</c:v>
                </c:pt>
                <c:pt idx="7">
                  <c:v>205.67160000000001</c:v>
                </c:pt>
                <c:pt idx="8">
                  <c:v>202.10120000000001</c:v>
                </c:pt>
                <c:pt idx="9">
                  <c:v>204.92869999999999</c:v>
                </c:pt>
                <c:pt idx="10">
                  <c:v>195.01009999999999</c:v>
                </c:pt>
                <c:pt idx="11">
                  <c:v>201.46029999999999</c:v>
                </c:pt>
                <c:pt idx="12">
                  <c:v>194.88570000000001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Tabs'!$BH$2:$BT$2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Tabs'!$BH$5:$BT$5</c:f>
              <c:numCache>
                <c:formatCode>0.00</c:formatCode>
                <c:ptCount val="13"/>
                <c:pt idx="0">
                  <c:v>227.69589999999999</c:v>
                </c:pt>
                <c:pt idx="1">
                  <c:v>220.49270000000001</c:v>
                </c:pt>
                <c:pt idx="3">
                  <c:v>210.6737</c:v>
                </c:pt>
                <c:pt idx="4">
                  <c:v>210.9101</c:v>
                </c:pt>
                <c:pt idx="5">
                  <c:v>203.85830000000001</c:v>
                </c:pt>
                <c:pt idx="6">
                  <c:v>204.41569999999999</c:v>
                </c:pt>
                <c:pt idx="7">
                  <c:v>200.6874</c:v>
                </c:pt>
                <c:pt idx="8">
                  <c:v>202.221</c:v>
                </c:pt>
                <c:pt idx="9">
                  <c:v>200.98769999999999</c:v>
                </c:pt>
                <c:pt idx="10">
                  <c:v>195.01570000000001</c:v>
                </c:pt>
                <c:pt idx="11">
                  <c:v>200.39150000000001</c:v>
                </c:pt>
                <c:pt idx="12">
                  <c:v>193.9564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Tabs'!$R$13:$AD$13</c:f>
              <c:numCache>
                <c:formatCode>0.00</c:formatCode>
                <c:ptCount val="13"/>
                <c:pt idx="1">
                  <c:v>227.85480000000001</c:v>
                </c:pt>
                <c:pt idx="2">
                  <c:v>222.51765</c:v>
                </c:pt>
                <c:pt idx="3">
                  <c:v>217.18049999999999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Tabs'!$AF$13:$AR$13</c:f>
              <c:numCache>
                <c:formatCode>0.00</c:formatCode>
                <c:ptCount val="13"/>
                <c:pt idx="1">
                  <c:v>231.56800000000001</c:v>
                </c:pt>
                <c:pt idx="2">
                  <c:v>225.72200000000001</c:v>
                </c:pt>
                <c:pt idx="3">
                  <c:v>219.876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Tabs'!$AT$13:$BF$13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Tabs'!$BH$13:$BT$13</c:f>
              <c:numCache>
                <c:formatCode>0.00</c:formatCode>
                <c:ptCount val="13"/>
                <c:pt idx="1">
                  <c:v>220.49270000000001</c:v>
                </c:pt>
                <c:pt idx="2">
                  <c:v>215.58320000000001</c:v>
                </c:pt>
                <c:pt idx="3">
                  <c:v>210.6737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839328"/>
        <c:axId val="1422841616"/>
      </c:lineChart>
      <c:catAx>
        <c:axId val="14228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1616"/>
        <c:crosses val="autoZero"/>
        <c:auto val="1"/>
        <c:lblAlgn val="ctr"/>
        <c:lblOffset val="100"/>
        <c:noMultiLvlLbl val="0"/>
      </c:catAx>
      <c:valAx>
        <c:axId val="142284161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Tabs'!$D$2:$P$2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Tabs'!$D$9:$P$9</c:f>
              <c:numCache>
                <c:formatCode>General</c:formatCode>
                <c:ptCount val="13"/>
                <c:pt idx="0">
                  <c:v>9.6095589999999995E-2</c:v>
                </c:pt>
                <c:pt idx="1">
                  <c:v>9.5778849999999999E-2</c:v>
                </c:pt>
                <c:pt idx="3">
                  <c:v>0.1251555</c:v>
                </c:pt>
                <c:pt idx="4">
                  <c:v>0.1108703</c:v>
                </c:pt>
                <c:pt idx="5">
                  <c:v>0.12249060000000001</c:v>
                </c:pt>
                <c:pt idx="6">
                  <c:v>0.10834920000000001</c:v>
                </c:pt>
                <c:pt idx="7">
                  <c:v>0.154837</c:v>
                </c:pt>
                <c:pt idx="8">
                  <c:v>0.12395050000000001</c:v>
                </c:pt>
                <c:pt idx="9">
                  <c:v>0.11811389999999999</c:v>
                </c:pt>
                <c:pt idx="10">
                  <c:v>0.13959269999999999</c:v>
                </c:pt>
                <c:pt idx="11">
                  <c:v>0.15460070000000001</c:v>
                </c:pt>
                <c:pt idx="12">
                  <c:v>0.18239669999999999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Tabs'!$D$15:$P$15</c:f>
              <c:numCache>
                <c:formatCode>0.00</c:formatCode>
                <c:ptCount val="13"/>
                <c:pt idx="1">
                  <c:v>9.5778849999999999E-2</c:v>
                </c:pt>
                <c:pt idx="2">
                  <c:v>0.110467175</c:v>
                </c:pt>
                <c:pt idx="3">
                  <c:v>0.1251555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870352"/>
        <c:axId val="1440955408"/>
      </c:lineChart>
      <c:catAx>
        <c:axId val="14408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55408"/>
        <c:crosses val="autoZero"/>
        <c:auto val="1"/>
        <c:lblAlgn val="ctr"/>
        <c:lblOffset val="100"/>
        <c:noMultiLvlLbl val="0"/>
      </c:catAx>
      <c:valAx>
        <c:axId val="144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754FE-A78F-49DC-900D-FC4CA2F7EAB2}">
  <sheetPr>
    <tabColor theme="7" tint="0.79998168889431442"/>
  </sheetPr>
  <sheetViews>
    <sheetView zoomScale="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4B4709-D9DB-481C-B80F-D92338A3780B}">
  <sheetPr>
    <tabColor theme="7" tint="0.79998168889431442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4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9526250" cy="14181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3248-7D97-42D0-B46C-BAD5E4A668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48B45-89F7-4492-BA9C-F8AAAC77C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444500</xdr:colOff>
      <xdr:row>28</xdr:row>
      <xdr:rowOff>155876</xdr:rowOff>
    </xdr:from>
    <xdr:to>
      <xdr:col>17</xdr:col>
      <xdr:colOff>588432</xdr:colOff>
      <xdr:row>58</xdr:row>
      <xdr:rowOff>161032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4979B-31E2-4543-8F1B-70B43BE91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1216" y="5463339"/>
          <a:ext cx="5148112" cy="5691723"/>
        </a:xfrm>
        <a:prstGeom prst="rect">
          <a:avLst/>
        </a:prstGeom>
      </xdr:spPr>
    </xdr:pic>
    <xdr:clientData/>
  </xdr:twoCellAnchor>
  <xdr:twoCellAnchor editAs="oneCell">
    <xdr:from>
      <xdr:col>20</xdr:col>
      <xdr:colOff>200800</xdr:colOff>
      <xdr:row>28</xdr:row>
      <xdr:rowOff>29918</xdr:rowOff>
    </xdr:from>
    <xdr:to>
      <xdr:col>30</xdr:col>
      <xdr:colOff>471732</xdr:colOff>
      <xdr:row>63</xdr:row>
      <xdr:rowOff>12985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B71302-50F1-DF42-98E6-22EFC4396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63785" y="5337381"/>
          <a:ext cx="8611231" cy="6617395"/>
        </a:xfrm>
        <a:prstGeom prst="rect">
          <a:avLst/>
        </a:prstGeom>
      </xdr:spPr>
    </xdr:pic>
    <xdr:clientData/>
  </xdr:twoCellAnchor>
  <xdr:twoCellAnchor editAs="oneCell">
    <xdr:from>
      <xdr:col>0</xdr:col>
      <xdr:colOff>388801</xdr:colOff>
      <xdr:row>28</xdr:row>
      <xdr:rowOff>155092</xdr:rowOff>
    </xdr:from>
    <xdr:to>
      <xdr:col>10</xdr:col>
      <xdr:colOff>54971</xdr:colOff>
      <xdr:row>56</xdr:row>
      <xdr:rowOff>139647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160645-C5C2-1748-8241-6F229741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801" y="5462555"/>
          <a:ext cx="8823012" cy="52920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143932</xdr:rowOff>
    </xdr:from>
    <xdr:to>
      <xdr:col>7</xdr:col>
      <xdr:colOff>354538</xdr:colOff>
      <xdr:row>18</xdr:row>
      <xdr:rowOff>122766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CEDB33E-0C98-4268-8DFA-48B4492B8054}"/>
            </a:ext>
          </a:extLst>
        </xdr:cNvPr>
        <xdr:cNvCxnSpPr/>
      </xdr:nvCxnSpPr>
      <xdr:spPr>
        <a:xfrm>
          <a:off x="7153275" y="505882"/>
          <a:ext cx="11638" cy="22267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18</xdr:row>
      <xdr:rowOff>133349</xdr:rowOff>
    </xdr:from>
    <xdr:to>
      <xdr:col>12</xdr:col>
      <xdr:colOff>38100</xdr:colOff>
      <xdr:row>18</xdr:row>
      <xdr:rowOff>152398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5DCBB81-D5FD-41FB-8679-A378BAA3A6A0}"/>
            </a:ext>
          </a:extLst>
        </xdr:cNvPr>
        <xdr:cNvCxnSpPr/>
      </xdr:nvCxnSpPr>
      <xdr:spPr>
        <a:xfrm>
          <a:off x="7153275" y="2743199"/>
          <a:ext cx="3600450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8</xdr:row>
      <xdr:rowOff>9525</xdr:rowOff>
    </xdr:from>
    <xdr:to>
      <xdr:col>11</xdr:col>
      <xdr:colOff>342900</xdr:colOff>
      <xdr:row>18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8871975-A065-40B2-A8DF-972697C7B8CD}"/>
            </a:ext>
          </a:extLst>
        </xdr:cNvPr>
        <xdr:cNvCxnSpPr/>
      </xdr:nvCxnSpPr>
      <xdr:spPr>
        <a:xfrm flipV="1">
          <a:off x="7286625" y="733425"/>
          <a:ext cx="2990850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12</xdr:row>
      <xdr:rowOff>114300</xdr:rowOff>
    </xdr:from>
    <xdr:to>
      <xdr:col>11</xdr:col>
      <xdr:colOff>742950</xdr:colOff>
      <xdr:row>12</xdr:row>
      <xdr:rowOff>123825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40778BC-5665-464C-BFBB-9C5CBCE83F7A}"/>
            </a:ext>
          </a:extLst>
        </xdr:cNvPr>
        <xdr:cNvCxnSpPr/>
      </xdr:nvCxnSpPr>
      <xdr:spPr>
        <a:xfrm>
          <a:off x="7162800" y="1581150"/>
          <a:ext cx="35147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12</xdr:row>
      <xdr:rowOff>142875</xdr:rowOff>
    </xdr:from>
    <xdr:to>
      <xdr:col>9</xdr:col>
      <xdr:colOff>590550</xdr:colOff>
      <xdr:row>19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0138399-B3EB-434F-836D-1875B4B06BE1}"/>
            </a:ext>
          </a:extLst>
        </xdr:cNvPr>
        <xdr:cNvCxnSpPr/>
      </xdr:nvCxnSpPr>
      <xdr:spPr>
        <a:xfrm flipH="1">
          <a:off x="8953500" y="1609725"/>
          <a:ext cx="9525" cy="1190625"/>
        </a:xfrm>
        <a:prstGeom prst="line">
          <a:avLst/>
        </a:prstGeom>
        <a:ln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26</xdr:row>
      <xdr:rowOff>28575</xdr:rowOff>
    </xdr:from>
    <xdr:to>
      <xdr:col>7</xdr:col>
      <xdr:colOff>477304</xdr:colOff>
      <xdr:row>38</xdr:row>
      <xdr:rowOff>68791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D660D21-B51A-446B-942C-1A3FCF697F7E}"/>
            </a:ext>
          </a:extLst>
        </xdr:cNvPr>
        <xdr:cNvCxnSpPr/>
      </xdr:nvCxnSpPr>
      <xdr:spPr>
        <a:xfrm>
          <a:off x="7277100" y="4162425"/>
          <a:ext cx="10579" cy="223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38</xdr:row>
      <xdr:rowOff>78316</xdr:rowOff>
    </xdr:from>
    <xdr:to>
      <xdr:col>12</xdr:col>
      <xdr:colOff>159808</xdr:colOff>
      <xdr:row>38</xdr:row>
      <xdr:rowOff>95249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199C4030-AB22-4529-BEE1-4A656793B298}"/>
            </a:ext>
          </a:extLst>
        </xdr:cNvPr>
        <xdr:cNvCxnSpPr/>
      </xdr:nvCxnSpPr>
      <xdr:spPr>
        <a:xfrm>
          <a:off x="7277100" y="6402916"/>
          <a:ext cx="3598333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657225</xdr:colOff>
      <xdr:row>24</xdr:row>
      <xdr:rowOff>142875</xdr:rowOff>
    </xdr:from>
    <xdr:to>
      <xdr:col>11</xdr:col>
      <xdr:colOff>158433</xdr:colOff>
      <xdr:row>37</xdr:row>
      <xdr:rowOff>76200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9175F49-0BEE-4CB9-BB7E-8989C18D5AF1}"/>
            </a:ext>
          </a:extLst>
        </xdr:cNvPr>
        <xdr:cNvSpPr/>
      </xdr:nvSpPr>
      <xdr:spPr>
        <a:xfrm>
          <a:off x="7467600" y="3876675"/>
          <a:ext cx="2625408" cy="2343150"/>
        </a:xfrm>
        <a:custGeom>
          <a:avLst/>
          <a:gdLst>
            <a:gd name="connsiteX0" fmla="*/ 0 w 2625408"/>
            <a:gd name="connsiteY0" fmla="*/ 2343150 h 2343150"/>
            <a:gd name="connsiteX1" fmla="*/ 1295400 w 2625408"/>
            <a:gd name="connsiteY1" fmla="*/ 1847850 h 2343150"/>
            <a:gd name="connsiteX2" fmla="*/ 1562100 w 2625408"/>
            <a:gd name="connsiteY2" fmla="*/ 1809750 h 2343150"/>
            <a:gd name="connsiteX3" fmla="*/ 2085975 w 2625408"/>
            <a:gd name="connsiteY3" fmla="*/ 1409700 h 2343150"/>
            <a:gd name="connsiteX4" fmla="*/ 2324100 w 2625408"/>
            <a:gd name="connsiteY4" fmla="*/ 971550 h 2343150"/>
            <a:gd name="connsiteX5" fmla="*/ 2609850 w 2625408"/>
            <a:gd name="connsiteY5" fmla="*/ 447675 h 2343150"/>
            <a:gd name="connsiteX6" fmla="*/ 2590800 w 2625408"/>
            <a:gd name="connsiteY6" fmla="*/ 190500 h 2343150"/>
            <a:gd name="connsiteX7" fmla="*/ 2619375 w 2625408"/>
            <a:gd name="connsiteY7" fmla="*/ 0 h 23431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2625408" h="2343150">
              <a:moveTo>
                <a:pt x="0" y="2343150"/>
              </a:moveTo>
              <a:cubicBezTo>
                <a:pt x="517525" y="2139950"/>
                <a:pt x="1035050" y="1936750"/>
                <a:pt x="1295400" y="1847850"/>
              </a:cubicBezTo>
              <a:cubicBezTo>
                <a:pt x="1555750" y="1758950"/>
                <a:pt x="1430338" y="1882775"/>
                <a:pt x="1562100" y="1809750"/>
              </a:cubicBezTo>
              <a:cubicBezTo>
                <a:pt x="1693862" y="1736725"/>
                <a:pt x="1958975" y="1549400"/>
                <a:pt x="2085975" y="1409700"/>
              </a:cubicBezTo>
              <a:cubicBezTo>
                <a:pt x="2212975" y="1270000"/>
                <a:pt x="2324100" y="971550"/>
                <a:pt x="2324100" y="971550"/>
              </a:cubicBezTo>
              <a:cubicBezTo>
                <a:pt x="2411412" y="811213"/>
                <a:pt x="2565400" y="577850"/>
                <a:pt x="2609850" y="447675"/>
              </a:cubicBezTo>
              <a:cubicBezTo>
                <a:pt x="2654300" y="317500"/>
                <a:pt x="2589213" y="265112"/>
                <a:pt x="2590800" y="190500"/>
              </a:cubicBezTo>
              <a:cubicBezTo>
                <a:pt x="2592387" y="115888"/>
                <a:pt x="2605881" y="57944"/>
                <a:pt x="2619375" y="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08FE-0FD8-435D-9858-C0C984D79C5A}">
  <dimension ref="A2:D17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33.6640625" customWidth="1"/>
  </cols>
  <sheetData>
    <row r="2" spans="1:4" x14ac:dyDescent="0.2">
      <c r="A2" t="s">
        <v>146</v>
      </c>
      <c r="B2" t="s">
        <v>147</v>
      </c>
    </row>
    <row r="3" spans="1:4" x14ac:dyDescent="0.2">
      <c r="B3" t="s">
        <v>148</v>
      </c>
    </row>
    <row r="4" spans="1:4" ht="23.25" customHeight="1" x14ac:dyDescent="0.2">
      <c r="B4" s="28" t="s">
        <v>158</v>
      </c>
      <c r="D4" s="28" t="s">
        <v>159</v>
      </c>
    </row>
    <row r="5" spans="1:4" x14ac:dyDescent="0.2">
      <c r="B5" t="s">
        <v>149</v>
      </c>
      <c r="D5" t="s">
        <v>154</v>
      </c>
    </row>
    <row r="6" spans="1:4" x14ac:dyDescent="0.2">
      <c r="B6" t="s">
        <v>150</v>
      </c>
      <c r="D6" t="s">
        <v>137</v>
      </c>
    </row>
    <row r="7" spans="1:4" x14ac:dyDescent="0.2">
      <c r="B7" t="s">
        <v>151</v>
      </c>
      <c r="D7" t="s">
        <v>132</v>
      </c>
    </row>
    <row r="8" spans="1:4" x14ac:dyDescent="0.2">
      <c r="B8" t="s">
        <v>152</v>
      </c>
      <c r="D8" t="s">
        <v>155</v>
      </c>
    </row>
    <row r="9" spans="1:4" x14ac:dyDescent="0.2">
      <c r="B9" t="s">
        <v>69</v>
      </c>
    </row>
    <row r="10" spans="1:4" x14ac:dyDescent="0.2">
      <c r="B10" t="s">
        <v>153</v>
      </c>
      <c r="D10" t="s">
        <v>156</v>
      </c>
    </row>
    <row r="11" spans="1:4" x14ac:dyDescent="0.2">
      <c r="B11" t="s">
        <v>38</v>
      </c>
      <c r="D11" t="s">
        <v>133</v>
      </c>
    </row>
    <row r="12" spans="1:4" x14ac:dyDescent="0.2">
      <c r="D12" t="s">
        <v>134</v>
      </c>
    </row>
    <row r="13" spans="1:4" x14ac:dyDescent="0.2">
      <c r="D13" t="s">
        <v>157</v>
      </c>
    </row>
    <row r="15" spans="1:4" x14ac:dyDescent="0.2">
      <c r="B15" s="28" t="s">
        <v>162</v>
      </c>
    </row>
    <row r="16" spans="1:4" x14ac:dyDescent="0.2">
      <c r="B16" t="s">
        <v>160</v>
      </c>
    </row>
    <row r="17" spans="2:2" x14ac:dyDescent="0.2">
      <c r="B1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0E8F-3ABF-3241-B854-407848826B72}">
  <dimension ref="A1:V25"/>
  <sheetViews>
    <sheetView zoomScale="142" workbookViewId="0">
      <selection activeCell="E11" sqref="E11"/>
    </sheetView>
  </sheetViews>
  <sheetFormatPr baseColWidth="10" defaultRowHeight="15" x14ac:dyDescent="0.2"/>
  <cols>
    <col min="1" max="1" width="16.5" customWidth="1"/>
    <col min="3" max="3" width="15.83203125" customWidth="1"/>
  </cols>
  <sheetData>
    <row r="1" spans="1:5" x14ac:dyDescent="0.2">
      <c r="A1" s="28" t="s">
        <v>202</v>
      </c>
      <c r="B1" s="28" t="s">
        <v>195</v>
      </c>
      <c r="C1" s="28" t="s">
        <v>192</v>
      </c>
      <c r="E1" s="28" t="s">
        <v>193</v>
      </c>
    </row>
    <row r="2" spans="1:5" x14ac:dyDescent="0.2">
      <c r="A2" t="s">
        <v>171</v>
      </c>
      <c r="B2" t="s">
        <v>171</v>
      </c>
      <c r="C2" t="s">
        <v>203</v>
      </c>
    </row>
    <row r="3" spans="1:5" x14ac:dyDescent="0.2">
      <c r="A3" t="s">
        <v>170</v>
      </c>
      <c r="B3" t="s">
        <v>196</v>
      </c>
      <c r="C3" t="s">
        <v>171</v>
      </c>
    </row>
    <row r="4" spans="1:5" x14ac:dyDescent="0.2">
      <c r="A4" t="s">
        <v>189</v>
      </c>
      <c r="B4" t="s">
        <v>170</v>
      </c>
      <c r="C4" t="s">
        <v>170</v>
      </c>
    </row>
    <row r="5" spans="1:5" x14ac:dyDescent="0.2">
      <c r="A5" t="s">
        <v>172</v>
      </c>
      <c r="B5" t="s">
        <v>189</v>
      </c>
      <c r="C5" t="s">
        <v>189</v>
      </c>
    </row>
    <row r="6" spans="1:5" x14ac:dyDescent="0.2">
      <c r="A6" t="s">
        <v>190</v>
      </c>
      <c r="B6" t="s">
        <v>188</v>
      </c>
      <c r="C6" t="s">
        <v>172</v>
      </c>
    </row>
    <row r="7" spans="1:5" x14ac:dyDescent="0.2">
      <c r="A7" t="s">
        <v>185</v>
      </c>
      <c r="B7" t="s">
        <v>172</v>
      </c>
      <c r="C7" t="s">
        <v>190</v>
      </c>
    </row>
    <row r="8" spans="1:5" x14ac:dyDescent="0.2">
      <c r="A8" t="s">
        <v>72</v>
      </c>
      <c r="B8" t="s">
        <v>182</v>
      </c>
      <c r="C8" t="s">
        <v>185</v>
      </c>
    </row>
    <row r="9" spans="1:5" x14ac:dyDescent="0.2">
      <c r="B9" t="s">
        <v>190</v>
      </c>
      <c r="C9" t="s">
        <v>72</v>
      </c>
    </row>
    <row r="10" spans="1:5" x14ac:dyDescent="0.2">
      <c r="A10" t="s">
        <v>198</v>
      </c>
      <c r="B10" t="s">
        <v>185</v>
      </c>
    </row>
    <row r="11" spans="1:5" x14ac:dyDescent="0.2">
      <c r="B11" t="s">
        <v>191</v>
      </c>
    </row>
    <row r="12" spans="1:5" x14ac:dyDescent="0.2">
      <c r="B12" t="s">
        <v>199</v>
      </c>
    </row>
    <row r="14" spans="1:5" x14ac:dyDescent="0.2">
      <c r="B14" t="s">
        <v>197</v>
      </c>
    </row>
    <row r="15" spans="1:5" x14ac:dyDescent="0.2">
      <c r="B15" t="s">
        <v>201</v>
      </c>
    </row>
    <row r="16" spans="1:5" x14ac:dyDescent="0.2">
      <c r="B16" t="s">
        <v>200</v>
      </c>
    </row>
    <row r="24" spans="2:22" x14ac:dyDescent="0.2">
      <c r="M24" t="s">
        <v>186</v>
      </c>
    </row>
    <row r="25" spans="2:22" x14ac:dyDescent="0.2">
      <c r="B25" t="s">
        <v>194</v>
      </c>
      <c r="V25" t="s">
        <v>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AM105"/>
  <sheetViews>
    <sheetView zoomScaleNormal="94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J19" sqref="AJ19:AJ20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6384" width="9.33203125" style="12"/>
  </cols>
  <sheetData>
    <row r="1" spans="1:38" x14ac:dyDescent="0.2">
      <c r="B1" s="23" t="s">
        <v>53</v>
      </c>
      <c r="C1" s="23"/>
      <c r="D1" s="86"/>
      <c r="E1" s="86"/>
      <c r="F1" s="24"/>
      <c r="G1" s="87" t="s">
        <v>25</v>
      </c>
      <c r="H1" s="87"/>
      <c r="I1" s="87"/>
      <c r="J1" s="87"/>
      <c r="K1" s="87"/>
      <c r="L1" s="87"/>
      <c r="M1" s="87"/>
      <c r="N1" s="87"/>
      <c r="O1" s="87"/>
      <c r="P1" s="87"/>
    </row>
    <row r="2" spans="1:38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V2" s="9"/>
      <c r="W2" s="9"/>
    </row>
    <row r="3" spans="1:38" x14ac:dyDescent="0.2">
      <c r="A3" s="49" t="s">
        <v>81</v>
      </c>
      <c r="D3" s="12">
        <v>16.82</v>
      </c>
      <c r="E3" s="12">
        <v>16.82</v>
      </c>
      <c r="G3" s="2">
        <v>14.89</v>
      </c>
      <c r="H3" s="37">
        <v>14.13</v>
      </c>
      <c r="I3" s="37">
        <v>14.23</v>
      </c>
      <c r="J3" s="37">
        <v>13.69</v>
      </c>
      <c r="K3" s="37">
        <v>13.7</v>
      </c>
      <c r="L3" s="37">
        <v>13.56</v>
      </c>
      <c r="M3" s="37">
        <v>13.77</v>
      </c>
      <c r="N3" s="37">
        <v>13.64</v>
      </c>
      <c r="O3" s="37">
        <v>13.98</v>
      </c>
      <c r="P3" s="37">
        <v>14.21</v>
      </c>
      <c r="V3" s="9"/>
      <c r="W3" s="9"/>
    </row>
    <row r="4" spans="1:38" x14ac:dyDescent="0.2">
      <c r="A4" s="60" t="s">
        <v>89</v>
      </c>
      <c r="B4" s="9">
        <v>15.353820000000001</v>
      </c>
      <c r="D4" s="12">
        <v>15.334949999999999</v>
      </c>
      <c r="E4" s="12">
        <v>15.46475</v>
      </c>
      <c r="F4" s="9"/>
      <c r="G4" s="2"/>
      <c r="V4" s="9"/>
      <c r="W4" s="9"/>
    </row>
    <row r="5" spans="1:38" x14ac:dyDescent="0.2">
      <c r="A5" s="49" t="s">
        <v>79</v>
      </c>
      <c r="B5" s="58"/>
      <c r="C5" s="58"/>
      <c r="D5" s="58"/>
      <c r="E5" s="58"/>
      <c r="F5" s="9"/>
      <c r="G5" s="34"/>
      <c r="H5" s="34"/>
      <c r="I5" s="34"/>
      <c r="J5" s="34"/>
      <c r="K5" s="34"/>
      <c r="L5" s="34"/>
      <c r="M5" s="34"/>
      <c r="N5" s="34"/>
      <c r="O5" s="34"/>
      <c r="P5" s="34"/>
      <c r="R5" s="55" t="s">
        <v>88</v>
      </c>
      <c r="V5" s="9"/>
      <c r="W5" s="9"/>
    </row>
    <row r="6" spans="1:38" x14ac:dyDescent="0.2">
      <c r="A6" s="49" t="s">
        <v>78</v>
      </c>
      <c r="B6" s="71">
        <v>18.380299999999998</v>
      </c>
      <c r="C6" s="22">
        <f>(B6+D6)/2</f>
        <v>17.678154999999997</v>
      </c>
      <c r="D6" s="52">
        <v>16.976009999999999</v>
      </c>
      <c r="E6" s="52">
        <v>16.94689</v>
      </c>
      <c r="F6" s="22">
        <f>(E6+G6)/2</f>
        <v>17.371090000000002</v>
      </c>
      <c r="G6" s="52">
        <v>17.795290000000001</v>
      </c>
      <c r="H6" s="52">
        <v>16.960560000000001</v>
      </c>
      <c r="I6" s="52">
        <v>17.09834</v>
      </c>
      <c r="J6" s="52">
        <v>16.695219999999999</v>
      </c>
      <c r="K6" s="52">
        <v>16.683949999999999</v>
      </c>
      <c r="L6" s="52">
        <v>16.455159999999999</v>
      </c>
      <c r="M6" s="52">
        <v>16.6938</v>
      </c>
      <c r="N6" s="52">
        <v>16.639669999999999</v>
      </c>
      <c r="O6" s="52">
        <v>17.319330000000001</v>
      </c>
      <c r="P6" s="52">
        <v>17.440919999999998</v>
      </c>
      <c r="R6" s="53" t="s">
        <v>82</v>
      </c>
      <c r="V6" s="9"/>
      <c r="W6" s="6"/>
      <c r="X6" s="6" t="s">
        <v>54</v>
      </c>
      <c r="Y6" s="82" t="s">
        <v>24</v>
      </c>
      <c r="Z6" s="82" t="s">
        <v>45</v>
      </c>
      <c r="AA6" s="82" t="s">
        <v>51</v>
      </c>
      <c r="AB6" s="82" t="s">
        <v>46</v>
      </c>
      <c r="AC6" s="82" t="s">
        <v>47</v>
      </c>
      <c r="AD6" s="82" t="s">
        <v>48</v>
      </c>
      <c r="AE6" s="82" t="s">
        <v>49</v>
      </c>
      <c r="AF6" s="82" t="s">
        <v>30</v>
      </c>
      <c r="AG6" s="82" t="s">
        <v>42</v>
      </c>
      <c r="AH6" s="82" t="s">
        <v>43</v>
      </c>
      <c r="AI6" s="82" t="s">
        <v>44</v>
      </c>
      <c r="AJ6" s="82" t="s">
        <v>31</v>
      </c>
      <c r="AK6" s="95"/>
      <c r="AL6" s="95"/>
    </row>
    <row r="7" spans="1:38" x14ac:dyDescent="0.2">
      <c r="A7" s="49" t="s">
        <v>80</v>
      </c>
      <c r="E7" s="18"/>
      <c r="F7" s="9"/>
      <c r="G7" s="69"/>
      <c r="H7" s="69"/>
      <c r="I7" s="69"/>
      <c r="J7" s="69"/>
      <c r="K7" s="69"/>
      <c r="L7" s="69"/>
      <c r="M7" s="69"/>
      <c r="N7" s="69"/>
      <c r="O7" s="69"/>
      <c r="P7" s="69"/>
      <c r="R7" s="54" t="s">
        <v>86</v>
      </c>
      <c r="V7" s="9"/>
      <c r="W7" s="77" t="s">
        <v>170</v>
      </c>
      <c r="X7" s="9">
        <v>1.5160119999999999</v>
      </c>
      <c r="Y7" s="12">
        <v>1.5125660000000001</v>
      </c>
      <c r="Z7" s="12">
        <v>1.5125660000000001</v>
      </c>
      <c r="AA7" s="12">
        <v>1.5125660000000001</v>
      </c>
      <c r="AB7" s="12">
        <v>1.5125660000000001</v>
      </c>
      <c r="AC7" s="12">
        <v>1.5125660000000001</v>
      </c>
      <c r="AD7" s="12">
        <v>1.5125660000000001</v>
      </c>
      <c r="AE7" s="12">
        <v>1.5125660000000001</v>
      </c>
      <c r="AF7" s="12">
        <v>1.5125660000000001</v>
      </c>
      <c r="AG7" s="9">
        <v>1.5125660000000001</v>
      </c>
      <c r="AH7" s="12">
        <v>1.5125660000000001</v>
      </c>
      <c r="AI7" s="12">
        <v>1.5125660000000001</v>
      </c>
      <c r="AJ7" s="12">
        <v>1.5125660000000001</v>
      </c>
      <c r="AK7" s="93"/>
      <c r="AL7" s="93"/>
    </row>
    <row r="8" spans="1:38" x14ac:dyDescent="0.2">
      <c r="A8" s="27" t="s">
        <v>26</v>
      </c>
      <c r="F8" s="22"/>
      <c r="G8" s="37">
        <v>17.611630000000002</v>
      </c>
      <c r="Q8" s="9"/>
      <c r="R8" s="59" t="s">
        <v>87</v>
      </c>
      <c r="S8" s="9"/>
      <c r="T8" s="9"/>
      <c r="V8" s="91"/>
      <c r="W8" s="77" t="s">
        <v>171</v>
      </c>
      <c r="X8" s="9">
        <v>57.173369999999998</v>
      </c>
      <c r="Y8" s="12">
        <v>57.078400000000002</v>
      </c>
      <c r="Z8" s="12">
        <v>57.1175</v>
      </c>
      <c r="AA8" s="12">
        <v>57.085320000000003</v>
      </c>
      <c r="AB8" s="12">
        <v>57.077539999999999</v>
      </c>
      <c r="AC8" s="12">
        <v>57.17436</v>
      </c>
      <c r="AD8" s="12">
        <v>57.120310000000003</v>
      </c>
      <c r="AE8" s="12">
        <v>57.173909999999999</v>
      </c>
      <c r="AF8" s="12">
        <v>57.160150000000002</v>
      </c>
      <c r="AG8" s="12">
        <v>57.241149999999998</v>
      </c>
      <c r="AH8" s="12">
        <v>57.233499999999999</v>
      </c>
      <c r="AI8" s="12">
        <v>57.160089999999997</v>
      </c>
      <c r="AJ8" s="12">
        <v>57.206870000000002</v>
      </c>
      <c r="AK8" s="93"/>
      <c r="AL8" s="93"/>
    </row>
    <row r="9" spans="1:38" x14ac:dyDescent="0.2">
      <c r="A9" s="60" t="s">
        <v>90</v>
      </c>
      <c r="B9" s="12">
        <v>15.24625</v>
      </c>
      <c r="D9" s="12">
        <v>15.1851</v>
      </c>
      <c r="E9" s="12">
        <v>15.26534</v>
      </c>
      <c r="F9" s="9"/>
      <c r="Q9" s="9"/>
      <c r="R9" s="61"/>
      <c r="S9" s="9"/>
      <c r="T9" s="9"/>
      <c r="V9" s="77"/>
      <c r="W9" s="77" t="s">
        <v>172</v>
      </c>
      <c r="X9" s="9">
        <v>50.181950000000001</v>
      </c>
      <c r="Y9" s="12">
        <v>51.384270000000001</v>
      </c>
      <c r="Z9" s="12">
        <v>50.09648</v>
      </c>
      <c r="AA9" s="12">
        <v>51.518180000000001</v>
      </c>
      <c r="AB9" s="12">
        <v>52.745280000000001</v>
      </c>
      <c r="AC9" s="12">
        <v>54.575580000000002</v>
      </c>
      <c r="AD9" s="12">
        <v>55.564630000000001</v>
      </c>
      <c r="AE9" s="12">
        <v>52.769399999999997</v>
      </c>
      <c r="AF9" s="12">
        <v>54.181649999999998</v>
      </c>
      <c r="AG9" s="12">
        <v>53.801189999999998</v>
      </c>
      <c r="AH9" s="12">
        <v>54.364649999999997</v>
      </c>
      <c r="AI9" s="12">
        <v>56.431010000000001</v>
      </c>
      <c r="AJ9" s="12">
        <v>53.818449999999999</v>
      </c>
      <c r="AK9" s="93"/>
      <c r="AL9" s="93"/>
    </row>
    <row r="10" spans="1:38" x14ac:dyDescent="0.2">
      <c r="A10" s="42" t="s">
        <v>76</v>
      </c>
      <c r="F10" s="9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9"/>
      <c r="R10" s="9"/>
      <c r="S10" s="9"/>
      <c r="T10" s="9"/>
      <c r="U10" s="9"/>
      <c r="V10" s="77"/>
      <c r="W10" s="9" t="s">
        <v>183</v>
      </c>
      <c r="X10" s="9">
        <v>233.95320000000001</v>
      </c>
      <c r="Y10" s="12">
        <v>222.77680000000001</v>
      </c>
      <c r="Z10" s="12">
        <v>218.6831</v>
      </c>
      <c r="AA10" s="12">
        <v>216.2817</v>
      </c>
      <c r="AB10" s="12">
        <v>212.49979999999999</v>
      </c>
      <c r="AC10" s="12">
        <v>210.0523</v>
      </c>
      <c r="AD10" s="12">
        <v>207.21</v>
      </c>
      <c r="AE10" s="12">
        <v>203.64590000000001</v>
      </c>
      <c r="AF10" s="12">
        <v>204.3449</v>
      </c>
      <c r="AG10" s="12">
        <v>203.83789999999999</v>
      </c>
      <c r="AH10" s="12">
        <v>196.11500000000001</v>
      </c>
      <c r="AI10" s="12">
        <v>201.88910000000001</v>
      </c>
      <c r="AJ10" s="12">
        <v>196.59989999999999</v>
      </c>
      <c r="AK10" s="93"/>
      <c r="AL10" s="93"/>
    </row>
    <row r="11" spans="1:38" x14ac:dyDescent="0.2">
      <c r="A11" s="42" t="s">
        <v>75</v>
      </c>
      <c r="B11" s="71">
        <v>18.180810000000001</v>
      </c>
      <c r="C11" s="22">
        <f>(B11+D11)/2</f>
        <v>17.439525</v>
      </c>
      <c r="D11" s="71">
        <v>16.698239999999998</v>
      </c>
      <c r="E11" s="52">
        <v>16.695460000000001</v>
      </c>
      <c r="F11" s="22">
        <f>(E11+G11)/2</f>
        <v>17.301880000000001</v>
      </c>
      <c r="G11" s="52">
        <v>17.908300000000001</v>
      </c>
      <c r="H11" s="52">
        <v>17.468409999999999</v>
      </c>
      <c r="I11" s="52">
        <v>17.328099999999999</v>
      </c>
      <c r="J11" s="52">
        <v>16.971229999999998</v>
      </c>
      <c r="K11" s="52">
        <v>16.93206</v>
      </c>
      <c r="L11" s="52">
        <v>16.455159999999999</v>
      </c>
      <c r="M11" s="52">
        <v>16.658899999999999</v>
      </c>
      <c r="N11" s="52">
        <v>16.454270000000001</v>
      </c>
      <c r="O11" s="52">
        <v>17.087900000000001</v>
      </c>
      <c r="P11" s="52">
        <v>17.024090000000001</v>
      </c>
      <c r="Q11" s="9"/>
      <c r="R11" s="9"/>
      <c r="S11" s="9"/>
      <c r="T11" s="9"/>
      <c r="U11" s="9"/>
      <c r="V11" s="77"/>
      <c r="W11" s="9" t="s">
        <v>174</v>
      </c>
      <c r="X11" s="12">
        <v>136.38300000000001</v>
      </c>
      <c r="Y11" s="12">
        <v>129.65129999999999</v>
      </c>
      <c r="Z11" s="12">
        <v>129.9427</v>
      </c>
      <c r="AA11" s="12">
        <v>129.28819999999999</v>
      </c>
      <c r="AB11" s="12">
        <v>128.75219999999999</v>
      </c>
      <c r="AC11" s="12">
        <v>128.4462</v>
      </c>
      <c r="AD11" s="12">
        <v>126.9545</v>
      </c>
      <c r="AE11" s="12">
        <v>125.19280000000001</v>
      </c>
      <c r="AF11" s="12">
        <v>123.6131</v>
      </c>
      <c r="AG11" s="12">
        <v>124.5737</v>
      </c>
      <c r="AH11" s="12">
        <v>124.9961</v>
      </c>
      <c r="AI11" s="12">
        <v>126.492</v>
      </c>
      <c r="AJ11" s="12">
        <v>126.7413</v>
      </c>
      <c r="AK11" s="93"/>
      <c r="AL11" s="93"/>
    </row>
    <row r="12" spans="1:38" x14ac:dyDescent="0.2">
      <c r="A12" s="42" t="s">
        <v>77</v>
      </c>
      <c r="F12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9"/>
      <c r="R12" s="9"/>
      <c r="S12" s="9"/>
      <c r="T12" s="9"/>
      <c r="U12" s="9"/>
      <c r="V12" s="9"/>
      <c r="W12" s="9" t="s">
        <v>175</v>
      </c>
      <c r="X12" s="12">
        <v>0.32531300000000002</v>
      </c>
      <c r="Y12" s="12">
        <v>0.2631771</v>
      </c>
      <c r="Z12" s="12">
        <v>0.22350990000000001</v>
      </c>
      <c r="AA12" s="12">
        <v>0.18526229999999999</v>
      </c>
      <c r="AB12" s="12">
        <v>0.1833198</v>
      </c>
      <c r="AC12" s="12">
        <v>0.20197280000000001</v>
      </c>
      <c r="AD12" s="12">
        <v>0.19240109999999999</v>
      </c>
      <c r="AE12" s="12">
        <v>0.17992130000000001</v>
      </c>
      <c r="AF12" s="12">
        <v>0.15644379999999999</v>
      </c>
      <c r="AG12" s="12">
        <v>0.16872480000000001</v>
      </c>
      <c r="AH12" s="12">
        <v>0.16525590000000001</v>
      </c>
      <c r="AI12" s="12">
        <v>0.15192620000000001</v>
      </c>
      <c r="AJ12" s="12">
        <v>0.1311512</v>
      </c>
      <c r="AK12" s="93"/>
      <c r="AL12" s="93"/>
    </row>
    <row r="13" spans="1:38" x14ac:dyDescent="0.2">
      <c r="A13" s="14"/>
      <c r="G13" s="9">
        <v>17.729289999999999</v>
      </c>
      <c r="Q13" s="9"/>
      <c r="R13" s="9"/>
      <c r="S13" s="9"/>
      <c r="T13" s="9"/>
      <c r="U13" s="9"/>
      <c r="V13" s="9"/>
      <c r="W13" s="9" t="s">
        <v>72</v>
      </c>
      <c r="X13" s="96">
        <v>7.7409149999999996E-2</v>
      </c>
      <c r="Y13" s="12">
        <v>0.35790129999999998</v>
      </c>
      <c r="Z13" s="12">
        <v>0.37272699999999997</v>
      </c>
      <c r="AA13" s="12">
        <v>0.37518109999999999</v>
      </c>
      <c r="AB13" s="12">
        <v>0.34799619999999998</v>
      </c>
      <c r="AC13" s="12">
        <v>0.36642409999999997</v>
      </c>
      <c r="AD13" s="12">
        <v>0.3783782</v>
      </c>
      <c r="AE13" s="12">
        <v>0.40791519999999998</v>
      </c>
      <c r="AF13" s="12">
        <v>0.33452549999999998</v>
      </c>
      <c r="AG13" s="12">
        <v>0.3564138</v>
      </c>
      <c r="AH13" s="12">
        <v>0.36214560000000001</v>
      </c>
      <c r="AI13" s="12">
        <v>0.4593428</v>
      </c>
      <c r="AJ13" s="12">
        <v>0.4367799</v>
      </c>
      <c r="AK13" s="93"/>
      <c r="AL13" s="93"/>
    </row>
    <row r="14" spans="1:38" ht="19" x14ac:dyDescent="0.25">
      <c r="A14" s="36" t="s">
        <v>13</v>
      </c>
      <c r="F14" s="9"/>
      <c r="Q14" s="9"/>
      <c r="R14" s="9"/>
      <c r="S14" s="9"/>
      <c r="T14" s="9"/>
      <c r="U14" s="9"/>
      <c r="V14" s="9"/>
      <c r="W14" s="90" t="s">
        <v>212</v>
      </c>
      <c r="X14" s="12">
        <v>97.512810000000002</v>
      </c>
      <c r="Y14" s="12">
        <v>108.7567</v>
      </c>
      <c r="Z14" s="12">
        <v>110.4768</v>
      </c>
      <c r="AA14" s="12">
        <v>111.56780000000001</v>
      </c>
      <c r="AB14" s="12">
        <v>110.95659999999999</v>
      </c>
      <c r="AC14" s="12">
        <v>111.5017</v>
      </c>
      <c r="AD14" s="12">
        <v>115.1493</v>
      </c>
      <c r="AE14" s="12">
        <v>116.0682</v>
      </c>
      <c r="AF14" s="12">
        <v>112.13639999999999</v>
      </c>
      <c r="AG14" s="12">
        <v>113.0693</v>
      </c>
      <c r="AH14" s="12">
        <v>113.7563</v>
      </c>
      <c r="AI14" s="12">
        <v>121.1271</v>
      </c>
      <c r="AJ14" s="12">
        <v>118.0381</v>
      </c>
    </row>
    <row r="15" spans="1:38" x14ac:dyDescent="0.2">
      <c r="A15" s="46" t="s">
        <v>32</v>
      </c>
      <c r="D15" s="12">
        <v>18.329999999999998</v>
      </c>
      <c r="E15" s="12">
        <v>18.649999999999999</v>
      </c>
      <c r="F15" s="22"/>
      <c r="G15" s="37">
        <v>16.73</v>
      </c>
      <c r="H15" s="37">
        <v>15.92</v>
      </c>
      <c r="I15" s="37">
        <v>16.13</v>
      </c>
      <c r="J15" s="37">
        <v>16.05</v>
      </c>
      <c r="K15" s="37">
        <v>15.32</v>
      </c>
      <c r="L15" s="37">
        <v>15.06</v>
      </c>
      <c r="M15" s="37">
        <v>15.16</v>
      </c>
      <c r="N15" s="37">
        <v>14.88</v>
      </c>
      <c r="O15" s="37">
        <v>15.38</v>
      </c>
      <c r="P15" s="37">
        <v>15.89</v>
      </c>
      <c r="Q15" s="9"/>
      <c r="R15" s="9"/>
      <c r="S15" s="9"/>
      <c r="T15" s="9"/>
      <c r="U15" s="9"/>
      <c r="V15" s="9"/>
    </row>
    <row r="16" spans="1:38" x14ac:dyDescent="0.2">
      <c r="A16" s="50" t="s">
        <v>112</v>
      </c>
      <c r="B16" s="9">
        <v>16.05396</v>
      </c>
      <c r="D16" s="12">
        <v>16.876090000000001</v>
      </c>
      <c r="E16" s="12">
        <v>17.281040000000001</v>
      </c>
      <c r="F16" s="22"/>
      <c r="Q16" s="9"/>
      <c r="R16" s="9"/>
      <c r="S16" s="9"/>
      <c r="T16" s="9"/>
      <c r="U16" s="9"/>
      <c r="V16" s="9"/>
      <c r="W16" s="9" t="s">
        <v>166</v>
      </c>
      <c r="Z16" s="9"/>
      <c r="AA16" s="9"/>
      <c r="AB16" s="9"/>
    </row>
    <row r="17" spans="1:34" ht="17" thickBot="1" x14ac:dyDescent="0.25">
      <c r="A17" s="43" t="s">
        <v>82</v>
      </c>
      <c r="B17" s="22"/>
      <c r="C17" s="22"/>
      <c r="D17" s="22"/>
      <c r="E17" s="22"/>
      <c r="F17" s="5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9"/>
      <c r="R17" s="9"/>
      <c r="S17" s="9"/>
      <c r="T17" s="9"/>
      <c r="U17" s="78" t="s">
        <v>53</v>
      </c>
      <c r="V17" s="78" t="s">
        <v>168</v>
      </c>
      <c r="W17" s="79" t="s">
        <v>169</v>
      </c>
      <c r="X17" s="80" t="s">
        <v>51</v>
      </c>
      <c r="Y17" s="80" t="s">
        <v>46</v>
      </c>
      <c r="Z17" s="80" t="s">
        <v>47</v>
      </c>
      <c r="AA17" s="80" t="s">
        <v>48</v>
      </c>
      <c r="AB17" s="80" t="s">
        <v>49</v>
      </c>
      <c r="AC17" s="80" t="s">
        <v>30</v>
      </c>
      <c r="AD17" s="80" t="s">
        <v>42</v>
      </c>
      <c r="AE17" s="80" t="s">
        <v>43</v>
      </c>
      <c r="AF17" s="80" t="s">
        <v>44</v>
      </c>
      <c r="AG17" s="80" t="s">
        <v>31</v>
      </c>
    </row>
    <row r="18" spans="1:34" x14ac:dyDescent="0.2">
      <c r="A18" s="43" t="s">
        <v>86</v>
      </c>
      <c r="B18" s="52">
        <v>17.646830000000001</v>
      </c>
      <c r="D18" s="73">
        <v>16.868490000000001</v>
      </c>
      <c r="E18" s="73">
        <v>17.128900000000002</v>
      </c>
      <c r="F18" s="56"/>
      <c r="G18" s="52">
        <v>16.060780000000001</v>
      </c>
      <c r="H18" s="52">
        <v>15.913130000000001</v>
      </c>
      <c r="I18" s="52">
        <v>15.19979</v>
      </c>
      <c r="J18" s="52">
        <v>15.770390000000001</v>
      </c>
      <c r="K18" s="52">
        <v>15.055289999999999</v>
      </c>
      <c r="L18" s="52">
        <v>14.565060000000001</v>
      </c>
      <c r="M18" s="52">
        <v>14.871980000000001</v>
      </c>
      <c r="N18" s="52">
        <v>14.92534</v>
      </c>
      <c r="O18" s="52">
        <v>15.377190000000001</v>
      </c>
      <c r="P18" s="52">
        <v>15.666</v>
      </c>
      <c r="Q18" s="9"/>
      <c r="R18" s="9"/>
      <c r="S18" s="9" t="s">
        <v>178</v>
      </c>
      <c r="T18" s="9" t="s">
        <v>167</v>
      </c>
      <c r="U18" s="9">
        <v>8828</v>
      </c>
      <c r="V18" s="9">
        <v>3641</v>
      </c>
      <c r="W18" s="12">
        <v>3436</v>
      </c>
      <c r="X18" s="12">
        <v>2091</v>
      </c>
      <c r="Y18" s="12">
        <v>2208</v>
      </c>
      <c r="Z18" s="9">
        <v>2091</v>
      </c>
      <c r="AA18" s="9">
        <v>2022</v>
      </c>
      <c r="AB18" s="9">
        <v>2787</v>
      </c>
      <c r="AC18" s="12">
        <v>2868</v>
      </c>
      <c r="AD18" s="12">
        <v>2560</v>
      </c>
      <c r="AE18" s="12">
        <v>2708</v>
      </c>
      <c r="AF18" s="12">
        <v>2672</v>
      </c>
      <c r="AG18" s="12">
        <v>2793</v>
      </c>
    </row>
    <row r="19" spans="1:34" x14ac:dyDescent="0.2">
      <c r="A19" s="43" t="s">
        <v>87</v>
      </c>
      <c r="B19" s="22"/>
      <c r="D19" s="26"/>
      <c r="E19" s="26"/>
      <c r="F19" s="56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9"/>
      <c r="R19" s="9"/>
      <c r="S19" s="9"/>
      <c r="T19" s="77" t="s">
        <v>170</v>
      </c>
      <c r="U19" s="9">
        <v>0</v>
      </c>
      <c r="V19" s="9">
        <v>0</v>
      </c>
      <c r="W19" s="12">
        <v>0</v>
      </c>
      <c r="X19" s="12">
        <v>0</v>
      </c>
      <c r="Y19" s="12">
        <v>0</v>
      </c>
      <c r="Z19" s="9">
        <v>0</v>
      </c>
      <c r="AA19" s="9">
        <v>0</v>
      </c>
      <c r="AB19" s="9">
        <v>0</v>
      </c>
      <c r="AC19" s="12">
        <v>0</v>
      </c>
      <c r="AD19" s="9">
        <v>0</v>
      </c>
      <c r="AE19" s="9">
        <v>0</v>
      </c>
      <c r="AF19" s="12">
        <v>0</v>
      </c>
      <c r="AG19" s="9">
        <v>0</v>
      </c>
      <c r="AH19" s="9"/>
    </row>
    <row r="20" spans="1:34" x14ac:dyDescent="0.2">
      <c r="A20" s="44" t="s">
        <v>33</v>
      </c>
      <c r="D20" s="12">
        <v>16.64</v>
      </c>
      <c r="E20" s="12">
        <v>16.71</v>
      </c>
      <c r="F20" s="22"/>
      <c r="G20" s="37">
        <v>15.27</v>
      </c>
      <c r="H20" s="37">
        <v>15.15</v>
      </c>
      <c r="I20" s="37">
        <v>14.11</v>
      </c>
      <c r="J20" s="37">
        <v>14.28</v>
      </c>
      <c r="K20" s="37">
        <v>14.37</v>
      </c>
      <c r="L20" s="37">
        <v>14.03</v>
      </c>
      <c r="M20" s="37">
        <v>14.32</v>
      </c>
      <c r="N20" s="37">
        <v>14.38</v>
      </c>
      <c r="O20" s="37">
        <v>14.62</v>
      </c>
      <c r="P20" s="37">
        <v>14.89</v>
      </c>
      <c r="Q20" s="9"/>
      <c r="R20" s="9"/>
      <c r="S20" s="9"/>
      <c r="T20" s="77" t="s">
        <v>171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</row>
    <row r="21" spans="1:34" x14ac:dyDescent="0.2">
      <c r="A21" s="50" t="s">
        <v>112</v>
      </c>
      <c r="B21" s="12">
        <v>14.91873</v>
      </c>
      <c r="D21" s="12">
        <v>15.07733</v>
      </c>
      <c r="E21" s="12">
        <v>15.37388</v>
      </c>
      <c r="F21" s="22"/>
      <c r="Q21" s="9"/>
      <c r="R21" s="9"/>
      <c r="S21" s="9"/>
      <c r="T21" s="77" t="s">
        <v>172</v>
      </c>
      <c r="U21" s="12">
        <v>3470</v>
      </c>
      <c r="V21" s="12">
        <v>602</v>
      </c>
      <c r="W21" s="12">
        <v>418</v>
      </c>
      <c r="X21" s="12">
        <v>294</v>
      </c>
      <c r="Y21" s="12">
        <v>246</v>
      </c>
      <c r="Z21" s="12">
        <v>204</v>
      </c>
      <c r="AA21" s="12">
        <v>152</v>
      </c>
      <c r="AB21" s="12">
        <v>230</v>
      </c>
      <c r="AC21" s="12">
        <v>225</v>
      </c>
      <c r="AD21" s="12">
        <v>285</v>
      </c>
      <c r="AE21" s="12">
        <v>183</v>
      </c>
      <c r="AF21" s="12">
        <v>214</v>
      </c>
      <c r="AG21" s="12">
        <v>277</v>
      </c>
    </row>
    <row r="22" spans="1:34" x14ac:dyDescent="0.2">
      <c r="A22" s="43" t="s">
        <v>82</v>
      </c>
      <c r="B22" s="22"/>
      <c r="C22" s="22"/>
      <c r="D22" s="22"/>
      <c r="E22" s="22"/>
      <c r="F22" s="22"/>
      <c r="G22" s="34"/>
      <c r="H22" s="34"/>
      <c r="I22" s="34"/>
      <c r="J22" s="34"/>
      <c r="K22" s="34"/>
      <c r="L22" s="34"/>
      <c r="M22" s="34"/>
      <c r="N22" s="38"/>
      <c r="O22" s="38"/>
      <c r="P22" s="38"/>
      <c r="Q22" s="9"/>
      <c r="R22" s="9"/>
      <c r="S22" s="9"/>
      <c r="T22" s="9" t="s">
        <v>183</v>
      </c>
      <c r="U22" s="12">
        <v>0</v>
      </c>
      <c r="V22" s="12">
        <v>581</v>
      </c>
      <c r="W22" s="12">
        <v>397</v>
      </c>
      <c r="X22" s="12">
        <v>292</v>
      </c>
      <c r="Y22" s="12">
        <v>246</v>
      </c>
      <c r="Z22" s="12">
        <v>204</v>
      </c>
      <c r="AA22" s="12">
        <v>152</v>
      </c>
      <c r="AB22" s="12">
        <v>230</v>
      </c>
      <c r="AC22" s="12">
        <v>225</v>
      </c>
      <c r="AD22" s="12">
        <v>285</v>
      </c>
      <c r="AE22" s="12">
        <v>183</v>
      </c>
      <c r="AF22" s="12">
        <v>214</v>
      </c>
      <c r="AG22" s="12">
        <v>277</v>
      </c>
    </row>
    <row r="23" spans="1:34" x14ac:dyDescent="0.2">
      <c r="A23" s="43" t="s">
        <v>86</v>
      </c>
      <c r="B23" s="52">
        <v>16.498480000000001</v>
      </c>
      <c r="D23" s="73">
        <v>15.022740000000001</v>
      </c>
      <c r="E23" s="73">
        <v>15.54799</v>
      </c>
      <c r="F23" s="56"/>
      <c r="G23" s="52">
        <v>14.8286</v>
      </c>
      <c r="H23" s="52">
        <v>14.853859999999999</v>
      </c>
      <c r="I23" s="52">
        <v>13.820919999999999</v>
      </c>
      <c r="J23" s="52">
        <v>14.22864</v>
      </c>
      <c r="K23" s="52">
        <v>14.070449999999999</v>
      </c>
      <c r="L23" s="52">
        <v>14.07893</v>
      </c>
      <c r="M23" s="52">
        <v>14.91869</v>
      </c>
      <c r="N23" s="52">
        <v>14.273490000000001</v>
      </c>
      <c r="O23" s="52">
        <v>14.439209999999999</v>
      </c>
      <c r="P23" s="52">
        <v>14.72203</v>
      </c>
      <c r="Q23" s="9"/>
      <c r="R23" s="9"/>
      <c r="S23" s="9"/>
      <c r="T23" s="9" t="s">
        <v>174</v>
      </c>
      <c r="U23" s="12">
        <v>2231</v>
      </c>
      <c r="V23" s="12">
        <v>453</v>
      </c>
      <c r="W23" s="12">
        <v>372</v>
      </c>
      <c r="X23" s="12">
        <v>209</v>
      </c>
      <c r="Y23" s="12">
        <v>212</v>
      </c>
      <c r="Z23" s="12">
        <v>256</v>
      </c>
      <c r="AA23" s="12">
        <v>154</v>
      </c>
      <c r="AB23" s="12">
        <v>201</v>
      </c>
      <c r="AC23" s="12">
        <v>161</v>
      </c>
      <c r="AD23" s="12">
        <v>198</v>
      </c>
      <c r="AE23" s="12">
        <v>153</v>
      </c>
      <c r="AF23" s="12">
        <v>152</v>
      </c>
      <c r="AG23" s="12">
        <v>241</v>
      </c>
    </row>
    <row r="24" spans="1:34" x14ac:dyDescent="0.2">
      <c r="A24" s="43" t="s">
        <v>87</v>
      </c>
      <c r="B24" s="22"/>
      <c r="D24" s="26"/>
      <c r="E24" s="26"/>
      <c r="F24" s="5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9"/>
      <c r="R24" s="9"/>
      <c r="S24" s="9"/>
      <c r="T24" s="9" t="s">
        <v>175</v>
      </c>
      <c r="U24" s="12">
        <v>2</v>
      </c>
      <c r="V24" s="12">
        <v>0</v>
      </c>
      <c r="W24" s="12">
        <v>0</v>
      </c>
      <c r="X24" s="12">
        <v>4</v>
      </c>
      <c r="Y24" s="12">
        <v>8</v>
      </c>
      <c r="Z24" s="12">
        <v>2</v>
      </c>
      <c r="AA24" s="12">
        <v>1</v>
      </c>
      <c r="AB24" s="12">
        <v>3</v>
      </c>
      <c r="AC24" s="12">
        <v>0</v>
      </c>
      <c r="AD24" s="12">
        <v>2</v>
      </c>
      <c r="AE24" s="12">
        <v>1</v>
      </c>
      <c r="AF24" s="12">
        <v>3</v>
      </c>
      <c r="AG24" s="12">
        <v>0</v>
      </c>
    </row>
    <row r="25" spans="1:34" x14ac:dyDescent="0.2">
      <c r="A25" s="44" t="s">
        <v>34</v>
      </c>
      <c r="B25" s="22"/>
      <c r="D25" s="26"/>
      <c r="E25" s="26"/>
      <c r="F25" s="56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 t="s">
        <v>72</v>
      </c>
      <c r="U25" s="83">
        <v>4339</v>
      </c>
      <c r="V25" s="83">
        <v>129</v>
      </c>
      <c r="W25" s="83">
        <v>50</v>
      </c>
      <c r="X25" s="83">
        <v>1184</v>
      </c>
      <c r="Y25" s="83">
        <v>1185</v>
      </c>
      <c r="Z25" s="83">
        <v>1165</v>
      </c>
      <c r="AA25" s="83">
        <v>1102</v>
      </c>
      <c r="AB25" s="83">
        <v>1502</v>
      </c>
      <c r="AC25" s="83">
        <v>1548</v>
      </c>
      <c r="AD25" s="83">
        <v>1425</v>
      </c>
      <c r="AE25" s="83">
        <v>1473</v>
      </c>
      <c r="AF25" s="83">
        <v>1464</v>
      </c>
      <c r="AG25" s="83">
        <v>1537</v>
      </c>
    </row>
    <row r="26" spans="1:34" x14ac:dyDescent="0.2">
      <c r="A26" s="50" t="s">
        <v>112</v>
      </c>
      <c r="B26" s="22">
        <v>14.47763</v>
      </c>
      <c r="D26" s="12">
        <v>14.39232</v>
      </c>
      <c r="E26" s="12">
        <v>14.31466</v>
      </c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9"/>
      <c r="R26" s="9"/>
      <c r="S26" s="83" t="s">
        <v>206</v>
      </c>
      <c r="T26" s="83" t="s">
        <v>204</v>
      </c>
      <c r="U26" s="12">
        <v>186</v>
      </c>
    </row>
    <row r="27" spans="1:34" x14ac:dyDescent="0.2">
      <c r="A27" s="43" t="s">
        <v>82</v>
      </c>
      <c r="B27" s="22"/>
      <c r="C27" s="22"/>
      <c r="D27" s="22"/>
      <c r="E27" s="22"/>
      <c r="F27" s="22"/>
      <c r="G27" s="34"/>
      <c r="H27" s="34"/>
      <c r="I27" s="34"/>
      <c r="J27" s="34"/>
      <c r="K27" s="34"/>
      <c r="L27" s="34"/>
      <c r="M27" s="34"/>
      <c r="N27" s="38"/>
      <c r="O27" s="38"/>
      <c r="P27" s="38"/>
      <c r="Q27" s="9"/>
      <c r="R27" s="9"/>
      <c r="S27" s="83" t="s">
        <v>207</v>
      </c>
      <c r="T27" s="9" t="s">
        <v>205</v>
      </c>
      <c r="U27" s="9">
        <v>68</v>
      </c>
    </row>
    <row r="28" spans="1:34" x14ac:dyDescent="0.2">
      <c r="A28" s="43" t="s">
        <v>86</v>
      </c>
      <c r="B28" s="52">
        <v>16.356290000000001</v>
      </c>
      <c r="D28" s="71">
        <v>14.760490000000001</v>
      </c>
      <c r="E28" s="71">
        <v>14.899380000000001</v>
      </c>
      <c r="F28" s="22"/>
      <c r="G28" s="52">
        <v>14.75849</v>
      </c>
      <c r="H28" s="52">
        <v>13.269159999999999</v>
      </c>
      <c r="I28" s="52">
        <v>13.463430000000001</v>
      </c>
      <c r="J28" s="52">
        <v>13.14076</v>
      </c>
      <c r="K28" s="52">
        <v>13.14944</v>
      </c>
      <c r="L28" s="52">
        <v>13.43695</v>
      </c>
      <c r="M28" s="52">
        <v>14.17698</v>
      </c>
      <c r="N28" s="52">
        <v>13.59694</v>
      </c>
      <c r="O28" s="52">
        <v>13.997260000000001</v>
      </c>
      <c r="P28" s="52">
        <v>13.32067</v>
      </c>
      <c r="Q28" s="9"/>
      <c r="R28" s="9"/>
      <c r="S28" s="77"/>
      <c r="T28" s="83" t="s">
        <v>209</v>
      </c>
      <c r="U28" s="12">
        <f>U26+U27</f>
        <v>254</v>
      </c>
      <c r="V28" s="9">
        <v>394</v>
      </c>
      <c r="W28" s="9">
        <v>294</v>
      </c>
      <c r="X28" s="9">
        <v>179</v>
      </c>
      <c r="Y28" s="12">
        <v>222</v>
      </c>
      <c r="Z28" s="12">
        <v>143</v>
      </c>
      <c r="AA28" s="12">
        <v>101</v>
      </c>
      <c r="AB28" s="12">
        <v>130</v>
      </c>
      <c r="AC28" s="12">
        <v>94</v>
      </c>
      <c r="AD28" s="12">
        <v>135</v>
      </c>
      <c r="AE28" s="12">
        <v>101</v>
      </c>
      <c r="AF28" s="12">
        <v>127</v>
      </c>
      <c r="AG28" s="12">
        <v>156</v>
      </c>
    </row>
    <row r="29" spans="1:34" x14ac:dyDescent="0.2">
      <c r="A29" s="43" t="s">
        <v>87</v>
      </c>
      <c r="B29" s="22"/>
      <c r="F29" s="22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9"/>
      <c r="R29" s="9"/>
      <c r="S29" s="90" t="s">
        <v>210</v>
      </c>
      <c r="T29" s="77" t="s">
        <v>177</v>
      </c>
      <c r="U29" s="84">
        <v>5225</v>
      </c>
      <c r="V29" s="85">
        <v>2968</v>
      </c>
      <c r="W29" s="85">
        <v>2961</v>
      </c>
      <c r="X29" s="85">
        <v>1735</v>
      </c>
      <c r="Y29" s="84">
        <v>1822</v>
      </c>
      <c r="Z29" s="84">
        <v>1741</v>
      </c>
      <c r="AA29" s="84">
        <v>1778</v>
      </c>
      <c r="AB29" s="84">
        <v>2425</v>
      </c>
      <c r="AC29" s="84">
        <v>2531</v>
      </c>
      <c r="AD29" s="84">
        <v>2164</v>
      </c>
      <c r="AE29" s="84">
        <v>2423</v>
      </c>
      <c r="AF29" s="84">
        <v>2384</v>
      </c>
      <c r="AG29" s="84">
        <v>2386</v>
      </c>
    </row>
    <row r="30" spans="1:34" x14ac:dyDescent="0.2">
      <c r="A30" s="46" t="s">
        <v>35</v>
      </c>
      <c r="D30" s="12">
        <v>15.24</v>
      </c>
      <c r="E30" s="12">
        <v>15.21</v>
      </c>
      <c r="F30" s="22"/>
      <c r="G30" s="37">
        <v>12.46</v>
      </c>
      <c r="H30" s="37">
        <v>12.91</v>
      </c>
      <c r="I30" s="37">
        <v>13.07</v>
      </c>
      <c r="J30" s="37">
        <v>12.1</v>
      </c>
      <c r="K30" s="37">
        <v>11.85</v>
      </c>
      <c r="L30" s="37">
        <v>11.79</v>
      </c>
      <c r="M30" s="37">
        <v>12.44</v>
      </c>
      <c r="N30" s="37">
        <v>12.4</v>
      </c>
      <c r="O30" s="37">
        <v>12.82</v>
      </c>
      <c r="P30" s="37">
        <v>13.33</v>
      </c>
      <c r="Q30" s="9"/>
      <c r="R30" s="9"/>
      <c r="S30" s="90" t="s">
        <v>211</v>
      </c>
      <c r="T30" s="83"/>
      <c r="U30" s="90"/>
    </row>
    <row r="31" spans="1:34" x14ac:dyDescent="0.2">
      <c r="A31" s="50" t="s">
        <v>112</v>
      </c>
      <c r="B31" s="12">
        <v>15.25309</v>
      </c>
      <c r="D31" s="12">
        <v>13.69</v>
      </c>
      <c r="E31" s="12">
        <v>13.669980000000001</v>
      </c>
      <c r="F31" s="22"/>
      <c r="Q31" s="9"/>
      <c r="R31" s="9"/>
      <c r="S31" s="9"/>
      <c r="T31" s="9"/>
    </row>
    <row r="32" spans="1:34" x14ac:dyDescent="0.2">
      <c r="A32" s="43" t="s">
        <v>82</v>
      </c>
      <c r="B32" s="22"/>
      <c r="C32" s="22"/>
      <c r="D32" s="70"/>
      <c r="E32" s="70"/>
      <c r="F32" s="22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9"/>
      <c r="R32" s="9"/>
      <c r="S32" s="9"/>
      <c r="T32" s="9"/>
    </row>
    <row r="33" spans="1:39" x14ac:dyDescent="0.2">
      <c r="A33" s="43" t="s">
        <v>86</v>
      </c>
      <c r="B33" s="52">
        <v>16.201650000000001</v>
      </c>
      <c r="D33" s="71">
        <v>14.467689999999999</v>
      </c>
      <c r="E33" s="71">
        <v>14.277810000000001</v>
      </c>
      <c r="F33" s="22"/>
      <c r="G33" s="52">
        <v>12.67426</v>
      </c>
      <c r="H33" s="52">
        <v>13.03101</v>
      </c>
      <c r="I33" s="52">
        <v>13.0748</v>
      </c>
      <c r="J33" s="52">
        <v>11.60012</v>
      </c>
      <c r="K33" s="52">
        <v>11.27725</v>
      </c>
      <c r="L33" s="52">
        <v>11.249689999999999</v>
      </c>
      <c r="M33" s="52">
        <v>12.335459999999999</v>
      </c>
      <c r="N33" s="52">
        <v>12.42188</v>
      </c>
      <c r="O33" s="52">
        <v>13.018230000000001</v>
      </c>
      <c r="P33" s="52">
        <v>12.85135</v>
      </c>
      <c r="Q33" s="9"/>
      <c r="R33" s="9"/>
      <c r="S33" s="9"/>
      <c r="T33" s="9"/>
    </row>
    <row r="34" spans="1:39" x14ac:dyDescent="0.2">
      <c r="A34" s="43" t="s">
        <v>87</v>
      </c>
      <c r="F34" s="2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9"/>
      <c r="R34" s="9"/>
      <c r="S34" s="9"/>
      <c r="T34" s="9"/>
      <c r="AM34" s="9"/>
    </row>
    <row r="35" spans="1:39" x14ac:dyDescent="0.2">
      <c r="A35" s="27" t="s">
        <v>26</v>
      </c>
      <c r="F35" s="22"/>
      <c r="Q35" s="9"/>
      <c r="R35" s="9"/>
      <c r="S35" s="9"/>
      <c r="T35" s="9"/>
    </row>
    <row r="36" spans="1:39" x14ac:dyDescent="0.2">
      <c r="A36" s="49" t="s">
        <v>32</v>
      </c>
      <c r="D36" s="18">
        <v>18.176780000000001</v>
      </c>
      <c r="E36" s="18">
        <v>18.49119</v>
      </c>
      <c r="F36" s="57"/>
      <c r="G36" s="37">
        <v>16.809999999999999</v>
      </c>
      <c r="H36" s="37">
        <v>16.21</v>
      </c>
      <c r="I36" s="37">
        <v>16.28</v>
      </c>
      <c r="J36" s="37">
        <v>16.22</v>
      </c>
      <c r="K36" s="37">
        <v>15.48</v>
      </c>
      <c r="L36" s="37">
        <v>15.06</v>
      </c>
      <c r="M36" s="37">
        <v>15.2</v>
      </c>
      <c r="N36" s="37">
        <v>14.75</v>
      </c>
      <c r="O36" s="37">
        <v>15.22</v>
      </c>
      <c r="P36" s="37">
        <v>15.46</v>
      </c>
      <c r="Q36" s="9"/>
      <c r="R36" s="9"/>
      <c r="S36" s="9"/>
      <c r="T36" s="9"/>
    </row>
    <row r="37" spans="1:39" x14ac:dyDescent="0.2">
      <c r="A37" s="64" t="s">
        <v>112</v>
      </c>
      <c r="B37" s="9">
        <v>15.913130000000001</v>
      </c>
      <c r="D37" s="18">
        <v>16.800380000000001</v>
      </c>
      <c r="E37" s="18">
        <v>17.09845</v>
      </c>
      <c r="F37" s="57"/>
      <c r="Q37" s="9"/>
      <c r="R37" s="9"/>
      <c r="S37" s="9"/>
      <c r="T37" s="9"/>
    </row>
    <row r="38" spans="1:39" x14ac:dyDescent="0.2">
      <c r="A38" s="43" t="s">
        <v>82</v>
      </c>
      <c r="B38" s="22"/>
      <c r="C38" s="22"/>
      <c r="D38" s="57"/>
      <c r="E38" s="57"/>
      <c r="F38" s="5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9"/>
      <c r="R38" s="9"/>
      <c r="S38" s="9"/>
      <c r="T38" s="9"/>
    </row>
    <row r="39" spans="1:39" x14ac:dyDescent="0.2">
      <c r="A39" s="43" t="s">
        <v>86</v>
      </c>
      <c r="B39" s="52">
        <v>17.491430000000001</v>
      </c>
      <c r="C39" s="22">
        <f>(B39+D39)/2</f>
        <v>17.056075</v>
      </c>
      <c r="D39" s="71">
        <v>16.620719999999999</v>
      </c>
      <c r="E39" s="71">
        <v>16.8552</v>
      </c>
      <c r="F39" s="22">
        <f>(E39+G39)/2</f>
        <v>16.500830000000001</v>
      </c>
      <c r="G39" s="52">
        <v>16.146460000000001</v>
      </c>
      <c r="H39" s="52">
        <v>16.27862</v>
      </c>
      <c r="I39" s="52">
        <v>15.430429999999999</v>
      </c>
      <c r="J39" s="52">
        <v>15.93717</v>
      </c>
      <c r="K39" s="52">
        <v>15.22517</v>
      </c>
      <c r="L39" s="52">
        <v>14.565060000000001</v>
      </c>
      <c r="M39" s="52">
        <v>14.93369</v>
      </c>
      <c r="N39" s="52">
        <v>14.78468</v>
      </c>
      <c r="O39" s="52">
        <v>15.217460000000001</v>
      </c>
      <c r="P39" s="52">
        <v>15.134309999999999</v>
      </c>
      <c r="Q39" s="9"/>
      <c r="R39" s="9"/>
      <c r="S39" s="9"/>
      <c r="T39" s="9"/>
    </row>
    <row r="40" spans="1:39" x14ac:dyDescent="0.2">
      <c r="A40" s="51" t="s">
        <v>87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9"/>
      <c r="R40" s="9"/>
      <c r="S40" s="9"/>
      <c r="T40" s="9"/>
    </row>
    <row r="41" spans="1:39" x14ac:dyDescent="0.2">
      <c r="A41" s="49" t="s">
        <v>33</v>
      </c>
      <c r="D41" s="18">
        <v>16.101220000000001</v>
      </c>
      <c r="E41" s="18">
        <v>16.456440000000001</v>
      </c>
      <c r="G41" s="37">
        <f>G20</f>
        <v>15.27</v>
      </c>
      <c r="H41" s="37">
        <v>15.42</v>
      </c>
      <c r="I41" s="37">
        <v>15.48</v>
      </c>
      <c r="J41" s="37">
        <v>14.28</v>
      </c>
      <c r="K41" s="37">
        <v>14.5</v>
      </c>
      <c r="L41" s="37">
        <v>14.03</v>
      </c>
      <c r="M41" s="37">
        <v>14.33</v>
      </c>
      <c r="N41" s="37">
        <v>14.25</v>
      </c>
      <c r="O41" s="37">
        <v>14.48</v>
      </c>
      <c r="P41" s="37">
        <v>14.66</v>
      </c>
      <c r="Q41" s="9"/>
      <c r="R41" s="9"/>
      <c r="S41" s="9"/>
      <c r="T41" s="9"/>
    </row>
    <row r="42" spans="1:39" x14ac:dyDescent="0.2">
      <c r="A42" s="64" t="s">
        <v>112</v>
      </c>
      <c r="B42" s="12">
        <v>14.841060000000001</v>
      </c>
      <c r="D42" s="18">
        <v>14.87846</v>
      </c>
      <c r="E42" s="18">
        <v>15.216570000000001</v>
      </c>
      <c r="Q42" s="9"/>
      <c r="R42" s="9"/>
      <c r="S42" s="9"/>
      <c r="T42" s="9"/>
    </row>
    <row r="43" spans="1:39" x14ac:dyDescent="0.2">
      <c r="A43" s="43" t="s">
        <v>82</v>
      </c>
      <c r="B43" s="22"/>
      <c r="C43" s="22"/>
      <c r="D43" s="57"/>
      <c r="E43" s="57"/>
      <c r="F43" s="2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9"/>
      <c r="R43" s="9"/>
      <c r="S43" s="9"/>
      <c r="T43" s="9"/>
    </row>
    <row r="44" spans="1:39" x14ac:dyDescent="0.2">
      <c r="A44" s="43" t="s">
        <v>86</v>
      </c>
      <c r="B44" s="52">
        <v>16.35652</v>
      </c>
      <c r="C44" s="22">
        <f>(B44+D44)/2</f>
        <v>15.689630000000001</v>
      </c>
      <c r="D44" s="72">
        <v>15.022740000000001</v>
      </c>
      <c r="E44" s="72">
        <v>15.269579999999999</v>
      </c>
      <c r="F44" s="22">
        <f>(E44+G44)/2</f>
        <v>15.13523</v>
      </c>
      <c r="G44" s="52">
        <v>15.00088</v>
      </c>
      <c r="H44" s="52">
        <v>15.142289999999999</v>
      </c>
      <c r="I44" s="52">
        <v>14.03617</v>
      </c>
      <c r="J44" s="52">
        <v>14.44088</v>
      </c>
      <c r="K44" s="52">
        <v>14.24966</v>
      </c>
      <c r="L44" s="52">
        <v>14.07893</v>
      </c>
      <c r="M44" s="52">
        <v>14.93174</v>
      </c>
      <c r="N44" s="52">
        <v>14.15527</v>
      </c>
      <c r="O44" s="52">
        <v>14.281370000000001</v>
      </c>
      <c r="P44" s="52">
        <v>14.513909999999999</v>
      </c>
      <c r="Q44" s="9"/>
      <c r="R44" s="9"/>
      <c r="S44" s="9"/>
      <c r="T44" s="9"/>
    </row>
    <row r="45" spans="1:39" x14ac:dyDescent="0.2">
      <c r="A45" s="43" t="s">
        <v>87</v>
      </c>
      <c r="B45" s="22"/>
      <c r="C45" s="22"/>
      <c r="D45" s="57"/>
      <c r="E45" s="57"/>
      <c r="F45" s="2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9"/>
      <c r="R45" s="9"/>
      <c r="S45" s="9"/>
      <c r="T45" s="9"/>
    </row>
    <row r="46" spans="1:39" x14ac:dyDescent="0.2">
      <c r="A46" s="49" t="s">
        <v>34</v>
      </c>
      <c r="D46" s="18">
        <v>15.74198</v>
      </c>
      <c r="E46" s="18">
        <v>15.430529999999999</v>
      </c>
      <c r="G46" s="37">
        <v>15.58</v>
      </c>
      <c r="H46" s="37">
        <v>13.65</v>
      </c>
      <c r="I46" s="37">
        <v>14.13</v>
      </c>
      <c r="J46" s="37">
        <v>13.43</v>
      </c>
      <c r="K46" s="37">
        <v>13.74</v>
      </c>
      <c r="L46" s="37">
        <v>13.79</v>
      </c>
      <c r="M46" s="37">
        <v>14.02</v>
      </c>
      <c r="N46" s="37">
        <v>13.65</v>
      </c>
      <c r="O46" s="37">
        <v>13.95</v>
      </c>
      <c r="P46" s="37">
        <v>13.49</v>
      </c>
      <c r="Q46" s="9"/>
      <c r="R46" s="9"/>
      <c r="S46" s="9"/>
      <c r="T46" s="9"/>
    </row>
    <row r="47" spans="1:39" x14ac:dyDescent="0.2">
      <c r="A47" s="64" t="s">
        <v>112</v>
      </c>
      <c r="B47" s="22">
        <v>14.42629</v>
      </c>
      <c r="D47" s="18">
        <v>14.244</v>
      </c>
      <c r="E47" s="18">
        <v>14.11279</v>
      </c>
      <c r="Q47" s="9"/>
    </row>
    <row r="48" spans="1:39" x14ac:dyDescent="0.2">
      <c r="A48" s="43" t="s">
        <v>82</v>
      </c>
      <c r="B48" s="22"/>
      <c r="C48" s="22"/>
      <c r="D48" s="57"/>
      <c r="E48" s="57"/>
      <c r="F48" s="2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9"/>
    </row>
    <row r="49" spans="1:24" x14ac:dyDescent="0.2">
      <c r="A49" s="43" t="s">
        <v>86</v>
      </c>
      <c r="B49" s="52">
        <v>16.206589999999998</v>
      </c>
      <c r="C49" s="22">
        <f>(B49+D49)/2</f>
        <v>15.304089999999999</v>
      </c>
      <c r="D49" s="71">
        <v>14.401590000000001</v>
      </c>
      <c r="E49" s="71">
        <v>14.58329</v>
      </c>
      <c r="F49" s="22">
        <f>(E49+G49)/2</f>
        <v>14.723704999999999</v>
      </c>
      <c r="G49" s="52">
        <v>14.86412</v>
      </c>
      <c r="H49" s="52">
        <v>13.69772</v>
      </c>
      <c r="I49" s="52">
        <v>13.64823</v>
      </c>
      <c r="J49" s="52">
        <v>13.422079999999999</v>
      </c>
      <c r="K49" s="52">
        <v>13.352080000000001</v>
      </c>
      <c r="L49" s="52">
        <v>13.43695</v>
      </c>
      <c r="M49" s="52">
        <v>14.17337</v>
      </c>
      <c r="N49" s="52">
        <v>13.4695</v>
      </c>
      <c r="O49" s="52">
        <v>13.864319999999999</v>
      </c>
      <c r="P49" s="52">
        <v>12.999409999999999</v>
      </c>
    </row>
    <row r="50" spans="1:24" x14ac:dyDescent="0.2">
      <c r="A50" s="51" t="s">
        <v>87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</row>
    <row r="51" spans="1:24" x14ac:dyDescent="0.2">
      <c r="A51" s="49" t="s">
        <v>35</v>
      </c>
      <c r="D51" s="18">
        <v>14.957509999999999</v>
      </c>
      <c r="E51" s="18">
        <v>14.98869</v>
      </c>
      <c r="G51" s="39">
        <v>12.65</v>
      </c>
      <c r="H51" s="39">
        <v>13.3</v>
      </c>
      <c r="I51" s="39">
        <v>13.28</v>
      </c>
      <c r="J51" s="39">
        <v>13.31</v>
      </c>
      <c r="K51" s="39">
        <v>12.06</v>
      </c>
      <c r="L51" s="39">
        <v>11.79</v>
      </c>
      <c r="M51" s="39">
        <v>12.44</v>
      </c>
      <c r="N51" s="39">
        <v>12.25</v>
      </c>
      <c r="O51" s="39">
        <v>12.62</v>
      </c>
      <c r="P51" s="39">
        <v>12.95</v>
      </c>
      <c r="Q51" s="9"/>
    </row>
    <row r="52" spans="1:24" x14ac:dyDescent="0.2">
      <c r="A52" s="64" t="s">
        <v>112</v>
      </c>
      <c r="B52" s="12">
        <v>15.126670000000001</v>
      </c>
      <c r="D52" s="18">
        <v>13.5219</v>
      </c>
      <c r="E52" s="18">
        <v>13.453329999999999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9"/>
    </row>
    <row r="53" spans="1:24" x14ac:dyDescent="0.2">
      <c r="A53" s="43" t="s">
        <v>82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</row>
    <row r="54" spans="1:24" x14ac:dyDescent="0.2">
      <c r="A54" s="43" t="s">
        <v>86</v>
      </c>
      <c r="B54" s="52">
        <v>16.012160000000002</v>
      </c>
      <c r="C54" s="22">
        <f>(B54+D54)/2</f>
        <v>15.075220000000002</v>
      </c>
      <c r="D54" s="71">
        <v>14.13828</v>
      </c>
      <c r="E54" s="71">
        <v>13.97175</v>
      </c>
      <c r="F54" s="22">
        <f>(E54+G54)/2</f>
        <v>13.40879</v>
      </c>
      <c r="G54" s="52">
        <v>12.845829999999999</v>
      </c>
      <c r="H54" s="52">
        <v>13.333830000000001</v>
      </c>
      <c r="I54" s="52">
        <v>13.271229999999999</v>
      </c>
      <c r="J54" s="52">
        <v>11.798349999999999</v>
      </c>
      <c r="K54" s="52">
        <v>11.49788</v>
      </c>
      <c r="L54" s="52">
        <v>11.249689999999999</v>
      </c>
      <c r="M54" s="52">
        <v>12.354290000000001</v>
      </c>
      <c r="N54" s="52">
        <v>12.3088</v>
      </c>
      <c r="O54" s="52">
        <v>12.80823</v>
      </c>
      <c r="P54" s="52">
        <v>12.38555</v>
      </c>
      <c r="T54" s="9"/>
      <c r="U54" s="9"/>
      <c r="V54" s="9"/>
      <c r="W54" s="9"/>
      <c r="X54" s="9"/>
    </row>
    <row r="55" spans="1:24" x14ac:dyDescent="0.2">
      <c r="A55" s="51" t="s">
        <v>87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T55" s="9"/>
      <c r="U55" s="9"/>
      <c r="V55" s="9"/>
      <c r="W55" s="9"/>
      <c r="X55" s="9"/>
    </row>
    <row r="56" spans="1:24" x14ac:dyDescent="0.2">
      <c r="A56" s="14"/>
      <c r="E56" s="12">
        <f>E36</f>
        <v>18.49119</v>
      </c>
      <c r="F56" s="22"/>
      <c r="G56" s="37">
        <f>G41</f>
        <v>15.27</v>
      </c>
      <c r="T56" s="9"/>
      <c r="U56" s="9"/>
      <c r="V56" s="9"/>
      <c r="W56" s="9"/>
      <c r="X56" s="9"/>
    </row>
    <row r="57" spans="1:24" x14ac:dyDescent="0.2">
      <c r="A57" s="14"/>
      <c r="E57" s="12">
        <f>E41</f>
        <v>16.456440000000001</v>
      </c>
      <c r="F57" s="22"/>
      <c r="G57" s="37">
        <f>G46</f>
        <v>15.58</v>
      </c>
      <c r="T57" s="9"/>
      <c r="U57" s="9"/>
      <c r="V57" s="9"/>
      <c r="W57" s="9"/>
      <c r="X57" s="9"/>
    </row>
    <row r="58" spans="1:24" x14ac:dyDescent="0.2">
      <c r="A58" s="14"/>
      <c r="E58" s="12">
        <f>E46</f>
        <v>15.430529999999999</v>
      </c>
      <c r="F58" s="22"/>
      <c r="G58" s="37">
        <f>G51</f>
        <v>12.65</v>
      </c>
      <c r="T58" s="9"/>
      <c r="U58" s="9"/>
      <c r="V58" s="9"/>
      <c r="W58" s="9"/>
      <c r="X58" s="9"/>
    </row>
    <row r="59" spans="1:24" x14ac:dyDescent="0.2">
      <c r="A59" s="14"/>
      <c r="E59" s="12">
        <f>E51</f>
        <v>14.98869</v>
      </c>
      <c r="F59" s="22"/>
      <c r="T59" s="9"/>
      <c r="U59" s="9"/>
      <c r="V59" s="9"/>
      <c r="W59" s="9"/>
      <c r="X59" s="9"/>
    </row>
    <row r="60" spans="1:24" ht="19" x14ac:dyDescent="0.25">
      <c r="A60" s="36" t="s">
        <v>18</v>
      </c>
      <c r="F60" s="22"/>
      <c r="T60" s="9"/>
      <c r="U60" s="9"/>
      <c r="V60" s="9"/>
      <c r="W60" s="9"/>
      <c r="X60" s="9"/>
    </row>
    <row r="61" spans="1:24" x14ac:dyDescent="0.2">
      <c r="A61" s="44" t="s">
        <v>83</v>
      </c>
      <c r="B61" s="12">
        <v>12.66</v>
      </c>
      <c r="D61" s="12">
        <v>12.41</v>
      </c>
      <c r="E61" s="12">
        <v>12.7</v>
      </c>
      <c r="F61" s="22"/>
      <c r="G61" s="37">
        <v>11.2</v>
      </c>
      <c r="H61" s="37">
        <v>10.98</v>
      </c>
      <c r="I61" s="37">
        <v>11.35</v>
      </c>
      <c r="J61" s="37">
        <v>10.55</v>
      </c>
      <c r="K61" s="37">
        <v>10.72</v>
      </c>
      <c r="L61" s="37">
        <v>10.27</v>
      </c>
      <c r="M61" s="37">
        <v>10.59</v>
      </c>
      <c r="N61" s="37">
        <v>10.28</v>
      </c>
      <c r="O61" s="37">
        <v>10.79</v>
      </c>
      <c r="P61" s="37">
        <v>10.61</v>
      </c>
      <c r="T61" s="9"/>
      <c r="U61" s="9"/>
      <c r="V61" s="9"/>
      <c r="W61" s="9"/>
      <c r="X61" s="9"/>
    </row>
    <row r="62" spans="1:24" x14ac:dyDescent="0.2">
      <c r="A62" s="64" t="s">
        <v>112</v>
      </c>
      <c r="B62" s="12">
        <v>12.439830000000001</v>
      </c>
      <c r="D62" s="12">
        <v>11.243919999999999</v>
      </c>
      <c r="E62" s="9">
        <v>11.59456</v>
      </c>
      <c r="F62" s="22"/>
      <c r="T62" s="9"/>
      <c r="U62" s="9"/>
      <c r="V62" s="9"/>
      <c r="W62" s="9"/>
      <c r="X62" s="9"/>
    </row>
    <row r="63" spans="1:24" x14ac:dyDescent="0.2">
      <c r="A63" s="50" t="s">
        <v>82</v>
      </c>
      <c r="B63" s="58"/>
      <c r="C63" s="58"/>
      <c r="D63" s="58"/>
      <c r="E63" s="58"/>
      <c r="F63" s="22"/>
      <c r="G63" s="38"/>
      <c r="H63" s="38"/>
      <c r="I63" s="38"/>
      <c r="J63" s="38"/>
      <c r="K63" s="38"/>
      <c r="L63" s="38"/>
      <c r="M63" s="38"/>
      <c r="N63" s="38"/>
      <c r="O63" s="38"/>
      <c r="P63" s="38"/>
      <c r="T63" s="9"/>
      <c r="U63" s="9"/>
      <c r="V63" s="9"/>
      <c r="W63" s="9"/>
      <c r="X63" s="9"/>
    </row>
    <row r="64" spans="1:24" x14ac:dyDescent="0.2">
      <c r="A64" s="50" t="s">
        <v>86</v>
      </c>
      <c r="B64" s="52">
        <v>13.96466</v>
      </c>
      <c r="D64" s="71">
        <v>11.88513</v>
      </c>
      <c r="E64" s="71">
        <v>12.04053</v>
      </c>
      <c r="F64" s="22"/>
      <c r="G64" s="52">
        <v>10.917389999999999</v>
      </c>
      <c r="H64" s="52">
        <v>11.07845</v>
      </c>
      <c r="I64" s="52">
        <v>10.73516</v>
      </c>
      <c r="J64" s="52">
        <v>10.455170000000001</v>
      </c>
      <c r="K64" s="52">
        <v>10.26596</v>
      </c>
      <c r="L64" s="52">
        <v>9.8426860000000005</v>
      </c>
      <c r="M64" s="52">
        <v>10.679169999999999</v>
      </c>
      <c r="N64" s="52">
        <v>10.34238</v>
      </c>
      <c r="O64" s="52">
        <v>10.620810000000001</v>
      </c>
      <c r="P64" s="52">
        <v>10.501860000000001</v>
      </c>
      <c r="T64" s="9"/>
      <c r="U64" s="9"/>
      <c r="V64" s="9"/>
      <c r="W64" s="9"/>
      <c r="X64" s="9"/>
    </row>
    <row r="65" spans="1:24" x14ac:dyDescent="0.2">
      <c r="A65" s="43" t="s">
        <v>87</v>
      </c>
      <c r="F65" s="22"/>
      <c r="G65" s="47"/>
      <c r="H65" s="47"/>
      <c r="I65" s="47"/>
      <c r="J65" s="47"/>
      <c r="K65" s="47"/>
      <c r="L65" s="47"/>
      <c r="M65" s="47"/>
      <c r="N65" s="47"/>
      <c r="O65" s="47"/>
      <c r="P65" s="47"/>
    </row>
    <row r="66" spans="1:24" x14ac:dyDescent="0.2">
      <c r="A66" s="44" t="s">
        <v>84</v>
      </c>
      <c r="B66" s="12">
        <v>17.11</v>
      </c>
      <c r="D66" s="12">
        <v>17.14</v>
      </c>
      <c r="E66" s="12">
        <v>16.96</v>
      </c>
      <c r="F66" s="22"/>
      <c r="G66" s="39">
        <v>15.32</v>
      </c>
      <c r="H66" s="39">
        <v>14.9</v>
      </c>
      <c r="I66" s="39">
        <v>14.52</v>
      </c>
      <c r="J66" s="39">
        <v>14.5</v>
      </c>
      <c r="K66" s="39">
        <v>14.11</v>
      </c>
      <c r="L66" s="39">
        <v>13.9</v>
      </c>
      <c r="M66" s="39">
        <v>14.16</v>
      </c>
      <c r="N66" s="39">
        <v>13.82</v>
      </c>
      <c r="O66" s="39">
        <v>14.17</v>
      </c>
      <c r="P66" s="39">
        <v>14.05</v>
      </c>
      <c r="T66" s="9"/>
      <c r="U66" s="9"/>
      <c r="V66" s="9"/>
      <c r="W66" s="9"/>
    </row>
    <row r="67" spans="1:24" x14ac:dyDescent="0.2">
      <c r="A67" s="64" t="s">
        <v>112</v>
      </c>
      <c r="B67" s="12">
        <v>16.23527</v>
      </c>
      <c r="D67" s="12">
        <v>15.730589999999999</v>
      </c>
      <c r="E67" s="9">
        <v>15.552070000000001</v>
      </c>
      <c r="F67" s="22"/>
      <c r="G67" s="39"/>
      <c r="H67" s="39"/>
      <c r="I67" s="39"/>
      <c r="J67" s="39"/>
      <c r="K67" s="39"/>
      <c r="L67" s="39"/>
      <c r="M67" s="39"/>
      <c r="N67" s="39"/>
      <c r="O67" s="39"/>
      <c r="P67" s="39"/>
      <c r="T67" s="9"/>
      <c r="U67" s="9"/>
      <c r="V67" s="9"/>
      <c r="W67" s="9"/>
    </row>
    <row r="68" spans="1:24" x14ac:dyDescent="0.2">
      <c r="A68" s="50" t="s">
        <v>82</v>
      </c>
      <c r="B68" s="58"/>
      <c r="C68" s="58"/>
      <c r="D68" s="58"/>
      <c r="E68" s="58"/>
      <c r="F68" s="22"/>
      <c r="G68" s="38"/>
      <c r="H68" s="38"/>
      <c r="I68" s="38"/>
      <c r="J68" s="38"/>
      <c r="K68" s="38"/>
      <c r="L68" s="38"/>
      <c r="M68" s="38"/>
      <c r="N68" s="38"/>
      <c r="O68" s="38"/>
      <c r="P68" s="38"/>
      <c r="T68" s="9"/>
      <c r="U68" s="9"/>
      <c r="V68" s="9"/>
      <c r="W68" s="9"/>
      <c r="X68" s="9"/>
    </row>
    <row r="69" spans="1:24" x14ac:dyDescent="0.2">
      <c r="A69" s="50" t="s">
        <v>86</v>
      </c>
      <c r="B69" s="52">
        <v>17.94961</v>
      </c>
      <c r="D69" s="71">
        <v>15.968999999999999</v>
      </c>
      <c r="E69" s="71">
        <v>15.76718</v>
      </c>
      <c r="F69" s="22"/>
      <c r="G69" s="52">
        <v>15.18754</v>
      </c>
      <c r="H69" s="52">
        <v>14.69533</v>
      </c>
      <c r="I69" s="52">
        <v>14.33548</v>
      </c>
      <c r="J69" s="52">
        <v>14.18177</v>
      </c>
      <c r="K69" s="52">
        <v>13.61598</v>
      </c>
      <c r="L69" s="52">
        <v>13.53036</v>
      </c>
      <c r="M69" s="52">
        <v>14.081580000000001</v>
      </c>
      <c r="N69" s="52">
        <v>13.641030000000001</v>
      </c>
      <c r="O69" s="52">
        <v>14.20506</v>
      </c>
      <c r="P69" s="52">
        <v>13.933160000000001</v>
      </c>
      <c r="T69" s="9"/>
      <c r="U69" s="9"/>
      <c r="V69" s="9"/>
      <c r="W69" s="9"/>
      <c r="X69" s="9"/>
    </row>
    <row r="70" spans="1:24" x14ac:dyDescent="0.2">
      <c r="A70" s="43" t="s">
        <v>87</v>
      </c>
      <c r="F70" s="22"/>
      <c r="G70" s="47"/>
      <c r="H70" s="47"/>
      <c r="I70" s="47"/>
      <c r="J70" s="47"/>
      <c r="K70" s="47"/>
      <c r="L70" s="47"/>
      <c r="M70" s="47"/>
      <c r="N70" s="47"/>
      <c r="O70" s="47"/>
      <c r="P70" s="47"/>
      <c r="T70" s="9"/>
      <c r="U70" s="9"/>
      <c r="V70" s="9"/>
      <c r="W70" s="9"/>
      <c r="X70" s="9"/>
    </row>
    <row r="71" spans="1:24" x14ac:dyDescent="0.2">
      <c r="A71" s="44" t="s">
        <v>85</v>
      </c>
      <c r="B71" s="12">
        <v>19.91</v>
      </c>
      <c r="D71" s="12">
        <v>19.97</v>
      </c>
      <c r="E71" s="12">
        <v>19.670000000000002</v>
      </c>
      <c r="F71" s="22"/>
      <c r="G71" s="39">
        <v>18.100000000000001</v>
      </c>
      <c r="H71" s="39">
        <v>17.53</v>
      </c>
      <c r="I71" s="39">
        <v>16.97</v>
      </c>
      <c r="J71" s="39">
        <v>16.5</v>
      </c>
      <c r="K71" s="39">
        <v>16.39</v>
      </c>
      <c r="L71" s="39">
        <v>16.190000000000001</v>
      </c>
      <c r="M71" s="39">
        <v>16.09</v>
      </c>
      <c r="N71" s="39">
        <v>16.100000000000001</v>
      </c>
      <c r="O71" s="39">
        <v>16.02</v>
      </c>
      <c r="P71" s="39">
        <v>16.43</v>
      </c>
      <c r="T71" s="9"/>
      <c r="U71" s="9"/>
      <c r="V71" s="9"/>
      <c r="W71" s="9"/>
      <c r="X71" s="9"/>
    </row>
    <row r="72" spans="1:24" x14ac:dyDescent="0.2">
      <c r="A72" s="64" t="s">
        <v>112</v>
      </c>
      <c r="B72" s="12">
        <v>18.922329999999999</v>
      </c>
      <c r="D72" s="12">
        <v>18.35697</v>
      </c>
      <c r="E72" s="9">
        <v>18.111979999999999</v>
      </c>
      <c r="F72" s="22"/>
      <c r="G72" s="39"/>
      <c r="H72" s="39"/>
      <c r="I72" s="39"/>
      <c r="J72" s="39"/>
      <c r="K72" s="39"/>
      <c r="L72" s="39"/>
      <c r="M72" s="39"/>
      <c r="N72" s="39"/>
      <c r="O72" s="39"/>
      <c r="P72" s="39"/>
      <c r="T72" s="9"/>
      <c r="U72" s="9"/>
      <c r="V72" s="9"/>
      <c r="W72" s="9"/>
      <c r="X72" s="9"/>
    </row>
    <row r="73" spans="1:24" x14ac:dyDescent="0.2">
      <c r="A73" s="50" t="s">
        <v>82</v>
      </c>
      <c r="B73" s="58"/>
      <c r="C73" s="58"/>
      <c r="D73" s="58"/>
      <c r="E73" s="58"/>
      <c r="F73" s="22"/>
      <c r="G73" s="38"/>
      <c r="H73" s="38"/>
      <c r="I73" s="38"/>
      <c r="J73" s="38"/>
      <c r="K73" s="38"/>
      <c r="L73" s="38"/>
      <c r="M73" s="38"/>
      <c r="N73" s="38"/>
      <c r="O73" s="38"/>
      <c r="P73" s="38"/>
      <c r="T73" s="9"/>
      <c r="U73" s="9"/>
      <c r="V73" s="9"/>
      <c r="W73" s="9"/>
      <c r="X73" s="9"/>
    </row>
    <row r="74" spans="1:24" x14ac:dyDescent="0.2">
      <c r="A74" s="50" t="s">
        <v>86</v>
      </c>
      <c r="B74" s="52">
        <v>20.348009999999999</v>
      </c>
      <c r="D74" s="71">
        <v>18.199120000000001</v>
      </c>
      <c r="E74" s="71">
        <v>18.33633</v>
      </c>
      <c r="F74" s="22"/>
      <c r="G74" s="52">
        <v>17.673259999999999</v>
      </c>
      <c r="H74" s="52">
        <v>17.682040000000001</v>
      </c>
      <c r="I74" s="52">
        <v>16.872430000000001</v>
      </c>
      <c r="J74" s="52">
        <v>16.60172</v>
      </c>
      <c r="K74" s="52">
        <v>16.18909</v>
      </c>
      <c r="L74" s="52">
        <v>15.787750000000001</v>
      </c>
      <c r="M74" s="52">
        <v>15.930580000000001</v>
      </c>
      <c r="N74" s="52">
        <v>15.794879999999999</v>
      </c>
      <c r="O74" s="52">
        <v>15.70274</v>
      </c>
      <c r="P74" s="52">
        <v>16.15475</v>
      </c>
      <c r="T74" s="9"/>
      <c r="U74" s="9"/>
      <c r="V74" s="9"/>
      <c r="W74" s="9"/>
      <c r="X74" s="9"/>
    </row>
    <row r="75" spans="1:24" x14ac:dyDescent="0.2">
      <c r="A75" s="43" t="s">
        <v>87</v>
      </c>
      <c r="F75" s="22"/>
      <c r="G75" s="47"/>
      <c r="H75" s="47"/>
      <c r="I75" s="47"/>
      <c r="J75" s="47"/>
      <c r="K75" s="47"/>
      <c r="L75" s="47"/>
      <c r="M75" s="47"/>
      <c r="N75" s="47"/>
      <c r="O75" s="47"/>
      <c r="P75" s="47"/>
      <c r="T75" s="9"/>
      <c r="U75" s="9"/>
      <c r="V75" s="9"/>
      <c r="W75" s="9"/>
      <c r="X75" s="9"/>
    </row>
    <row r="76" spans="1:24" x14ac:dyDescent="0.2">
      <c r="A76" s="45" t="s">
        <v>22</v>
      </c>
      <c r="B76" s="12">
        <v>21.93</v>
      </c>
      <c r="D76" s="12">
        <v>21.51</v>
      </c>
      <c r="E76" s="12">
        <v>22.05</v>
      </c>
      <c r="F76" s="22"/>
      <c r="G76" s="37">
        <v>20.25</v>
      </c>
      <c r="H76" s="37">
        <v>19.23</v>
      </c>
      <c r="I76" s="37">
        <v>18.98</v>
      </c>
      <c r="J76" s="37">
        <v>18.190000000000001</v>
      </c>
      <c r="K76" s="37">
        <v>18.43</v>
      </c>
      <c r="L76" s="37">
        <v>18.11</v>
      </c>
      <c r="M76" s="37">
        <v>18.48</v>
      </c>
      <c r="N76" s="37">
        <v>17.899999999999999</v>
      </c>
      <c r="O76" s="37">
        <v>18.12</v>
      </c>
      <c r="P76" s="37">
        <v>18.7</v>
      </c>
      <c r="Q76" s="9"/>
      <c r="R76" s="9"/>
      <c r="S76" s="9"/>
      <c r="T76" s="9"/>
      <c r="U76" s="9"/>
      <c r="V76" s="9"/>
      <c r="W76" s="9"/>
      <c r="X76" s="9"/>
    </row>
    <row r="77" spans="1:24" x14ac:dyDescent="0.2">
      <c r="A77" s="64" t="s">
        <v>112</v>
      </c>
      <c r="B77" s="62" t="s">
        <v>111</v>
      </c>
      <c r="D77" s="63">
        <v>20.219889999999999</v>
      </c>
      <c r="E77" s="9">
        <v>20.619810000000001</v>
      </c>
      <c r="F77" s="22"/>
      <c r="Q77" s="9"/>
      <c r="R77" s="9"/>
      <c r="S77" s="9"/>
      <c r="T77" s="9"/>
      <c r="U77" s="9"/>
      <c r="V77" s="9"/>
      <c r="W77" s="9"/>
      <c r="X77" s="9"/>
    </row>
    <row r="78" spans="1:24" x14ac:dyDescent="0.2">
      <c r="A78" s="50" t="s">
        <v>82</v>
      </c>
      <c r="B78" s="58"/>
      <c r="C78" s="58"/>
      <c r="D78" s="58"/>
      <c r="E78" s="58"/>
      <c r="F78" s="22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9"/>
      <c r="R78" s="9"/>
      <c r="S78" s="9"/>
      <c r="T78" s="9"/>
      <c r="U78" s="9"/>
    </row>
    <row r="79" spans="1:24" x14ac:dyDescent="0.2">
      <c r="A79" s="50" t="s">
        <v>86</v>
      </c>
      <c r="B79" s="62" t="s">
        <v>111</v>
      </c>
      <c r="D79" s="62" t="s">
        <v>111</v>
      </c>
      <c r="E79" s="62" t="s">
        <v>111</v>
      </c>
      <c r="F79" s="22"/>
      <c r="G79" s="52">
        <v>20.05134</v>
      </c>
      <c r="H79" s="52">
        <v>18.83736</v>
      </c>
      <c r="I79" s="52">
        <v>18.621590000000001</v>
      </c>
      <c r="J79" s="52">
        <v>17.873360000000002</v>
      </c>
      <c r="K79" s="52">
        <v>18.46462</v>
      </c>
      <c r="L79" s="52">
        <v>17.722999999999999</v>
      </c>
      <c r="M79" s="52">
        <v>18.50583</v>
      </c>
      <c r="N79" s="52">
        <v>17.51951</v>
      </c>
      <c r="O79" s="52">
        <v>18.153759999999998</v>
      </c>
      <c r="P79" s="52">
        <v>18.491669999999999</v>
      </c>
    </row>
    <row r="80" spans="1:24" x14ac:dyDescent="0.2">
      <c r="A80" s="43" t="s">
        <v>87</v>
      </c>
      <c r="F80" s="2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9"/>
      <c r="R80" s="9"/>
      <c r="S80" s="9"/>
      <c r="T80" s="9"/>
    </row>
    <row r="81" spans="1:20" x14ac:dyDescent="0.2">
      <c r="A81" s="16" t="s">
        <v>26</v>
      </c>
      <c r="F81" s="22"/>
      <c r="Q81" s="9"/>
      <c r="R81" s="9"/>
      <c r="S81" s="9"/>
      <c r="T81" s="9"/>
    </row>
    <row r="82" spans="1:20" x14ac:dyDescent="0.2">
      <c r="A82" s="44" t="s">
        <v>83</v>
      </c>
      <c r="D82" s="18">
        <v>12.424250000000001</v>
      </c>
      <c r="E82" s="18">
        <v>12.70543</v>
      </c>
      <c r="F82" s="57"/>
      <c r="G82" s="37">
        <v>11.25</v>
      </c>
      <c r="H82" s="40">
        <v>10.94</v>
      </c>
      <c r="I82" s="40">
        <v>11.318160000000001</v>
      </c>
      <c r="J82" s="40">
        <v>10.539960000000001</v>
      </c>
      <c r="K82" s="40">
        <v>10.694470000000001</v>
      </c>
      <c r="L82" s="40">
        <v>10.268319999999999</v>
      </c>
      <c r="M82" s="40">
        <v>10.62804</v>
      </c>
      <c r="N82" s="40">
        <v>10.31137</v>
      </c>
      <c r="O82" s="40">
        <v>10.790929999999999</v>
      </c>
      <c r="P82" s="40">
        <v>10.63754</v>
      </c>
      <c r="Q82" s="9"/>
      <c r="R82" s="9"/>
      <c r="S82" s="9"/>
      <c r="T82" s="9"/>
    </row>
    <row r="83" spans="1:20" x14ac:dyDescent="0.2">
      <c r="A83" s="64" t="s">
        <v>112</v>
      </c>
      <c r="B83" s="12">
        <v>12.53679</v>
      </c>
      <c r="D83" s="9">
        <v>11.253970000000001</v>
      </c>
      <c r="E83" s="18"/>
      <c r="F83" s="57"/>
      <c r="H83" s="40"/>
      <c r="I83" s="40"/>
      <c r="J83" s="40"/>
      <c r="K83" s="40"/>
      <c r="L83" s="40"/>
      <c r="M83" s="40"/>
      <c r="N83" s="40"/>
      <c r="O83" s="40"/>
      <c r="P83" s="40"/>
      <c r="Q83" s="9"/>
      <c r="R83" s="9"/>
      <c r="S83" s="9"/>
      <c r="T83" s="9"/>
    </row>
    <row r="84" spans="1:20" x14ac:dyDescent="0.2">
      <c r="A84" s="50" t="s">
        <v>82</v>
      </c>
      <c r="B84" s="58"/>
      <c r="C84" s="58"/>
      <c r="D84" s="58"/>
      <c r="E84" s="58"/>
      <c r="F84" s="22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9"/>
      <c r="R84" s="9"/>
      <c r="S84" s="9"/>
      <c r="T84" s="9"/>
    </row>
    <row r="85" spans="1:20" x14ac:dyDescent="0.2">
      <c r="A85" s="50" t="s">
        <v>86</v>
      </c>
      <c r="B85" s="52">
        <v>13.99479</v>
      </c>
      <c r="D85" s="71">
        <v>11.897880000000001</v>
      </c>
      <c r="E85" s="71">
        <v>12.03557</v>
      </c>
      <c r="F85" s="22"/>
      <c r="G85" s="52">
        <v>11.01193</v>
      </c>
      <c r="H85" s="52">
        <v>11.04129</v>
      </c>
      <c r="I85" s="52">
        <v>10.70688</v>
      </c>
      <c r="J85" s="52">
        <v>10.44722</v>
      </c>
      <c r="K85" s="52">
        <v>10.236890000000001</v>
      </c>
      <c r="L85" s="52">
        <v>9.8426860000000005</v>
      </c>
      <c r="M85" s="52">
        <v>10.729889999999999</v>
      </c>
      <c r="N85" s="52">
        <v>10.37612</v>
      </c>
      <c r="O85" s="52">
        <v>10.627840000000001</v>
      </c>
      <c r="P85" s="52">
        <v>10.516529999999999</v>
      </c>
      <c r="Q85" s="9"/>
      <c r="R85" s="9"/>
      <c r="S85" s="9"/>
      <c r="T85" s="9"/>
    </row>
    <row r="86" spans="1:20" x14ac:dyDescent="0.2">
      <c r="A86" s="43" t="s">
        <v>87</v>
      </c>
      <c r="F86" s="2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9"/>
      <c r="R86" s="9"/>
      <c r="S86" s="9"/>
      <c r="T86" s="9"/>
    </row>
    <row r="87" spans="1:20" x14ac:dyDescent="0.2">
      <c r="A87" s="44" t="s">
        <v>84</v>
      </c>
      <c r="D87" s="18">
        <v>17.172409999999999</v>
      </c>
      <c r="E87" s="18">
        <v>16.994779999999999</v>
      </c>
      <c r="F87" s="57"/>
      <c r="G87" s="37">
        <v>15.29</v>
      </c>
      <c r="H87" s="40">
        <v>14.893750000000001</v>
      </c>
      <c r="I87" s="40">
        <v>14.557729999999999</v>
      </c>
      <c r="J87" s="40">
        <v>14.503539999999999</v>
      </c>
      <c r="K87" s="40">
        <v>14.145659999999999</v>
      </c>
      <c r="L87" s="40">
        <v>13.90419</v>
      </c>
      <c r="M87" s="40">
        <v>14.12405</v>
      </c>
      <c r="N87" s="40">
        <v>13.805199999999999</v>
      </c>
      <c r="O87" s="40">
        <v>14.15784</v>
      </c>
      <c r="P87" s="40">
        <v>14.05007</v>
      </c>
      <c r="Q87" s="9"/>
      <c r="R87" s="9"/>
      <c r="S87" s="9"/>
      <c r="T87" s="9"/>
    </row>
    <row r="88" spans="1:20" x14ac:dyDescent="0.2">
      <c r="A88" s="64" t="s">
        <v>112</v>
      </c>
      <c r="B88" s="12">
        <v>16.233319999999999</v>
      </c>
      <c r="D88" s="9">
        <v>15.73494</v>
      </c>
      <c r="E88" s="9">
        <v>15.5692</v>
      </c>
      <c r="F88" s="57"/>
      <c r="H88" s="40"/>
      <c r="I88" s="40"/>
      <c r="J88" s="40"/>
      <c r="K88" s="40"/>
      <c r="L88" s="40"/>
      <c r="M88" s="40"/>
      <c r="N88" s="40"/>
      <c r="O88" s="40"/>
      <c r="P88" s="40"/>
      <c r="Q88" s="9"/>
      <c r="R88" s="9"/>
      <c r="S88" s="9"/>
      <c r="T88" s="9"/>
    </row>
    <row r="89" spans="1:20" x14ac:dyDescent="0.2">
      <c r="A89" s="50" t="s">
        <v>82</v>
      </c>
      <c r="B89" s="58"/>
      <c r="C89" s="58"/>
      <c r="D89" s="58"/>
      <c r="E89" s="58"/>
      <c r="F89" s="22"/>
      <c r="G89" s="33"/>
      <c r="H89" s="33"/>
      <c r="I89" s="33"/>
      <c r="J89" s="33"/>
      <c r="K89" s="33"/>
      <c r="L89" s="33"/>
      <c r="M89" s="35"/>
      <c r="N89" s="35"/>
      <c r="O89" s="35"/>
      <c r="P89" s="35"/>
      <c r="Q89" s="9"/>
      <c r="R89" s="9"/>
      <c r="S89" s="9"/>
      <c r="T89" s="9"/>
    </row>
    <row r="90" spans="1:20" x14ac:dyDescent="0.2">
      <c r="A90" s="50" t="s">
        <v>86</v>
      </c>
      <c r="B90" s="52">
        <v>17.96095</v>
      </c>
      <c r="D90" s="71">
        <v>15.97401</v>
      </c>
      <c r="E90" s="71">
        <v>15.78716</v>
      </c>
      <c r="F90" s="22"/>
      <c r="G90" s="52">
        <v>15.179930000000001</v>
      </c>
      <c r="H90" s="52">
        <v>14.690429999999999</v>
      </c>
      <c r="I90" s="52">
        <v>14.3529</v>
      </c>
      <c r="J90" s="52">
        <v>14.185230000000001</v>
      </c>
      <c r="K90" s="52">
        <v>13.667289999999999</v>
      </c>
      <c r="L90" s="52">
        <v>13.53036</v>
      </c>
      <c r="M90" s="52">
        <v>14.047829999999999</v>
      </c>
      <c r="N90" s="52">
        <v>13.631019999999999</v>
      </c>
      <c r="O90" s="52">
        <v>14.19497</v>
      </c>
      <c r="P90" s="52">
        <v>13.935269999999999</v>
      </c>
      <c r="Q90" s="9"/>
      <c r="R90" s="9"/>
      <c r="S90" s="9"/>
      <c r="T90" s="9"/>
    </row>
    <row r="91" spans="1:20" x14ac:dyDescent="0.2">
      <c r="A91" s="43" t="s">
        <v>87</v>
      </c>
      <c r="F91" s="22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9"/>
      <c r="R91" s="9"/>
      <c r="S91" s="9"/>
      <c r="T91" s="9"/>
    </row>
    <row r="92" spans="1:20" x14ac:dyDescent="0.2">
      <c r="A92" s="44" t="s">
        <v>85</v>
      </c>
      <c r="D92" s="18">
        <v>20.027909999999999</v>
      </c>
      <c r="E92" s="18">
        <v>19.678349999999998</v>
      </c>
      <c r="F92" s="57"/>
      <c r="G92" s="37">
        <v>18.100000000000001</v>
      </c>
      <c r="H92" s="40">
        <v>17.530249999999999</v>
      </c>
      <c r="I92" s="40">
        <v>16.97392</v>
      </c>
      <c r="J92" s="40">
        <v>16.513439999999999</v>
      </c>
      <c r="K92" s="40">
        <v>16.430779999999999</v>
      </c>
      <c r="L92" s="40">
        <v>16.188140000000001</v>
      </c>
      <c r="M92" s="40">
        <v>16.082619999999999</v>
      </c>
      <c r="N92" s="40">
        <v>16.132180000000002</v>
      </c>
      <c r="O92" s="40">
        <v>16.044429999999998</v>
      </c>
      <c r="P92" s="40">
        <v>16.440359999999998</v>
      </c>
    </row>
    <row r="93" spans="1:20" x14ac:dyDescent="0.2">
      <c r="A93" s="64" t="s">
        <v>112</v>
      </c>
      <c r="B93" s="12">
        <v>18.928139999999999</v>
      </c>
      <c r="D93" s="9">
        <v>18.378430000000002</v>
      </c>
      <c r="E93" s="9">
        <v>18.110900000000001</v>
      </c>
      <c r="F93" s="57"/>
      <c r="H93" s="40"/>
      <c r="I93" s="40"/>
      <c r="J93" s="40"/>
      <c r="K93" s="40"/>
      <c r="L93" s="40"/>
      <c r="M93" s="40"/>
      <c r="N93" s="40"/>
      <c r="O93" s="40"/>
      <c r="P93" s="40"/>
    </row>
    <row r="94" spans="1:20" x14ac:dyDescent="0.2">
      <c r="A94" s="50" t="s">
        <v>82</v>
      </c>
      <c r="B94" s="58"/>
      <c r="C94" s="58"/>
      <c r="D94" s="58"/>
      <c r="E94" s="58"/>
      <c r="F94" s="22"/>
      <c r="G94" s="33"/>
      <c r="H94" s="33"/>
      <c r="I94" s="33"/>
      <c r="J94" s="33"/>
      <c r="K94" s="33"/>
      <c r="L94" s="33"/>
      <c r="M94" s="35"/>
      <c r="N94" s="35"/>
      <c r="O94" s="35"/>
      <c r="P94" s="35"/>
    </row>
    <row r="95" spans="1:20" x14ac:dyDescent="0.2">
      <c r="A95" s="50" t="s">
        <v>86</v>
      </c>
      <c r="B95" s="52">
        <v>20.403949999999998</v>
      </c>
      <c r="C95" s="22"/>
      <c r="D95" s="71">
        <v>18.26548</v>
      </c>
      <c r="E95" s="71">
        <v>18.346319999999999</v>
      </c>
      <c r="F95" s="22"/>
      <c r="G95" s="52">
        <v>17.676200000000001</v>
      </c>
      <c r="H95" s="52">
        <v>17.688030000000001</v>
      </c>
      <c r="I95" s="52">
        <v>16.87921</v>
      </c>
      <c r="J95" s="52">
        <v>16.618179999999999</v>
      </c>
      <c r="K95" s="52">
        <v>16.23574</v>
      </c>
      <c r="L95" s="52">
        <v>15.787750000000001</v>
      </c>
      <c r="M95" s="52">
        <v>15.92689</v>
      </c>
      <c r="N95" s="52">
        <v>15.83423</v>
      </c>
      <c r="O95" s="52">
        <v>15.720969999999999</v>
      </c>
      <c r="P95" s="52">
        <v>16.167539999999999</v>
      </c>
    </row>
    <row r="96" spans="1:20" x14ac:dyDescent="0.2">
      <c r="A96" s="43" t="s">
        <v>87</v>
      </c>
      <c r="B96" s="22"/>
      <c r="C96" s="22"/>
      <c r="D96" s="22"/>
      <c r="E96" s="22"/>
      <c r="F96" s="22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">
      <c r="A97" s="45" t="s">
        <v>22</v>
      </c>
      <c r="B97" s="22"/>
      <c r="C97" s="22"/>
      <c r="D97" s="57">
        <v>21.590530000000001</v>
      </c>
      <c r="E97" s="57">
        <v>22.16356</v>
      </c>
      <c r="F97" s="57"/>
      <c r="G97" s="37">
        <v>20.239999999999998</v>
      </c>
      <c r="H97" s="40">
        <v>19.233139999999999</v>
      </c>
      <c r="I97" s="40">
        <v>18.981850000000001</v>
      </c>
      <c r="J97" s="40">
        <v>18.19736</v>
      </c>
      <c r="K97" s="40">
        <v>18.434570000000001</v>
      </c>
      <c r="L97" s="40">
        <v>18.105</v>
      </c>
      <c r="M97" s="40">
        <v>18.491129999999998</v>
      </c>
      <c r="N97" s="40">
        <v>17.88139</v>
      </c>
      <c r="O97" s="40">
        <v>18.15222</v>
      </c>
      <c r="P97" s="40">
        <v>18.70373</v>
      </c>
    </row>
    <row r="98" spans="1:16" x14ac:dyDescent="0.2">
      <c r="A98" s="64" t="s">
        <v>112</v>
      </c>
      <c r="B98" s="74" t="s">
        <v>111</v>
      </c>
      <c r="C98" s="22"/>
      <c r="D98" s="58">
        <v>20.217140000000001</v>
      </c>
      <c r="E98" s="58">
        <v>20.616230000000002</v>
      </c>
      <c r="F98" s="57"/>
      <c r="H98" s="40"/>
      <c r="I98" s="40"/>
      <c r="J98" s="40"/>
      <c r="K98" s="40"/>
      <c r="L98" s="40"/>
      <c r="M98" s="40"/>
      <c r="N98" s="40"/>
      <c r="O98" s="40"/>
      <c r="P98" s="40"/>
    </row>
    <row r="99" spans="1:16" x14ac:dyDescent="0.2">
      <c r="A99" s="50" t="s">
        <v>82</v>
      </c>
      <c r="B99" s="58"/>
      <c r="C99" s="58"/>
      <c r="D99" s="58"/>
      <c r="E99" s="58"/>
      <c r="F99" s="57"/>
      <c r="G99" s="33"/>
      <c r="H99" s="33"/>
      <c r="I99" s="33"/>
      <c r="J99" s="33"/>
      <c r="K99" s="33"/>
      <c r="L99" s="33"/>
      <c r="M99" s="35"/>
      <c r="N99" s="35"/>
      <c r="O99" s="35"/>
      <c r="P99" s="35"/>
    </row>
    <row r="100" spans="1:16" x14ac:dyDescent="0.2">
      <c r="A100" s="50" t="s">
        <v>86</v>
      </c>
      <c r="B100" s="74" t="s">
        <v>111</v>
      </c>
      <c r="C100" s="22"/>
      <c r="D100" s="74" t="s">
        <v>111</v>
      </c>
      <c r="E100" s="74" t="s">
        <v>111</v>
      </c>
      <c r="F100" s="57"/>
      <c r="G100" s="52">
        <v>20.04233</v>
      </c>
      <c r="H100" s="52">
        <v>18.856629999999999</v>
      </c>
      <c r="I100" s="52">
        <v>18.6297</v>
      </c>
      <c r="J100" s="52">
        <v>17.883240000000001</v>
      </c>
      <c r="K100" s="52">
        <v>18.46407</v>
      </c>
      <c r="L100" s="52">
        <v>17.722999999999999</v>
      </c>
      <c r="M100" s="52">
        <v>18.523630000000001</v>
      </c>
      <c r="N100" s="52">
        <v>17.505289999999999</v>
      </c>
      <c r="O100" s="52">
        <v>18.18845</v>
      </c>
      <c r="P100" s="52">
        <v>18.492290000000001</v>
      </c>
    </row>
    <row r="101" spans="1:16" x14ac:dyDescent="0.2">
      <c r="A101" s="43" t="s">
        <v>87</v>
      </c>
      <c r="B101" s="22"/>
      <c r="C101" s="22"/>
      <c r="D101" s="57"/>
      <c r="E101" s="57"/>
      <c r="F101" s="57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">
      <c r="B102" s="22"/>
      <c r="C102" s="22"/>
      <c r="D102" s="22"/>
      <c r="E102" s="22"/>
      <c r="F102" s="22"/>
    </row>
    <row r="103" spans="1:16" x14ac:dyDescent="0.2">
      <c r="B103" s="22"/>
      <c r="C103" s="22"/>
      <c r="D103" s="22"/>
      <c r="E103" s="22"/>
      <c r="F103" s="22"/>
    </row>
    <row r="105" spans="1:16" x14ac:dyDescent="0.2">
      <c r="I105" s="39"/>
      <c r="J105" s="39"/>
      <c r="K105" s="39"/>
      <c r="L10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FBC7-7A01-284D-A03B-BE342E59CEBE}">
  <sheetPr>
    <tabColor rgb="FF00B050"/>
  </sheetPr>
  <dimension ref="A1:AH45"/>
  <sheetViews>
    <sheetView topLeftCell="N1" zoomScale="106" workbookViewId="0">
      <selection activeCell="H29" sqref="H29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5.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4" x14ac:dyDescent="0.2">
      <c r="B1" s="23" t="s">
        <v>53</v>
      </c>
      <c r="C1" s="23"/>
      <c r="D1" s="88" t="s">
        <v>23</v>
      </c>
      <c r="E1" s="86"/>
      <c r="F1" s="24"/>
      <c r="G1" s="87" t="s">
        <v>25</v>
      </c>
      <c r="H1" s="87"/>
      <c r="I1" s="87"/>
      <c r="J1" s="87"/>
      <c r="K1" s="87"/>
      <c r="L1" s="87"/>
      <c r="M1" s="87"/>
      <c r="N1" s="87"/>
      <c r="O1" s="87"/>
      <c r="P1" s="87"/>
    </row>
    <row r="2" spans="1:34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4" ht="17" customHeight="1" x14ac:dyDescent="0.2">
      <c r="A3" s="76" t="s">
        <v>165</v>
      </c>
      <c r="B3" s="71">
        <v>14.715210000000001</v>
      </c>
      <c r="C3" s="22">
        <f>(B3+D3)/2</f>
        <v>14.163119999999999</v>
      </c>
      <c r="D3" s="71">
        <v>13.61103</v>
      </c>
      <c r="E3" s="71">
        <v>13.575939999999999</v>
      </c>
      <c r="F3" s="22">
        <f>(E3+G3)/2</f>
        <v>13.38374</v>
      </c>
      <c r="G3" s="9">
        <v>13.19154</v>
      </c>
      <c r="H3" s="9">
        <v>12.52542</v>
      </c>
      <c r="I3" s="9">
        <v>12.73157</v>
      </c>
      <c r="J3" s="9">
        <v>12.411910000000001</v>
      </c>
      <c r="K3" s="9">
        <v>12.37703</v>
      </c>
      <c r="L3" s="9">
        <v>12.3072</v>
      </c>
      <c r="M3" s="9">
        <v>12.380739999999999</v>
      </c>
      <c r="N3" s="9">
        <v>12.37642</v>
      </c>
      <c r="O3" s="9">
        <v>12.495279999999999</v>
      </c>
      <c r="P3" s="9">
        <v>12.55397</v>
      </c>
      <c r="R3" s="53" t="s">
        <v>82</v>
      </c>
      <c r="U3" s="9"/>
      <c r="V3" s="9"/>
      <c r="W3" s="9"/>
      <c r="X3" s="9"/>
      <c r="AA3" s="9"/>
      <c r="AB3" s="9"/>
      <c r="AC3" s="9"/>
      <c r="AD3" s="9"/>
    </row>
    <row r="4" spans="1:34" x14ac:dyDescent="0.2">
      <c r="A4" s="76" t="s">
        <v>164</v>
      </c>
      <c r="B4" s="71">
        <v>14.53228</v>
      </c>
      <c r="C4" s="22">
        <f>(B4+D4)/2</f>
        <v>13.878325</v>
      </c>
      <c r="D4" s="71">
        <v>13.22437</v>
      </c>
      <c r="E4" s="71">
        <v>12.847</v>
      </c>
      <c r="F4" s="22">
        <f>(E4+G4)/2</f>
        <v>13.051105</v>
      </c>
      <c r="G4" s="9">
        <v>13.25521</v>
      </c>
      <c r="H4" s="9">
        <v>12.844469999999999</v>
      </c>
      <c r="I4" s="9">
        <v>12.87027</v>
      </c>
      <c r="J4" s="9">
        <v>12.58384</v>
      </c>
      <c r="K4" s="9">
        <v>12.543380000000001</v>
      </c>
      <c r="L4" s="9">
        <v>12.3072</v>
      </c>
      <c r="M4" s="9">
        <v>12.33254</v>
      </c>
      <c r="N4" s="9">
        <v>12.21552</v>
      </c>
      <c r="O4" s="9">
        <v>12.307980000000001</v>
      </c>
      <c r="P4" s="9">
        <v>12.189909999999999</v>
      </c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</row>
    <row r="5" spans="1:34" ht="19" x14ac:dyDescent="0.25">
      <c r="A5" s="36" t="s">
        <v>13</v>
      </c>
      <c r="F5" s="9"/>
      <c r="Q5" s="9"/>
      <c r="R5" s="9"/>
      <c r="S5" s="6"/>
      <c r="T5" s="6" t="s">
        <v>54</v>
      </c>
      <c r="U5" s="6"/>
      <c r="V5" s="75" t="s">
        <v>24</v>
      </c>
      <c r="W5" s="75" t="s">
        <v>45</v>
      </c>
      <c r="X5" s="75"/>
      <c r="Y5" s="75" t="s">
        <v>51</v>
      </c>
      <c r="Z5" s="75" t="s">
        <v>46</v>
      </c>
      <c r="AA5" s="75" t="s">
        <v>47</v>
      </c>
      <c r="AB5" s="75" t="s">
        <v>48</v>
      </c>
      <c r="AC5" s="75" t="s">
        <v>49</v>
      </c>
      <c r="AD5" s="75" t="s">
        <v>30</v>
      </c>
      <c r="AE5" s="75" t="s">
        <v>42</v>
      </c>
      <c r="AF5" s="75" t="s">
        <v>43</v>
      </c>
      <c r="AG5" s="75" t="s">
        <v>44</v>
      </c>
      <c r="AH5" s="75" t="s">
        <v>31</v>
      </c>
    </row>
    <row r="6" spans="1:34" x14ac:dyDescent="0.2">
      <c r="A6" s="46" t="s">
        <v>32</v>
      </c>
      <c r="F6" s="22"/>
      <c r="Q6" s="9"/>
      <c r="R6" s="9"/>
      <c r="S6" s="5" t="s">
        <v>40</v>
      </c>
      <c r="T6" s="9">
        <v>1.515733</v>
      </c>
      <c r="U6" s="5"/>
      <c r="V6" s="9"/>
      <c r="W6" s="9"/>
      <c r="X6" s="3"/>
      <c r="Y6" s="9">
        <v>1.514974</v>
      </c>
      <c r="Z6" s="9"/>
      <c r="AA6" s="9"/>
      <c r="AB6" s="9"/>
      <c r="AC6" s="9"/>
      <c r="AD6" s="9"/>
      <c r="AE6" s="9"/>
      <c r="AF6" s="9"/>
      <c r="AG6" s="9"/>
      <c r="AH6" s="9"/>
    </row>
    <row r="7" spans="1:34" x14ac:dyDescent="0.2">
      <c r="A7" s="43"/>
      <c r="B7" s="52">
        <v>15.13148</v>
      </c>
      <c r="D7" s="73">
        <v>14.37852</v>
      </c>
      <c r="E7" s="73">
        <v>14.6517</v>
      </c>
      <c r="F7" s="56"/>
      <c r="G7" s="9">
        <v>14.56338</v>
      </c>
      <c r="H7" s="9">
        <v>13.89188</v>
      </c>
      <c r="I7" s="9">
        <v>13.71274</v>
      </c>
      <c r="J7" s="9">
        <v>13.80762</v>
      </c>
      <c r="K7" s="9">
        <v>13.531969999999999</v>
      </c>
      <c r="L7" s="9">
        <v>13.270239999999999</v>
      </c>
      <c r="M7" s="9">
        <v>13.0076</v>
      </c>
      <c r="N7" s="9">
        <v>13.12378</v>
      </c>
      <c r="O7" s="9">
        <v>12.97181</v>
      </c>
      <c r="P7" s="9">
        <v>13.35895</v>
      </c>
      <c r="Q7" s="9"/>
      <c r="R7" s="9"/>
      <c r="S7" s="5" t="s">
        <v>38</v>
      </c>
      <c r="T7" s="9">
        <v>50.177419999999998</v>
      </c>
      <c r="U7" s="5"/>
      <c r="V7" s="9"/>
      <c r="W7" s="9"/>
      <c r="X7" s="3"/>
      <c r="Y7" s="9">
        <v>51.484479999999998</v>
      </c>
      <c r="Z7" s="9"/>
      <c r="AA7" s="9"/>
      <c r="AB7" s="9"/>
      <c r="AC7" s="9"/>
      <c r="AD7" s="9"/>
      <c r="AE7" s="9"/>
      <c r="AF7" s="9"/>
      <c r="AG7" s="9"/>
      <c r="AH7" s="9"/>
    </row>
    <row r="8" spans="1:34" x14ac:dyDescent="0.2">
      <c r="A8" s="44" t="s">
        <v>33</v>
      </c>
      <c r="F8" s="22"/>
      <c r="Q8" s="9"/>
      <c r="R8" s="9"/>
      <c r="S8" s="5" t="s">
        <v>41</v>
      </c>
      <c r="T8" s="9">
        <v>0.32518019999999997</v>
      </c>
      <c r="U8" s="5"/>
      <c r="V8" s="9">
        <v>0.23416670000000001</v>
      </c>
      <c r="W8" s="9"/>
      <c r="X8" s="3"/>
      <c r="Y8" s="9">
        <v>0.18549189999999999</v>
      </c>
      <c r="Z8" s="9"/>
      <c r="AA8" s="9"/>
      <c r="AB8" s="9"/>
      <c r="AC8" s="9"/>
      <c r="AD8" s="9"/>
      <c r="AE8" s="9"/>
      <c r="AF8" s="9"/>
      <c r="AG8" s="9"/>
      <c r="AH8" s="9"/>
    </row>
    <row r="9" spans="1:34" x14ac:dyDescent="0.2">
      <c r="A9" s="43"/>
      <c r="B9" s="52">
        <v>14.739940000000001</v>
      </c>
      <c r="D9" s="73">
        <v>13.47021</v>
      </c>
      <c r="E9" s="73">
        <v>13.8734</v>
      </c>
      <c r="F9" s="56"/>
      <c r="G9" s="9">
        <v>13.574350000000001</v>
      </c>
      <c r="H9" s="9">
        <v>13.39536</v>
      </c>
      <c r="I9" s="9">
        <v>13.12035</v>
      </c>
      <c r="J9" s="9">
        <v>12.78956</v>
      </c>
      <c r="K9" s="9">
        <v>12.95058</v>
      </c>
      <c r="L9" s="9">
        <v>12.87365</v>
      </c>
      <c r="M9" s="9">
        <v>12.74583</v>
      </c>
      <c r="N9" s="9">
        <v>13.002649999999999</v>
      </c>
      <c r="O9" s="9">
        <v>12.97907</v>
      </c>
      <c r="P9" s="9">
        <v>13.26188</v>
      </c>
      <c r="Q9" s="9"/>
      <c r="R9" s="9"/>
      <c r="S9" s="9"/>
      <c r="T9" s="9"/>
      <c r="U9" s="9"/>
    </row>
    <row r="10" spans="1:34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Z10" s="9"/>
      <c r="AA10" s="9"/>
      <c r="AB10" s="9"/>
    </row>
    <row r="11" spans="1:34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"/>
      <c r="V11" s="9"/>
      <c r="W11" s="9" t="s">
        <v>166</v>
      </c>
      <c r="Z11" s="9"/>
      <c r="AA11" s="9"/>
      <c r="AB11" s="9"/>
    </row>
    <row r="12" spans="1:34" ht="17" thickBot="1" x14ac:dyDescent="0.25">
      <c r="A12" s="43"/>
      <c r="B12" s="52">
        <v>13.99296</v>
      </c>
      <c r="D12" s="71">
        <v>13.08267</v>
      </c>
      <c r="E12" s="71">
        <v>12.99112</v>
      </c>
      <c r="F12" s="22"/>
      <c r="G12" s="9">
        <v>13.07898</v>
      </c>
      <c r="H12" s="9">
        <v>11.915789999999999</v>
      </c>
      <c r="I12" s="9">
        <v>12.66611</v>
      </c>
      <c r="J12" s="9">
        <v>12.181850000000001</v>
      </c>
      <c r="K12" s="9">
        <v>12.25615</v>
      </c>
      <c r="L12" s="9">
        <v>12.49348</v>
      </c>
      <c r="M12" s="9">
        <v>12.708769999999999</v>
      </c>
      <c r="N12" s="9">
        <v>12.704789999999999</v>
      </c>
      <c r="O12" s="9">
        <v>12.82169</v>
      </c>
      <c r="P12" s="9">
        <v>12.411060000000001</v>
      </c>
      <c r="Q12" s="9"/>
      <c r="R12" s="9"/>
      <c r="S12" s="9"/>
      <c r="T12" s="9"/>
      <c r="U12" s="78" t="s">
        <v>53</v>
      </c>
      <c r="V12" s="78" t="s">
        <v>168</v>
      </c>
      <c r="W12" s="79" t="s">
        <v>169</v>
      </c>
      <c r="X12" s="80" t="s">
        <v>51</v>
      </c>
      <c r="Y12" s="80" t="s">
        <v>46</v>
      </c>
      <c r="Z12" s="80" t="s">
        <v>47</v>
      </c>
      <c r="AA12" s="80" t="s">
        <v>48</v>
      </c>
      <c r="AB12" s="80" t="s">
        <v>49</v>
      </c>
      <c r="AC12" s="80" t="s">
        <v>30</v>
      </c>
      <c r="AD12" s="80" t="s">
        <v>42</v>
      </c>
      <c r="AE12" s="80" t="s">
        <v>43</v>
      </c>
      <c r="AF12" s="80" t="s">
        <v>44</v>
      </c>
      <c r="AG12" s="80" t="s">
        <v>31</v>
      </c>
    </row>
    <row r="13" spans="1:34" x14ac:dyDescent="0.2">
      <c r="A13" s="46" t="s">
        <v>35</v>
      </c>
      <c r="F13" s="22"/>
      <c r="Q13" s="9"/>
      <c r="R13" s="9"/>
      <c r="S13" s="9" t="s">
        <v>178</v>
      </c>
      <c r="T13" s="9" t="s">
        <v>167</v>
      </c>
      <c r="U13" s="9">
        <v>14671</v>
      </c>
      <c r="V13" s="9">
        <v>3641</v>
      </c>
      <c r="W13" s="12">
        <v>3436</v>
      </c>
      <c r="X13" s="12">
        <v>2091</v>
      </c>
      <c r="Y13" s="12">
        <v>2208</v>
      </c>
      <c r="Z13" s="9">
        <v>2091</v>
      </c>
      <c r="AA13" s="9">
        <v>2022</v>
      </c>
      <c r="AB13" s="9">
        <v>2787</v>
      </c>
      <c r="AC13" s="12">
        <v>2868</v>
      </c>
      <c r="AD13" s="12">
        <v>2560</v>
      </c>
      <c r="AE13" s="12">
        <v>2708</v>
      </c>
      <c r="AF13" s="12">
        <v>2672</v>
      </c>
      <c r="AG13" s="12">
        <v>2793</v>
      </c>
    </row>
    <row r="14" spans="1:34" x14ac:dyDescent="0.2">
      <c r="A14" s="43"/>
      <c r="B14" s="52">
        <v>13.87668</v>
      </c>
      <c r="D14" s="71">
        <v>12.39373</v>
      </c>
      <c r="E14" s="71">
        <v>12.05036</v>
      </c>
      <c r="F14" s="22"/>
      <c r="G14" s="9">
        <v>11.356629999999999</v>
      </c>
      <c r="H14" s="9">
        <v>11.612080000000001</v>
      </c>
      <c r="I14" s="9">
        <v>11.579739999999999</v>
      </c>
      <c r="J14" s="9">
        <v>11.552049999999999</v>
      </c>
      <c r="K14" s="9">
        <v>11.14316</v>
      </c>
      <c r="L14" s="9">
        <v>11.01352</v>
      </c>
      <c r="M14" s="9">
        <v>11.57606</v>
      </c>
      <c r="N14" s="9">
        <v>11.27783</v>
      </c>
      <c r="O14" s="9">
        <v>11.70871</v>
      </c>
      <c r="P14" s="9">
        <v>11.789289999999999</v>
      </c>
      <c r="Q14" s="9"/>
      <c r="R14" s="9"/>
      <c r="S14" s="9" t="s">
        <v>176</v>
      </c>
      <c r="T14" s="77" t="s">
        <v>170</v>
      </c>
      <c r="U14" s="9">
        <v>0</v>
      </c>
      <c r="V14" s="9">
        <v>0</v>
      </c>
      <c r="W14" s="12">
        <v>0</v>
      </c>
      <c r="X14" s="12">
        <v>0</v>
      </c>
      <c r="Y14" s="12">
        <v>0</v>
      </c>
      <c r="Z14" s="9">
        <v>0</v>
      </c>
      <c r="AA14" s="9">
        <v>0</v>
      </c>
      <c r="AB14" s="9">
        <v>0</v>
      </c>
      <c r="AC14" s="12">
        <v>0</v>
      </c>
      <c r="AD14" s="9">
        <v>0</v>
      </c>
      <c r="AE14" s="9">
        <v>0</v>
      </c>
      <c r="AF14" s="12">
        <v>0</v>
      </c>
      <c r="AG14" s="9">
        <v>0</v>
      </c>
      <c r="AH14" s="9"/>
    </row>
    <row r="15" spans="1:34" x14ac:dyDescent="0.2">
      <c r="A15" s="27" t="s">
        <v>26</v>
      </c>
      <c r="F15" s="22"/>
      <c r="Q15" s="9"/>
      <c r="R15" s="9"/>
      <c r="S15" s="9"/>
      <c r="T15" s="77" t="s">
        <v>171</v>
      </c>
      <c r="U15" s="12">
        <v>5843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</row>
    <row r="16" spans="1:34" x14ac:dyDescent="0.2">
      <c r="A16" s="49" t="s">
        <v>32</v>
      </c>
      <c r="D16" s="18"/>
      <c r="E16" s="18"/>
      <c r="F16" s="57"/>
      <c r="Q16" s="9"/>
      <c r="R16" s="9"/>
      <c r="S16" s="9"/>
      <c r="T16" s="77" t="s">
        <v>172</v>
      </c>
      <c r="U16" s="12">
        <v>9313</v>
      </c>
      <c r="V16" s="12">
        <v>602</v>
      </c>
      <c r="W16" s="12">
        <v>418</v>
      </c>
      <c r="X16" s="12">
        <v>294</v>
      </c>
      <c r="Y16" s="12">
        <v>246</v>
      </c>
      <c r="Z16" s="12">
        <v>204</v>
      </c>
      <c r="AA16" s="12">
        <v>152</v>
      </c>
      <c r="AB16" s="12">
        <v>230</v>
      </c>
      <c r="AC16" s="12">
        <v>225</v>
      </c>
      <c r="AD16" s="12">
        <v>285</v>
      </c>
      <c r="AE16" s="12">
        <v>183</v>
      </c>
      <c r="AF16" s="12">
        <v>214</v>
      </c>
      <c r="AG16" s="12">
        <v>277</v>
      </c>
    </row>
    <row r="17" spans="1:33" x14ac:dyDescent="0.2">
      <c r="A17" s="43"/>
      <c r="B17" s="52">
        <v>14.93436</v>
      </c>
      <c r="C17" s="22"/>
      <c r="D17" s="71">
        <v>14.1914</v>
      </c>
      <c r="E17" s="71">
        <v>13.866580000000001</v>
      </c>
      <c r="F17" s="22"/>
      <c r="G17" s="9">
        <v>14.57283</v>
      </c>
      <c r="H17" s="9">
        <v>14.15011</v>
      </c>
      <c r="I17" s="9">
        <v>13.832520000000001</v>
      </c>
      <c r="J17" s="9">
        <v>13.94741</v>
      </c>
      <c r="K17" s="9">
        <v>13.689159999999999</v>
      </c>
      <c r="L17" s="9">
        <v>13.270239999999999</v>
      </c>
      <c r="M17" s="9">
        <v>12.992229999999999</v>
      </c>
      <c r="N17" s="9">
        <v>12.953530000000001</v>
      </c>
      <c r="O17" s="9">
        <v>12.787990000000001</v>
      </c>
      <c r="P17" s="9">
        <v>12.945119999999999</v>
      </c>
      <c r="Q17" s="9"/>
      <c r="R17" s="9"/>
      <c r="S17" s="9"/>
      <c r="T17" s="9" t="s">
        <v>173</v>
      </c>
      <c r="U17" s="12">
        <v>5843</v>
      </c>
      <c r="V17" s="12">
        <v>581</v>
      </c>
      <c r="W17" s="12">
        <v>397</v>
      </c>
      <c r="X17" s="12">
        <v>292</v>
      </c>
      <c r="Y17" s="12">
        <v>246</v>
      </c>
      <c r="Z17" s="12">
        <v>204</v>
      </c>
      <c r="AA17" s="12">
        <v>152</v>
      </c>
      <c r="AB17" s="12">
        <v>230</v>
      </c>
      <c r="AC17" s="12">
        <v>225</v>
      </c>
      <c r="AD17" s="12">
        <v>285</v>
      </c>
      <c r="AE17" s="12">
        <v>183</v>
      </c>
      <c r="AF17" s="12">
        <v>214</v>
      </c>
      <c r="AG17" s="12">
        <v>277</v>
      </c>
    </row>
    <row r="18" spans="1:33" x14ac:dyDescent="0.2">
      <c r="A18" s="49" t="s">
        <v>33</v>
      </c>
      <c r="D18" s="18"/>
      <c r="E18" s="18"/>
      <c r="Q18" s="9"/>
      <c r="R18" s="9"/>
      <c r="S18" s="9"/>
      <c r="T18" s="9" t="s">
        <v>174</v>
      </c>
      <c r="U18" s="12">
        <v>6381</v>
      </c>
      <c r="V18" s="12">
        <v>453</v>
      </c>
      <c r="W18" s="12">
        <v>372</v>
      </c>
      <c r="X18" s="12">
        <v>209</v>
      </c>
      <c r="Y18" s="12">
        <v>212</v>
      </c>
      <c r="Z18" s="12">
        <v>256</v>
      </c>
      <c r="AA18" s="12">
        <v>154</v>
      </c>
      <c r="AB18" s="12">
        <v>201</v>
      </c>
      <c r="AC18" s="12">
        <v>161</v>
      </c>
      <c r="AD18" s="12">
        <v>198</v>
      </c>
      <c r="AE18" s="12">
        <v>153</v>
      </c>
      <c r="AF18" s="12">
        <v>152</v>
      </c>
      <c r="AG18" s="12">
        <v>241</v>
      </c>
    </row>
    <row r="19" spans="1:33" x14ac:dyDescent="0.2">
      <c r="A19" s="43"/>
      <c r="B19" s="52">
        <v>14.591659999999999</v>
      </c>
      <c r="C19" s="22"/>
      <c r="D19" s="72">
        <v>13.47021</v>
      </c>
      <c r="E19" s="72">
        <v>13.268219999999999</v>
      </c>
      <c r="F19" s="22"/>
      <c r="G19" s="9">
        <v>13.66131</v>
      </c>
      <c r="H19" s="9">
        <v>13.70003</v>
      </c>
      <c r="I19" s="9">
        <v>13.24807</v>
      </c>
      <c r="J19" s="9">
        <v>12.95363</v>
      </c>
      <c r="K19" s="9">
        <v>13.12932</v>
      </c>
      <c r="L19" s="9">
        <v>12.87365</v>
      </c>
      <c r="M19" s="9">
        <v>12.70284</v>
      </c>
      <c r="N19" s="9">
        <v>12.85896</v>
      </c>
      <c r="O19" s="9">
        <v>12.8291</v>
      </c>
      <c r="P19" s="9">
        <v>12.9879</v>
      </c>
      <c r="Q19" s="9"/>
      <c r="R19" s="9"/>
      <c r="S19" s="9"/>
      <c r="T19" s="9" t="s">
        <v>175</v>
      </c>
      <c r="U19" s="12">
        <v>5845</v>
      </c>
      <c r="V19" s="12">
        <v>0</v>
      </c>
      <c r="W19" s="12">
        <v>0</v>
      </c>
      <c r="X19" s="12">
        <v>4</v>
      </c>
      <c r="Y19" s="12">
        <v>8</v>
      </c>
      <c r="Z19" s="12">
        <v>2</v>
      </c>
      <c r="AA19" s="12">
        <v>1</v>
      </c>
      <c r="AB19" s="12">
        <v>3</v>
      </c>
      <c r="AC19" s="12">
        <v>0</v>
      </c>
      <c r="AD19" s="12">
        <v>2</v>
      </c>
      <c r="AE19" s="12">
        <v>1</v>
      </c>
      <c r="AF19" s="12">
        <v>3</v>
      </c>
      <c r="AG19" s="12">
        <v>0</v>
      </c>
    </row>
    <row r="20" spans="1:33" x14ac:dyDescent="0.2">
      <c r="A20" s="49" t="s">
        <v>34</v>
      </c>
      <c r="D20" s="18"/>
      <c r="E20" s="18"/>
      <c r="Q20" s="9"/>
      <c r="R20" s="9"/>
      <c r="S20" s="9"/>
      <c r="T20" s="9" t="s">
        <v>163</v>
      </c>
      <c r="U20" s="12">
        <v>5861</v>
      </c>
      <c r="V20" s="12">
        <v>7</v>
      </c>
      <c r="W20" s="12">
        <v>1</v>
      </c>
      <c r="X20" s="12">
        <v>0</v>
      </c>
      <c r="Y20" s="12">
        <v>1</v>
      </c>
      <c r="Z20" s="12">
        <v>1</v>
      </c>
      <c r="AA20" s="12">
        <v>1</v>
      </c>
      <c r="AB20" s="12">
        <v>1</v>
      </c>
      <c r="AC20" s="12">
        <v>0</v>
      </c>
      <c r="AD20" s="12">
        <v>2</v>
      </c>
      <c r="AE20" s="12">
        <v>1</v>
      </c>
      <c r="AF20" s="12">
        <v>1</v>
      </c>
      <c r="AG20" s="12">
        <v>2</v>
      </c>
    </row>
    <row r="21" spans="1:33" x14ac:dyDescent="0.2">
      <c r="A21" s="43"/>
      <c r="B21" s="52">
        <v>13.813789999999999</v>
      </c>
      <c r="C21" s="22"/>
      <c r="D21" s="71">
        <v>12.49175</v>
      </c>
      <c r="E21" s="71">
        <v>12.340450000000001</v>
      </c>
      <c r="F21" s="22"/>
      <c r="G21" s="9">
        <v>13.10487</v>
      </c>
      <c r="H21" s="9">
        <v>12.279170000000001</v>
      </c>
      <c r="I21" s="9">
        <v>12.801019999999999</v>
      </c>
      <c r="J21" s="9">
        <v>12.37323</v>
      </c>
      <c r="K21" s="9">
        <v>12.4025</v>
      </c>
      <c r="L21" s="9">
        <v>12.49348</v>
      </c>
      <c r="M21" s="9">
        <v>12.664110000000001</v>
      </c>
      <c r="N21" s="9">
        <v>12.560140000000001</v>
      </c>
      <c r="O21" s="9">
        <v>12.63083</v>
      </c>
      <c r="P21" s="9">
        <v>12.017010000000001</v>
      </c>
      <c r="S21" s="77" t="s">
        <v>179</v>
      </c>
      <c r="T21" s="77" t="s">
        <v>177</v>
      </c>
      <c r="U21" s="84">
        <v>5218</v>
      </c>
      <c r="V21" s="84">
        <v>2981</v>
      </c>
      <c r="W21" s="84">
        <v>2966</v>
      </c>
      <c r="X21" s="84">
        <v>1748</v>
      </c>
      <c r="Y21" s="84">
        <v>1878</v>
      </c>
      <c r="Z21" s="84">
        <v>1762</v>
      </c>
      <c r="AA21" s="84">
        <v>1796</v>
      </c>
      <c r="AB21" s="84">
        <v>2459</v>
      </c>
      <c r="AC21" s="84">
        <v>2556</v>
      </c>
      <c r="AD21" s="84">
        <v>2190</v>
      </c>
      <c r="AE21" s="84">
        <v>2446</v>
      </c>
      <c r="AF21" s="84">
        <v>2407</v>
      </c>
      <c r="AG21" s="84">
        <v>2404</v>
      </c>
    </row>
    <row r="22" spans="1:33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</row>
    <row r="23" spans="1:33" x14ac:dyDescent="0.2">
      <c r="A23" s="43"/>
      <c r="B23" s="52">
        <v>13.68699</v>
      </c>
      <c r="C23" s="22"/>
      <c r="D23" s="71">
        <v>11.94974</v>
      </c>
      <c r="E23" s="71">
        <v>11.37632</v>
      </c>
      <c r="F23" s="22"/>
      <c r="G23" s="9">
        <v>11.47505</v>
      </c>
      <c r="H23" s="9">
        <v>11.889060000000001</v>
      </c>
      <c r="I23" s="9">
        <v>11.75159</v>
      </c>
      <c r="J23" s="9">
        <v>11.72268</v>
      </c>
      <c r="K23" s="9">
        <v>11.319599999999999</v>
      </c>
      <c r="L23" s="9">
        <v>11.01352</v>
      </c>
      <c r="M23" s="9">
        <v>11.49935</v>
      </c>
      <c r="N23" s="9">
        <v>11.102980000000001</v>
      </c>
      <c r="O23" s="9">
        <v>11.50155</v>
      </c>
      <c r="P23" s="9">
        <v>11.4101</v>
      </c>
      <c r="T23" s="9"/>
      <c r="U23" s="9"/>
      <c r="V23" s="9"/>
      <c r="W23" s="9"/>
      <c r="X23" s="9"/>
    </row>
    <row r="24" spans="1:33" x14ac:dyDescent="0.2">
      <c r="A24" s="14"/>
      <c r="F24" s="22"/>
      <c r="T24" s="9"/>
      <c r="U24" s="9"/>
      <c r="V24" s="9"/>
      <c r="W24" s="9"/>
      <c r="X24" s="9"/>
    </row>
    <row r="25" spans="1:33" x14ac:dyDescent="0.2">
      <c r="A25" s="14"/>
      <c r="F25" s="22"/>
      <c r="T25" s="9"/>
      <c r="U25" s="9"/>
      <c r="V25" s="9"/>
      <c r="W25" s="9"/>
      <c r="X25" s="9"/>
    </row>
    <row r="26" spans="1:33" ht="19" x14ac:dyDescent="0.25">
      <c r="A26" s="36" t="s">
        <v>18</v>
      </c>
      <c r="F26" s="22"/>
      <c r="T26" s="9"/>
      <c r="U26" s="9"/>
      <c r="V26" s="9"/>
      <c r="W26" s="9"/>
      <c r="X26" s="9"/>
    </row>
    <row r="27" spans="1:33" x14ac:dyDescent="0.2">
      <c r="A27" s="44" t="s">
        <v>83</v>
      </c>
      <c r="F27" s="22"/>
      <c r="T27" s="9"/>
      <c r="U27" s="9"/>
      <c r="V27" s="9"/>
      <c r="W27" s="9"/>
      <c r="X27" s="9"/>
    </row>
    <row r="28" spans="1:33" x14ac:dyDescent="0.2">
      <c r="A28" s="50"/>
      <c r="B28" s="52">
        <v>12.966100000000001</v>
      </c>
      <c r="D28" s="71">
        <v>11.17319</v>
      </c>
      <c r="E28" s="71">
        <v>11.391690000000001</v>
      </c>
      <c r="F28" s="22"/>
      <c r="G28" s="9">
        <v>11.15817</v>
      </c>
      <c r="H28" s="9">
        <v>10.65774</v>
      </c>
      <c r="I28" s="9">
        <v>10.95018</v>
      </c>
      <c r="J28" s="9">
        <v>10.342919999999999</v>
      </c>
      <c r="K28" s="9">
        <v>10.46991</v>
      </c>
      <c r="L28" s="9">
        <v>10.17449</v>
      </c>
      <c r="M28" s="9">
        <v>10.28655</v>
      </c>
      <c r="N28" s="9">
        <v>9.9836810000000007</v>
      </c>
      <c r="O28" s="9">
        <v>10.1449</v>
      </c>
      <c r="P28" s="9">
        <v>9.8589490000000009</v>
      </c>
      <c r="T28" s="9"/>
      <c r="U28" s="9"/>
      <c r="V28" s="9"/>
      <c r="W28" s="9"/>
      <c r="X28" s="9"/>
    </row>
    <row r="29" spans="1:33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3" x14ac:dyDescent="0.2">
      <c r="A30" s="50"/>
      <c r="B30" s="52">
        <v>15.141299999999999</v>
      </c>
      <c r="D30" s="71">
        <v>14.359299999999999</v>
      </c>
      <c r="E30" s="71">
        <v>14.16846</v>
      </c>
      <c r="F30" s="22"/>
      <c r="G30" s="9">
        <v>13.955399999999999</v>
      </c>
      <c r="H30" s="9">
        <v>13.69727</v>
      </c>
      <c r="I30" s="9">
        <v>13.50836</v>
      </c>
      <c r="J30" s="9">
        <v>13.558199999999999</v>
      </c>
      <c r="K30" s="9">
        <v>13.3368</v>
      </c>
      <c r="L30" s="9">
        <v>13.07652</v>
      </c>
      <c r="M30" s="9">
        <v>13.126440000000001</v>
      </c>
      <c r="N30" s="9">
        <v>12.987880000000001</v>
      </c>
      <c r="O30" s="9">
        <v>13.16901</v>
      </c>
      <c r="P30" s="9">
        <v>13.09385</v>
      </c>
      <c r="T30" s="9"/>
      <c r="U30" s="9"/>
      <c r="V30" s="9"/>
      <c r="W30" s="9"/>
      <c r="X30" s="9"/>
    </row>
    <row r="31" spans="1:33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3" x14ac:dyDescent="0.2">
      <c r="A32" s="50"/>
      <c r="B32" s="52">
        <v>17.012879999999999</v>
      </c>
      <c r="D32" s="71">
        <v>16.262730000000001</v>
      </c>
      <c r="E32" s="71">
        <v>16.11824</v>
      </c>
      <c r="F32" s="22"/>
      <c r="G32" s="9">
        <v>16.232669999999999</v>
      </c>
      <c r="H32" s="9">
        <v>15.95051</v>
      </c>
      <c r="I32" s="9">
        <v>15.6898</v>
      </c>
      <c r="J32" s="9">
        <v>15.56049</v>
      </c>
      <c r="K32" s="9">
        <v>15.41423</v>
      </c>
      <c r="L32" s="9">
        <v>15.22424</v>
      </c>
      <c r="M32" s="9">
        <v>15.131030000000001</v>
      </c>
      <c r="N32" s="9">
        <v>15.26807</v>
      </c>
      <c r="O32" s="9">
        <v>15.110469999999999</v>
      </c>
      <c r="P32" s="9">
        <v>15.2437</v>
      </c>
      <c r="T32" s="9"/>
      <c r="U32" s="9"/>
      <c r="V32" s="9"/>
      <c r="W32" s="9"/>
      <c r="X32" s="9"/>
    </row>
    <row r="33" spans="1:24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6" t="s">
        <v>26</v>
      </c>
      <c r="F34" s="22"/>
      <c r="Q34" s="9"/>
      <c r="R34" s="9"/>
      <c r="S34" s="9"/>
      <c r="T34" s="9"/>
    </row>
    <row r="35" spans="1:24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</row>
    <row r="36" spans="1:24" x14ac:dyDescent="0.2">
      <c r="A36" s="50"/>
      <c r="B36" s="52">
        <v>12.943759999999999</v>
      </c>
      <c r="D36" s="71">
        <v>11.317069999999999</v>
      </c>
      <c r="E36" s="71">
        <v>11.353249999999999</v>
      </c>
      <c r="F36" s="22"/>
      <c r="G36" s="9">
        <v>11.12555</v>
      </c>
      <c r="H36" s="9">
        <v>10.66836</v>
      </c>
      <c r="I36" s="9">
        <v>10.957330000000001</v>
      </c>
      <c r="J36" s="9">
        <v>10.363630000000001</v>
      </c>
      <c r="K36" s="9">
        <v>10.488939999999999</v>
      </c>
      <c r="L36" s="9">
        <v>10.17449</v>
      </c>
      <c r="M36" s="9">
        <v>10.26618</v>
      </c>
      <c r="N36" s="9">
        <v>9.9768699999999999</v>
      </c>
      <c r="O36" s="9">
        <v>10.15199</v>
      </c>
      <c r="P36" s="9">
        <v>9.8563779999999994</v>
      </c>
      <c r="Q36" s="9"/>
      <c r="R36" s="9"/>
      <c r="S36" s="9"/>
      <c r="T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</row>
    <row r="38" spans="1:24" x14ac:dyDescent="0.2">
      <c r="A38" s="50"/>
      <c r="B38" s="52">
        <v>15.130089999999999</v>
      </c>
      <c r="D38" s="71">
        <v>14.77895</v>
      </c>
      <c r="E38" s="71">
        <v>14.08722</v>
      </c>
      <c r="F38" s="22"/>
      <c r="G38" s="9">
        <v>13.99513</v>
      </c>
      <c r="H38" s="9">
        <v>13.67897</v>
      </c>
      <c r="I38" s="9">
        <v>13.464029999999999</v>
      </c>
      <c r="J38" s="9">
        <v>13.55259</v>
      </c>
      <c r="K38" s="9">
        <v>13.298730000000001</v>
      </c>
      <c r="L38" s="9">
        <v>13.07652</v>
      </c>
      <c r="M38" s="9">
        <v>13.129519999999999</v>
      </c>
      <c r="N38" s="9">
        <v>13.00203</v>
      </c>
      <c r="O38" s="9">
        <v>13.18505</v>
      </c>
      <c r="P38" s="9">
        <v>13.07681</v>
      </c>
      <c r="Q38" s="9"/>
      <c r="R38" s="9"/>
      <c r="S38" s="9"/>
      <c r="T38" s="9"/>
    </row>
    <row r="39" spans="1:24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</row>
    <row r="40" spans="1:24" x14ac:dyDescent="0.2">
      <c r="A40" s="50"/>
      <c r="B40" s="52">
        <v>16.811450000000001</v>
      </c>
      <c r="C40" s="22"/>
      <c r="D40" s="71">
        <v>16.85596</v>
      </c>
      <c r="E40" s="71">
        <v>15.8911</v>
      </c>
      <c r="F40" s="22"/>
      <c r="G40" s="9">
        <v>16.20842</v>
      </c>
      <c r="H40" s="9">
        <v>15.92962</v>
      </c>
      <c r="I40" s="9">
        <v>15.66325</v>
      </c>
      <c r="J40" s="9">
        <v>15.471259999999999</v>
      </c>
      <c r="K40" s="9">
        <v>15.322950000000001</v>
      </c>
      <c r="L40" s="9">
        <v>15.22424</v>
      </c>
      <c r="M40" s="9">
        <v>15.13564</v>
      </c>
      <c r="N40" s="9">
        <v>15.223129999999999</v>
      </c>
      <c r="O40" s="9">
        <v>15.079689999999999</v>
      </c>
      <c r="P40" s="9">
        <v>15.237830000000001</v>
      </c>
    </row>
    <row r="41" spans="1:24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</row>
    <row r="42" spans="1:24" x14ac:dyDescent="0.2">
      <c r="B42" s="22"/>
      <c r="C42" s="22"/>
      <c r="D42" s="22"/>
      <c r="E42" s="22"/>
      <c r="F42" s="22"/>
    </row>
    <row r="43" spans="1:24" x14ac:dyDescent="0.2">
      <c r="B43" s="22"/>
      <c r="C43" s="22"/>
      <c r="D43" s="22"/>
      <c r="E43" s="22"/>
      <c r="F43" s="22"/>
    </row>
    <row r="45" spans="1:24" x14ac:dyDescent="0.2">
      <c r="I45" s="39"/>
      <c r="J45" s="39"/>
      <c r="K45" s="39"/>
      <c r="L4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C2B9-CF8F-CE4D-8ECC-F01D0CB189A3}">
  <sheetPr>
    <tabColor rgb="FFFF0000"/>
  </sheetPr>
  <dimension ref="A1:AK45"/>
  <sheetViews>
    <sheetView tabSelected="1" topLeftCell="R1" zoomScale="107" workbookViewId="0">
      <selection activeCell="AI27" sqref="AI27"/>
    </sheetView>
  </sheetViews>
  <sheetFormatPr baseColWidth="10" defaultColWidth="9.33203125" defaultRowHeight="16" x14ac:dyDescent="0.2"/>
  <cols>
    <col min="1" max="1" width="36.83203125" style="12" customWidth="1"/>
    <col min="2" max="2" width="11.33203125" style="12" customWidth="1"/>
    <col min="3" max="3" width="6" style="12" customWidth="1"/>
    <col min="4" max="4" width="13.1640625" style="12" customWidth="1"/>
    <col min="5" max="5" width="11.83203125" style="12" customWidth="1"/>
    <col min="6" max="6" width="9.6640625" style="12" customWidth="1"/>
    <col min="7" max="16" width="13.5" style="37" bestFit="1" customWidth="1"/>
    <col min="17" max="18" width="9.33203125" style="12"/>
    <col min="19" max="19" width="18.1640625" style="12" customWidth="1"/>
    <col min="20" max="20" width="9.33203125" style="12"/>
    <col min="21" max="21" width="11.6640625" style="12" bestFit="1" customWidth="1"/>
    <col min="22" max="22" width="16.5" style="12" bestFit="1" customWidth="1"/>
    <col min="23" max="23" width="14.83203125" style="12" bestFit="1" customWidth="1"/>
    <col min="24" max="16384" width="9.33203125" style="12"/>
  </cols>
  <sheetData>
    <row r="1" spans="1:37" x14ac:dyDescent="0.2">
      <c r="B1" s="23" t="s">
        <v>53</v>
      </c>
      <c r="C1" s="23"/>
      <c r="D1" s="88" t="s">
        <v>23</v>
      </c>
      <c r="E1" s="86"/>
      <c r="F1" s="24"/>
      <c r="G1" s="87" t="s">
        <v>25</v>
      </c>
      <c r="H1" s="87"/>
      <c r="I1" s="87"/>
      <c r="J1" s="87"/>
      <c r="K1" s="87"/>
      <c r="L1" s="87"/>
      <c r="M1" s="87"/>
      <c r="N1" s="87"/>
      <c r="O1" s="87"/>
      <c r="P1" s="87"/>
    </row>
    <row r="2" spans="1:37" x14ac:dyDescent="0.2">
      <c r="A2" s="1" t="s">
        <v>0</v>
      </c>
      <c r="B2" s="25" t="s">
        <v>54</v>
      </c>
      <c r="C2" s="25"/>
      <c r="D2" s="13" t="s">
        <v>27</v>
      </c>
      <c r="E2" s="13" t="s">
        <v>28</v>
      </c>
      <c r="F2" s="13"/>
      <c r="G2" s="41" t="s">
        <v>1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7</v>
      </c>
      <c r="N2" s="41" t="s">
        <v>8</v>
      </c>
      <c r="O2" s="41" t="s">
        <v>9</v>
      </c>
      <c r="P2" s="41" t="s">
        <v>10</v>
      </c>
      <c r="U2" s="9"/>
      <c r="V2" s="9"/>
      <c r="W2" s="9"/>
      <c r="X2" s="9"/>
      <c r="AA2" s="9"/>
      <c r="AB2" s="9"/>
      <c r="AC2" s="9"/>
      <c r="AD2" s="9"/>
    </row>
    <row r="3" spans="1:37" ht="17" customHeight="1" x14ac:dyDescent="0.2">
      <c r="A3" s="81" t="s">
        <v>180</v>
      </c>
      <c r="B3" s="71"/>
      <c r="C3" s="22">
        <f>(B3+D3)/2</f>
        <v>0</v>
      </c>
      <c r="D3" s="71"/>
      <c r="E3" s="71"/>
      <c r="F3" s="22">
        <f>(E3+G3)/2</f>
        <v>4.2061330000000003</v>
      </c>
      <c r="G3" s="9">
        <v>8.4122660000000007</v>
      </c>
      <c r="H3" s="9">
        <v>8.2754159999999999</v>
      </c>
      <c r="I3" s="9">
        <v>8.2940690000000004</v>
      </c>
      <c r="J3" s="9">
        <v>8.5329689999999996</v>
      </c>
      <c r="K3" s="9">
        <v>7.8886539999999998</v>
      </c>
      <c r="L3" s="12">
        <v>8.2339420000000008</v>
      </c>
      <c r="M3" s="12">
        <v>8.0446639999999991</v>
      </c>
      <c r="N3" s="12">
        <v>8.6482989999999997</v>
      </c>
      <c r="O3" s="12">
        <v>8.4143899999999991</v>
      </c>
      <c r="P3" s="12">
        <v>8.1941500000000005</v>
      </c>
      <c r="R3" s="53" t="s">
        <v>82</v>
      </c>
      <c r="U3" s="9"/>
      <c r="V3" s="6"/>
      <c r="W3" s="6" t="s">
        <v>54</v>
      </c>
      <c r="X3" s="82" t="s">
        <v>24</v>
      </c>
      <c r="Y3" s="82" t="s">
        <v>45</v>
      </c>
      <c r="Z3" s="82" t="s">
        <v>51</v>
      </c>
      <c r="AA3" s="82" t="s">
        <v>46</v>
      </c>
      <c r="AB3" s="82" t="s">
        <v>47</v>
      </c>
      <c r="AC3" s="82" t="s">
        <v>48</v>
      </c>
      <c r="AD3" s="82" t="s">
        <v>49</v>
      </c>
      <c r="AE3" s="82" t="s">
        <v>30</v>
      </c>
      <c r="AF3" s="82" t="s">
        <v>42</v>
      </c>
      <c r="AG3" s="82" t="s">
        <v>43</v>
      </c>
      <c r="AH3" s="82" t="s">
        <v>44</v>
      </c>
      <c r="AI3" s="82" t="s">
        <v>31</v>
      </c>
      <c r="AJ3" s="95"/>
      <c r="AK3" s="95"/>
    </row>
    <row r="4" spans="1:37" x14ac:dyDescent="0.2">
      <c r="A4" s="81" t="s">
        <v>181</v>
      </c>
      <c r="B4" s="71">
        <v>7.9168000000000003</v>
      </c>
      <c r="C4" s="22">
        <f>(B4+D4)/2</f>
        <v>8.0616960000000013</v>
      </c>
      <c r="D4" s="71">
        <v>8.2065920000000006</v>
      </c>
      <c r="E4" s="71">
        <v>7.845783</v>
      </c>
      <c r="F4" s="22">
        <f>(E4+G4)/2</f>
        <v>8.1500304999999997</v>
      </c>
      <c r="G4" s="9">
        <v>8.4542780000000004</v>
      </c>
      <c r="H4" s="9">
        <v>8.9606709999999996</v>
      </c>
      <c r="I4" s="9">
        <v>8.5346709999999995</v>
      </c>
      <c r="J4" s="9">
        <v>8.9287320000000001</v>
      </c>
      <c r="K4" s="9">
        <v>8.2656209999999994</v>
      </c>
      <c r="L4" s="9">
        <v>8.2339420000000008</v>
      </c>
      <c r="M4" s="9">
        <v>7.989789</v>
      </c>
      <c r="N4" s="9">
        <v>8.3919949999999996</v>
      </c>
      <c r="O4" s="9">
        <v>8.0446869999999997</v>
      </c>
      <c r="P4" s="9">
        <v>7.657108</v>
      </c>
      <c r="Q4" s="9"/>
      <c r="R4" s="9"/>
      <c r="S4" s="9"/>
      <c r="T4" s="9"/>
      <c r="U4" s="9"/>
      <c r="V4" s="77" t="s">
        <v>170</v>
      </c>
      <c r="W4" s="9">
        <v>1.53037</v>
      </c>
      <c r="X4" s="5">
        <v>1.5125660000000001</v>
      </c>
      <c r="Y4" s="12">
        <v>1.5134369999999999</v>
      </c>
      <c r="Z4" s="12">
        <v>1.501563</v>
      </c>
      <c r="AA4" s="12">
        <v>1.5104679999999999</v>
      </c>
      <c r="AB4" s="12">
        <v>1.513236</v>
      </c>
      <c r="AC4" s="12">
        <v>1.511539</v>
      </c>
      <c r="AD4" s="12">
        <v>1.508289</v>
      </c>
      <c r="AE4" s="12">
        <v>1.5127699999999999</v>
      </c>
      <c r="AF4" s="12">
        <v>1.512337</v>
      </c>
      <c r="AG4" s="12">
        <v>1.5121960000000001</v>
      </c>
      <c r="AH4" s="12">
        <v>1.518777</v>
      </c>
      <c r="AI4" s="12">
        <v>1.5232650000000001</v>
      </c>
    </row>
    <row r="5" spans="1:37" ht="19" x14ac:dyDescent="0.25">
      <c r="A5" s="36" t="s">
        <v>13</v>
      </c>
      <c r="F5" s="9"/>
      <c r="Q5" s="9"/>
      <c r="R5" s="9"/>
      <c r="S5" s="91"/>
      <c r="T5" s="91"/>
      <c r="U5" s="91"/>
      <c r="V5" s="77" t="s">
        <v>171</v>
      </c>
      <c r="W5" s="9">
        <v>57.092869999999998</v>
      </c>
      <c r="X5" s="5">
        <v>57.079560000000001</v>
      </c>
      <c r="Y5" s="12">
        <v>57.158180000000002</v>
      </c>
      <c r="Z5" s="12">
        <v>57.248489999999997</v>
      </c>
      <c r="AA5" s="12">
        <v>57.283619999999999</v>
      </c>
      <c r="AB5" s="12">
        <v>57.279789999999998</v>
      </c>
      <c r="AC5" s="12">
        <v>57.279449999999997</v>
      </c>
      <c r="AD5" s="12">
        <v>57.39987</v>
      </c>
      <c r="AE5" s="12">
        <v>57.497140000000002</v>
      </c>
      <c r="AF5" s="12">
        <v>57.51914</v>
      </c>
      <c r="AG5" s="12">
        <v>57.487270000000002</v>
      </c>
      <c r="AH5" s="12">
        <v>57.494370000000004</v>
      </c>
      <c r="AI5" s="12">
        <v>57.655479999999997</v>
      </c>
    </row>
    <row r="6" spans="1:37" x14ac:dyDescent="0.2">
      <c r="A6" s="46" t="s">
        <v>32</v>
      </c>
      <c r="F6" s="22"/>
      <c r="Q6" s="9"/>
      <c r="R6" s="9"/>
      <c r="S6" s="5"/>
      <c r="T6" s="9"/>
      <c r="U6" s="5"/>
      <c r="V6" s="77" t="s">
        <v>172</v>
      </c>
      <c r="W6" s="9">
        <v>50.353700000000003</v>
      </c>
      <c r="X6" s="5">
        <v>51.424160000000001</v>
      </c>
      <c r="Y6" s="12">
        <v>50.243569999999998</v>
      </c>
      <c r="Z6" s="12">
        <v>52.141919999999999</v>
      </c>
      <c r="AA6" s="12">
        <v>53.217239999999997</v>
      </c>
      <c r="AB6" s="12">
        <v>54.890099999999997</v>
      </c>
      <c r="AC6" s="12">
        <v>55.852629999999998</v>
      </c>
      <c r="AD6" s="12">
        <v>53.236609999999999</v>
      </c>
      <c r="AE6" s="12">
        <v>54.645350000000001</v>
      </c>
      <c r="AF6" s="12">
        <v>54.484119999999997</v>
      </c>
      <c r="AG6" s="12">
        <v>54.688180000000003</v>
      </c>
      <c r="AH6" s="12">
        <v>57.721380000000003</v>
      </c>
      <c r="AI6" s="12">
        <v>54.543979999999998</v>
      </c>
    </row>
    <row r="7" spans="1:37" x14ac:dyDescent="0.2">
      <c r="A7" s="43"/>
      <c r="B7" s="52"/>
      <c r="D7" s="73"/>
      <c r="E7" s="73"/>
      <c r="F7" s="56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5"/>
      <c r="T7" s="9"/>
      <c r="U7" s="5"/>
      <c r="V7" s="9" t="s">
        <v>183</v>
      </c>
      <c r="W7" s="9">
        <v>234.43469999999999</v>
      </c>
      <c r="X7" s="9">
        <v>222.9973</v>
      </c>
      <c r="Y7" s="12">
        <v>218.86019999999999</v>
      </c>
      <c r="Z7" s="12">
        <v>217.05340000000001</v>
      </c>
      <c r="AA7" s="12">
        <v>211.94239999999999</v>
      </c>
      <c r="AB7" s="12">
        <v>210.06020000000001</v>
      </c>
      <c r="AC7" s="12">
        <v>206.5127</v>
      </c>
      <c r="AD7" s="12">
        <v>203.1362</v>
      </c>
      <c r="AE7" s="12">
        <v>204.3511</v>
      </c>
      <c r="AF7" s="12">
        <v>204.0872</v>
      </c>
      <c r="AG7" s="12">
        <v>195.47559999999999</v>
      </c>
      <c r="AH7" s="12">
        <v>202.37270000000001</v>
      </c>
      <c r="AI7" s="12">
        <v>196.23410000000001</v>
      </c>
    </row>
    <row r="8" spans="1:37" x14ac:dyDescent="0.2">
      <c r="A8" s="44" t="s">
        <v>33</v>
      </c>
      <c r="F8" s="22"/>
      <c r="Q8" s="9"/>
      <c r="R8" s="9"/>
      <c r="S8" s="5"/>
      <c r="T8" s="9"/>
      <c r="U8" s="5"/>
      <c r="V8" s="9" t="s">
        <v>174</v>
      </c>
      <c r="W8" s="12">
        <v>136.30590000000001</v>
      </c>
      <c r="X8" s="12">
        <v>129.63550000000001</v>
      </c>
      <c r="Y8" s="12">
        <v>130.03129999999999</v>
      </c>
      <c r="Z8" s="12">
        <v>128.70259999999999</v>
      </c>
      <c r="AA8" s="12">
        <v>128.71680000000001</v>
      </c>
      <c r="AB8" s="12">
        <v>128.11850000000001</v>
      </c>
      <c r="AC8" s="12">
        <v>127.05289999999999</v>
      </c>
      <c r="AD8" s="12">
        <v>125.1794</v>
      </c>
      <c r="AE8" s="12">
        <v>123.4157</v>
      </c>
      <c r="AF8" s="12">
        <v>124.4999</v>
      </c>
      <c r="AG8" s="12">
        <v>124.8627</v>
      </c>
      <c r="AH8" s="12">
        <v>126.0103</v>
      </c>
      <c r="AI8" s="12">
        <v>126.9683</v>
      </c>
    </row>
    <row r="9" spans="1:37" x14ac:dyDescent="0.2">
      <c r="A9" s="43"/>
      <c r="B9" s="52"/>
      <c r="D9" s="73"/>
      <c r="E9" s="73"/>
      <c r="F9" s="56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175</v>
      </c>
      <c r="W9" s="12">
        <v>0.3277042</v>
      </c>
      <c r="X9" s="12">
        <v>0.26452720000000002</v>
      </c>
      <c r="Y9" s="12">
        <v>0.22384860000000001</v>
      </c>
      <c r="Z9" s="12">
        <v>0.19410050000000001</v>
      </c>
      <c r="AA9" s="12">
        <v>0.18154100000000001</v>
      </c>
      <c r="AB9" s="12">
        <v>0.2098534</v>
      </c>
      <c r="AC9" s="12">
        <v>0.19631419999999999</v>
      </c>
      <c r="AD9" s="12">
        <v>0.1852299</v>
      </c>
      <c r="AE9" s="12">
        <v>0.16395390000000001</v>
      </c>
      <c r="AF9" s="12">
        <v>0.1733345</v>
      </c>
      <c r="AG9" s="12">
        <v>0.17701230000000001</v>
      </c>
      <c r="AH9" s="12">
        <v>0.15859509999999999</v>
      </c>
      <c r="AI9" s="12">
        <v>0.1343433</v>
      </c>
    </row>
    <row r="10" spans="1:37" x14ac:dyDescent="0.2">
      <c r="A10" s="44" t="s">
        <v>34</v>
      </c>
      <c r="B10" s="22"/>
      <c r="D10" s="26"/>
      <c r="E10" s="26"/>
      <c r="F10" s="56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72</v>
      </c>
      <c r="W10" s="12">
        <v>7.6778410000000005E-2</v>
      </c>
      <c r="X10" s="12">
        <v>0.3566201</v>
      </c>
      <c r="Y10" s="12">
        <v>0.37473289999999998</v>
      </c>
      <c r="Z10" s="12">
        <v>0.38516810000000001</v>
      </c>
      <c r="AA10" s="12">
        <v>0.3589136</v>
      </c>
      <c r="AB10" s="12">
        <v>0.3668669</v>
      </c>
      <c r="AC10" s="12">
        <v>0.37837999999999999</v>
      </c>
      <c r="AD10" s="12">
        <v>0.40695009999999998</v>
      </c>
      <c r="AE10" s="12">
        <v>0.33370100000000003</v>
      </c>
      <c r="AF10" s="12">
        <v>0.3567862</v>
      </c>
      <c r="AG10" s="12">
        <v>0.36649929999999997</v>
      </c>
      <c r="AH10" s="12">
        <v>0.46108589999999999</v>
      </c>
      <c r="AI10" s="12">
        <v>0.43487290000000001</v>
      </c>
    </row>
    <row r="11" spans="1:37" x14ac:dyDescent="0.2">
      <c r="A11" s="43"/>
      <c r="B11" s="22"/>
      <c r="C11" s="22"/>
      <c r="D11" s="22"/>
      <c r="E11" s="22"/>
      <c r="F11" s="22"/>
      <c r="G11" s="34"/>
      <c r="H11" s="34"/>
      <c r="I11" s="34"/>
      <c r="J11" s="34"/>
      <c r="K11" s="34"/>
      <c r="L11" s="34"/>
      <c r="M11" s="34"/>
      <c r="N11" s="38"/>
      <c r="O11" s="38"/>
      <c r="P11" s="38"/>
      <c r="Q11" s="9"/>
      <c r="R11" s="9"/>
      <c r="S11" s="9"/>
      <c r="T11" s="9"/>
      <c r="U11" s="92"/>
      <c r="V11" s="92" t="s">
        <v>212</v>
      </c>
      <c r="W11" s="92">
        <v>97.538589999999999</v>
      </c>
      <c r="X11" s="93">
        <v>108.5891</v>
      </c>
      <c r="Y11" s="93">
        <v>110.4127</v>
      </c>
      <c r="Z11" s="12">
        <v>112.51739999999999</v>
      </c>
      <c r="AA11" s="12">
        <v>112.2492</v>
      </c>
      <c r="AB11" s="12">
        <v>111.285</v>
      </c>
      <c r="AC11" s="12">
        <v>115.1301</v>
      </c>
      <c r="AD11" s="12">
        <v>115.56100000000001</v>
      </c>
      <c r="AE11" s="12">
        <v>112.2954</v>
      </c>
      <c r="AF11" s="12">
        <v>113.4054</v>
      </c>
      <c r="AG11" s="12">
        <v>114.6656</v>
      </c>
      <c r="AH11" s="12">
        <v>121.5304</v>
      </c>
      <c r="AI11" s="12">
        <v>118.05459999999999</v>
      </c>
    </row>
    <row r="12" spans="1:37" x14ac:dyDescent="0.2">
      <c r="A12" s="43"/>
      <c r="B12" s="52"/>
      <c r="D12" s="71"/>
      <c r="E12" s="71"/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2"/>
      <c r="V12" s="92"/>
      <c r="W12" s="94"/>
      <c r="X12" s="95"/>
      <c r="Y12" s="95"/>
      <c r="Z12" s="95"/>
      <c r="AA12" s="95"/>
      <c r="AB12" s="95"/>
      <c r="AC12" s="95"/>
      <c r="AD12" s="95"/>
      <c r="AE12" s="95"/>
      <c r="AF12" s="95"/>
      <c r="AG12" s="95"/>
    </row>
    <row r="13" spans="1:37" x14ac:dyDescent="0.2">
      <c r="A13" s="46" t="s">
        <v>35</v>
      </c>
      <c r="F13" s="22"/>
      <c r="Q13" s="9"/>
      <c r="R13" s="9"/>
      <c r="S13" s="9"/>
      <c r="T13" s="9"/>
      <c r="U13" s="92"/>
      <c r="V13" s="92"/>
      <c r="W13" s="92"/>
      <c r="X13" s="92" t="s">
        <v>166</v>
      </c>
      <c r="Y13" s="93"/>
      <c r="Z13" s="93"/>
      <c r="AA13" s="92"/>
      <c r="AB13" s="92"/>
      <c r="AC13" s="92"/>
      <c r="AD13" s="93"/>
      <c r="AE13" s="93"/>
      <c r="AF13" s="93"/>
      <c r="AG13" s="93"/>
    </row>
    <row r="14" spans="1:37" ht="17" thickBot="1" x14ac:dyDescent="0.25">
      <c r="A14" s="43"/>
      <c r="B14" s="52"/>
      <c r="D14" s="71"/>
      <c r="E14" s="71"/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78" t="s">
        <v>53</v>
      </c>
      <c r="W14" s="78" t="s">
        <v>168</v>
      </c>
      <c r="X14" s="79" t="s">
        <v>169</v>
      </c>
      <c r="Y14" s="80" t="s">
        <v>51</v>
      </c>
      <c r="Z14" s="80" t="s">
        <v>46</v>
      </c>
      <c r="AA14" s="80" t="s">
        <v>47</v>
      </c>
      <c r="AB14" s="80" t="s">
        <v>48</v>
      </c>
      <c r="AC14" s="80" t="s">
        <v>49</v>
      </c>
      <c r="AD14" s="80" t="s">
        <v>30</v>
      </c>
      <c r="AE14" s="80" t="s">
        <v>42</v>
      </c>
      <c r="AF14" s="80" t="s">
        <v>43</v>
      </c>
      <c r="AG14" s="80" t="s">
        <v>44</v>
      </c>
      <c r="AH14" s="80" t="s">
        <v>31</v>
      </c>
    </row>
    <row r="15" spans="1:37" x14ac:dyDescent="0.2">
      <c r="A15" s="27" t="s">
        <v>26</v>
      </c>
      <c r="F15" s="22"/>
      <c r="Q15" s="9"/>
      <c r="R15" s="9"/>
      <c r="S15" s="9"/>
      <c r="T15" s="9" t="s">
        <v>178</v>
      </c>
      <c r="U15" s="9" t="s">
        <v>167</v>
      </c>
      <c r="V15" s="9">
        <v>8828</v>
      </c>
      <c r="W15" s="9">
        <v>3641</v>
      </c>
      <c r="X15" s="12">
        <v>3436</v>
      </c>
      <c r="Y15" s="12">
        <v>2091</v>
      </c>
      <c r="Z15" s="12">
        <v>2208</v>
      </c>
      <c r="AA15" s="9">
        <v>2091</v>
      </c>
      <c r="AB15" s="9">
        <v>2022</v>
      </c>
      <c r="AC15" s="9">
        <v>2787</v>
      </c>
      <c r="AD15" s="12">
        <v>2868</v>
      </c>
      <c r="AE15" s="12">
        <v>2560</v>
      </c>
      <c r="AF15" s="12">
        <v>2708</v>
      </c>
      <c r="AG15" s="12">
        <v>2672</v>
      </c>
      <c r="AH15" s="12">
        <v>2793</v>
      </c>
    </row>
    <row r="16" spans="1:37" x14ac:dyDescent="0.2">
      <c r="A16" s="49" t="s">
        <v>32</v>
      </c>
      <c r="D16" s="18"/>
      <c r="E16" s="18"/>
      <c r="F16" s="57"/>
      <c r="Q16" s="9"/>
      <c r="R16" s="9"/>
      <c r="S16" s="9"/>
      <c r="T16" s="9" t="s">
        <v>176</v>
      </c>
      <c r="U16" s="83" t="s">
        <v>208</v>
      </c>
      <c r="V16" s="9">
        <v>135</v>
      </c>
      <c r="W16" s="9">
        <v>69</v>
      </c>
      <c r="X16" s="12">
        <v>111</v>
      </c>
      <c r="Y16" s="12">
        <v>772</v>
      </c>
      <c r="Z16" s="12">
        <v>574</v>
      </c>
      <c r="AA16" s="9">
        <v>557</v>
      </c>
      <c r="AB16" s="9">
        <v>462</v>
      </c>
      <c r="AC16" s="9">
        <v>889</v>
      </c>
      <c r="AD16" s="12">
        <v>987</v>
      </c>
      <c r="AE16" s="9">
        <v>938</v>
      </c>
      <c r="AF16" s="9">
        <v>996</v>
      </c>
      <c r="AG16" s="12">
        <v>1272</v>
      </c>
      <c r="AH16" s="9">
        <v>1205</v>
      </c>
      <c r="AI16" s="9" t="s">
        <v>184</v>
      </c>
    </row>
    <row r="17" spans="1:34" x14ac:dyDescent="0.2">
      <c r="A17" s="43"/>
      <c r="B17" s="52"/>
      <c r="C17" s="22"/>
      <c r="D17" s="71"/>
      <c r="E17" s="71"/>
      <c r="F17" s="2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77" t="s">
        <v>170</v>
      </c>
      <c r="V17" s="9">
        <v>0</v>
      </c>
      <c r="W17" s="9">
        <v>0</v>
      </c>
      <c r="X17" s="12">
        <v>0</v>
      </c>
      <c r="Y17" s="12">
        <v>0</v>
      </c>
      <c r="Z17" s="12">
        <v>0</v>
      </c>
      <c r="AA17" s="9">
        <v>0</v>
      </c>
      <c r="AB17" s="9">
        <v>0</v>
      </c>
      <c r="AC17" s="9">
        <v>0</v>
      </c>
      <c r="AD17" s="12">
        <v>0</v>
      </c>
      <c r="AE17" s="9">
        <v>0</v>
      </c>
      <c r="AF17" s="9">
        <v>0</v>
      </c>
      <c r="AG17" s="12">
        <v>0</v>
      </c>
      <c r="AH17" s="9">
        <v>0</v>
      </c>
    </row>
    <row r="18" spans="1:34" x14ac:dyDescent="0.2">
      <c r="A18" s="49" t="s">
        <v>33</v>
      </c>
      <c r="D18" s="18"/>
      <c r="E18" s="18"/>
      <c r="Q18" s="9"/>
      <c r="R18" s="9"/>
      <c r="S18" s="9"/>
      <c r="T18" s="9"/>
      <c r="U18" s="77" t="s">
        <v>171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</row>
    <row r="19" spans="1:34" x14ac:dyDescent="0.2">
      <c r="A19" s="43"/>
      <c r="B19" s="52"/>
      <c r="C19" s="22"/>
      <c r="D19" s="72"/>
      <c r="E19" s="72"/>
      <c r="F19" s="2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77" t="s">
        <v>172</v>
      </c>
      <c r="V19" s="12">
        <v>3470</v>
      </c>
      <c r="W19" s="12">
        <v>602</v>
      </c>
      <c r="X19" s="12">
        <v>418</v>
      </c>
      <c r="Y19" s="12">
        <v>294</v>
      </c>
      <c r="Z19" s="12">
        <v>246</v>
      </c>
      <c r="AA19" s="12">
        <v>204</v>
      </c>
      <c r="AB19" s="12">
        <v>152</v>
      </c>
      <c r="AC19" s="12">
        <v>230</v>
      </c>
      <c r="AD19" s="12">
        <v>225</v>
      </c>
      <c r="AE19" s="12">
        <v>285</v>
      </c>
      <c r="AF19" s="12">
        <v>183</v>
      </c>
      <c r="AG19" s="12">
        <v>214</v>
      </c>
      <c r="AH19" s="12">
        <v>277</v>
      </c>
    </row>
    <row r="20" spans="1:34" x14ac:dyDescent="0.2">
      <c r="A20" s="49" t="s">
        <v>34</v>
      </c>
      <c r="D20" s="18"/>
      <c r="E20" s="18"/>
      <c r="Q20" s="9"/>
      <c r="R20" s="9"/>
      <c r="S20" s="9"/>
      <c r="T20" s="9"/>
      <c r="U20" s="9" t="s">
        <v>183</v>
      </c>
      <c r="V20" s="12">
        <v>0</v>
      </c>
      <c r="W20" s="12">
        <v>581</v>
      </c>
      <c r="X20" s="12">
        <v>397</v>
      </c>
      <c r="Y20" s="12">
        <v>292</v>
      </c>
      <c r="Z20" s="12">
        <v>246</v>
      </c>
      <c r="AA20" s="12">
        <v>204</v>
      </c>
      <c r="AB20" s="12">
        <v>152</v>
      </c>
      <c r="AC20" s="12">
        <v>230</v>
      </c>
      <c r="AD20" s="12">
        <v>225</v>
      </c>
      <c r="AE20" s="12">
        <v>285</v>
      </c>
      <c r="AF20" s="12">
        <v>183</v>
      </c>
      <c r="AG20" s="12">
        <v>214</v>
      </c>
      <c r="AH20" s="12">
        <v>277</v>
      </c>
    </row>
    <row r="21" spans="1:34" x14ac:dyDescent="0.2">
      <c r="A21" s="43"/>
      <c r="B21" s="52"/>
      <c r="C21" s="22"/>
      <c r="D21" s="71"/>
      <c r="E21" s="71"/>
      <c r="F21" s="22"/>
      <c r="G21" s="9"/>
      <c r="H21" s="9"/>
      <c r="I21" s="9"/>
      <c r="J21" s="9"/>
      <c r="K21" s="9"/>
      <c r="L21" s="9"/>
      <c r="M21" s="9"/>
      <c r="N21" s="9"/>
      <c r="O21" s="9"/>
      <c r="P21" s="9"/>
      <c r="S21" s="9"/>
      <c r="T21" s="9"/>
      <c r="U21" s="9" t="s">
        <v>174</v>
      </c>
      <c r="V21" s="12">
        <v>2231</v>
      </c>
      <c r="W21" s="12">
        <v>453</v>
      </c>
      <c r="X21" s="12">
        <v>372</v>
      </c>
      <c r="Y21" s="12">
        <v>209</v>
      </c>
      <c r="Z21" s="12">
        <v>212</v>
      </c>
      <c r="AA21" s="12">
        <v>256</v>
      </c>
      <c r="AB21" s="12">
        <v>154</v>
      </c>
      <c r="AC21" s="12">
        <v>201</v>
      </c>
      <c r="AD21" s="12">
        <v>161</v>
      </c>
      <c r="AE21" s="12">
        <v>198</v>
      </c>
      <c r="AF21" s="12">
        <v>153</v>
      </c>
      <c r="AG21" s="12">
        <v>152</v>
      </c>
      <c r="AH21" s="12">
        <v>241</v>
      </c>
    </row>
    <row r="22" spans="1:34" x14ac:dyDescent="0.2">
      <c r="A22" s="49" t="s">
        <v>35</v>
      </c>
      <c r="D22" s="18"/>
      <c r="E22" s="1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9"/>
      <c r="S22" s="83"/>
      <c r="T22" s="9"/>
      <c r="U22" s="9" t="s">
        <v>175</v>
      </c>
      <c r="V22" s="12">
        <v>2</v>
      </c>
      <c r="W22" s="12">
        <v>0</v>
      </c>
      <c r="X22" s="12">
        <v>0</v>
      </c>
      <c r="Y22" s="12">
        <v>4</v>
      </c>
      <c r="Z22" s="12">
        <v>8</v>
      </c>
      <c r="AA22" s="12">
        <v>2</v>
      </c>
      <c r="AB22" s="12">
        <v>1</v>
      </c>
      <c r="AC22" s="12">
        <v>3</v>
      </c>
      <c r="AD22" s="12">
        <v>0</v>
      </c>
      <c r="AE22" s="12">
        <v>2</v>
      </c>
      <c r="AF22" s="12">
        <v>1</v>
      </c>
      <c r="AG22" s="12">
        <v>3</v>
      </c>
      <c r="AH22" s="12">
        <v>0</v>
      </c>
    </row>
    <row r="23" spans="1:34" x14ac:dyDescent="0.2">
      <c r="A23" s="43"/>
      <c r="B23" s="52"/>
      <c r="C23" s="22"/>
      <c r="D23" s="71"/>
      <c r="E23" s="71"/>
      <c r="F23" s="22"/>
      <c r="G23" s="9"/>
      <c r="H23" s="9"/>
      <c r="I23" s="9"/>
      <c r="J23" s="9"/>
      <c r="K23" s="9"/>
      <c r="L23" s="9"/>
      <c r="M23" s="9"/>
      <c r="N23" s="9"/>
      <c r="O23" s="9"/>
      <c r="P23" s="9"/>
      <c r="S23" s="83"/>
      <c r="T23" s="9"/>
      <c r="U23" s="9" t="s">
        <v>72</v>
      </c>
      <c r="V23" s="83">
        <v>4339</v>
      </c>
      <c r="W23" s="83">
        <v>129</v>
      </c>
      <c r="X23" s="83">
        <v>50</v>
      </c>
      <c r="Y23" s="83">
        <v>1184</v>
      </c>
      <c r="Z23" s="83">
        <v>1185</v>
      </c>
      <c r="AA23" s="83">
        <v>1165</v>
      </c>
      <c r="AB23" s="83">
        <v>1102</v>
      </c>
      <c r="AC23" s="83">
        <v>1502</v>
      </c>
      <c r="AD23" s="83">
        <v>1548</v>
      </c>
      <c r="AE23" s="83">
        <v>1425</v>
      </c>
      <c r="AF23" s="83">
        <v>1473</v>
      </c>
      <c r="AG23" s="83">
        <v>1464</v>
      </c>
      <c r="AH23" s="83">
        <v>1537</v>
      </c>
    </row>
    <row r="24" spans="1:34" x14ac:dyDescent="0.2">
      <c r="A24" s="14"/>
      <c r="F24" s="22"/>
      <c r="S24" s="77"/>
      <c r="T24" s="83" t="s">
        <v>206</v>
      </c>
      <c r="U24" s="83" t="s">
        <v>204</v>
      </c>
      <c r="V24" s="12">
        <v>186</v>
      </c>
    </row>
    <row r="25" spans="1:34" x14ac:dyDescent="0.2">
      <c r="A25" s="14"/>
      <c r="F25" s="22"/>
      <c r="S25" s="90"/>
      <c r="T25" s="83" t="s">
        <v>207</v>
      </c>
      <c r="U25" s="9" t="s">
        <v>205</v>
      </c>
      <c r="V25" s="9">
        <v>68</v>
      </c>
    </row>
    <row r="26" spans="1:34" ht="19" x14ac:dyDescent="0.25">
      <c r="A26" s="36" t="s">
        <v>18</v>
      </c>
      <c r="F26" s="22"/>
      <c r="S26" s="90"/>
      <c r="T26" s="77"/>
      <c r="U26" s="83" t="s">
        <v>209</v>
      </c>
      <c r="V26" s="12">
        <f>V24+V25</f>
        <v>254</v>
      </c>
      <c r="W26" s="9">
        <v>394</v>
      </c>
      <c r="X26" s="9">
        <v>294</v>
      </c>
      <c r="Y26" s="9">
        <v>179</v>
      </c>
      <c r="Z26" s="12">
        <v>222</v>
      </c>
      <c r="AA26" s="12">
        <v>143</v>
      </c>
      <c r="AB26" s="12">
        <v>101</v>
      </c>
      <c r="AC26" s="12">
        <v>130</v>
      </c>
      <c r="AD26" s="12">
        <v>94</v>
      </c>
      <c r="AE26" s="12">
        <v>135</v>
      </c>
      <c r="AF26" s="12">
        <v>101</v>
      </c>
      <c r="AG26" s="12">
        <v>127</v>
      </c>
      <c r="AH26" s="12">
        <v>156</v>
      </c>
    </row>
    <row r="27" spans="1:34" x14ac:dyDescent="0.2">
      <c r="A27" s="44" t="s">
        <v>83</v>
      </c>
      <c r="F27" s="22"/>
      <c r="S27" s="83"/>
      <c r="T27" s="90" t="s">
        <v>210</v>
      </c>
      <c r="U27" s="77" t="s">
        <v>177</v>
      </c>
      <c r="V27" s="84">
        <v>5146</v>
      </c>
      <c r="W27" s="85">
        <v>2914</v>
      </c>
      <c r="X27" s="85">
        <v>2860</v>
      </c>
      <c r="Y27" s="85">
        <v>1449</v>
      </c>
      <c r="Z27" s="84">
        <v>1768</v>
      </c>
      <c r="AA27" s="84">
        <v>1730</v>
      </c>
      <c r="AB27" s="84">
        <v>1302</v>
      </c>
      <c r="AC27" s="84">
        <v>1591</v>
      </c>
      <c r="AD27" s="84">
        <v>1623</v>
      </c>
      <c r="AE27" s="84">
        <v>1033</v>
      </c>
      <c r="AF27" s="84">
        <v>1348</v>
      </c>
      <c r="AG27" s="84">
        <v>1053</v>
      </c>
      <c r="AH27" s="84">
        <v>1102</v>
      </c>
    </row>
    <row r="28" spans="1:34" x14ac:dyDescent="0.2">
      <c r="A28" s="50"/>
      <c r="B28" s="52"/>
      <c r="D28" s="71"/>
      <c r="E28" s="71"/>
      <c r="F28" s="22"/>
      <c r="G28" s="9"/>
      <c r="H28" s="9"/>
      <c r="I28" s="9"/>
      <c r="J28" s="9"/>
      <c r="K28" s="9"/>
      <c r="L28" s="9"/>
      <c r="M28" s="9"/>
      <c r="N28" s="9"/>
      <c r="O28" s="9"/>
      <c r="P28" s="9"/>
      <c r="S28" s="77"/>
      <c r="T28" s="90" t="s">
        <v>211</v>
      </c>
      <c r="U28" s="83"/>
      <c r="V28" s="90">
        <v>1841</v>
      </c>
    </row>
    <row r="29" spans="1:34" x14ac:dyDescent="0.2">
      <c r="A29" s="44" t="s">
        <v>84</v>
      </c>
      <c r="F29" s="22"/>
      <c r="G29" s="39"/>
      <c r="H29" s="39"/>
      <c r="I29" s="39"/>
      <c r="J29" s="39"/>
      <c r="K29" s="39"/>
      <c r="L29" s="39"/>
      <c r="M29" s="39"/>
      <c r="N29" s="39"/>
      <c r="O29" s="39"/>
      <c r="P29" s="39"/>
      <c r="T29" s="9"/>
      <c r="U29" s="9"/>
      <c r="V29" s="9"/>
      <c r="W29" s="9"/>
    </row>
    <row r="30" spans="1:34" x14ac:dyDescent="0.2">
      <c r="A30" s="50"/>
      <c r="B30" s="52"/>
      <c r="D30" s="71"/>
      <c r="E30" s="71"/>
      <c r="F30" s="22"/>
      <c r="G30" s="9"/>
      <c r="H30" s="9"/>
      <c r="I30" s="9"/>
      <c r="J30" s="9"/>
      <c r="K30" s="9"/>
      <c r="L30" s="9"/>
      <c r="M30" s="9"/>
      <c r="N30" s="9"/>
      <c r="O30" s="9"/>
      <c r="P30" s="9"/>
      <c r="T30" s="9"/>
      <c r="U30" s="9"/>
      <c r="V30" s="9"/>
      <c r="W30" s="9"/>
      <c r="X30" s="9"/>
    </row>
    <row r="31" spans="1:34" x14ac:dyDescent="0.2">
      <c r="A31" s="44" t="s">
        <v>85</v>
      </c>
      <c r="F31" s="22"/>
      <c r="G31" s="39"/>
      <c r="H31" s="39"/>
      <c r="I31" s="39"/>
      <c r="J31" s="39"/>
      <c r="K31" s="39"/>
      <c r="L31" s="39"/>
      <c r="M31" s="39"/>
      <c r="N31" s="39"/>
      <c r="O31" s="39"/>
      <c r="P31" s="39"/>
      <c r="T31" s="9"/>
      <c r="U31" s="9"/>
      <c r="V31" s="9"/>
      <c r="W31" s="9"/>
      <c r="X31" s="9"/>
    </row>
    <row r="32" spans="1:34" x14ac:dyDescent="0.2">
      <c r="A32" s="50"/>
      <c r="B32" s="52"/>
      <c r="D32" s="71"/>
      <c r="E32" s="71"/>
      <c r="F32" s="22"/>
      <c r="G32" s="9"/>
      <c r="H32" s="9"/>
      <c r="I32" s="9"/>
      <c r="J32" s="9"/>
      <c r="K32" s="9"/>
      <c r="L32" s="9"/>
      <c r="M32" s="9"/>
      <c r="N32" s="9"/>
      <c r="O32" s="9"/>
      <c r="P32" s="9"/>
      <c r="T32" s="9"/>
      <c r="U32" s="9"/>
      <c r="V32" s="9"/>
      <c r="W32" s="9"/>
      <c r="X32" s="9"/>
    </row>
    <row r="33" spans="1:24" x14ac:dyDescent="0.2">
      <c r="A33" s="45" t="s">
        <v>22</v>
      </c>
      <c r="F33" s="22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6" t="s">
        <v>26</v>
      </c>
      <c r="F34" s="22"/>
      <c r="Q34" s="9"/>
      <c r="R34" s="9"/>
      <c r="S34" s="9"/>
      <c r="T34" s="9"/>
      <c r="U34" s="9"/>
    </row>
    <row r="35" spans="1:24" x14ac:dyDescent="0.2">
      <c r="A35" s="44" t="s">
        <v>83</v>
      </c>
      <c r="D35" s="18"/>
      <c r="E35" s="18"/>
      <c r="F35" s="57"/>
      <c r="H35" s="40"/>
      <c r="I35" s="40"/>
      <c r="J35" s="40"/>
      <c r="K35" s="40"/>
      <c r="L35" s="40"/>
      <c r="M35" s="40"/>
      <c r="N35" s="40"/>
      <c r="O35" s="40"/>
      <c r="P35" s="40"/>
      <c r="Q35" s="9"/>
      <c r="R35" s="9"/>
      <c r="S35" s="9"/>
      <c r="T35" s="9"/>
      <c r="U35" s="9"/>
    </row>
    <row r="36" spans="1:24" x14ac:dyDescent="0.2">
      <c r="A36" s="50"/>
      <c r="B36" s="52"/>
      <c r="D36" s="71"/>
      <c r="E36" s="71"/>
      <c r="F36" s="2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4" ht="17" customHeight="1" x14ac:dyDescent="0.2">
      <c r="A37" s="44" t="s">
        <v>84</v>
      </c>
      <c r="D37" s="18"/>
      <c r="E37" s="18"/>
      <c r="F37" s="57"/>
      <c r="H37" s="40"/>
      <c r="I37" s="40"/>
      <c r="J37" s="40"/>
      <c r="K37" s="40"/>
      <c r="L37" s="40"/>
      <c r="M37" s="40"/>
      <c r="N37" s="40"/>
      <c r="O37" s="40"/>
      <c r="P37" s="40"/>
      <c r="Q37" s="9"/>
      <c r="R37" s="9"/>
      <c r="S37" s="9"/>
      <c r="T37" s="9"/>
      <c r="U37" s="9"/>
    </row>
    <row r="38" spans="1:24" x14ac:dyDescent="0.2">
      <c r="A38" s="50"/>
      <c r="B38" s="52"/>
      <c r="D38" s="71"/>
      <c r="E38" s="71"/>
      <c r="F38" s="2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4" x14ac:dyDescent="0.2">
      <c r="A39" s="44" t="s">
        <v>85</v>
      </c>
      <c r="D39" s="18"/>
      <c r="E39" s="18"/>
      <c r="F39" s="57"/>
      <c r="H39" s="40"/>
      <c r="I39" s="40"/>
      <c r="J39" s="40"/>
      <c r="K39" s="40"/>
      <c r="L39" s="40"/>
      <c r="M39" s="40"/>
      <c r="N39" s="40"/>
      <c r="O39" s="40"/>
      <c r="P39" s="40"/>
      <c r="U39" s="9"/>
    </row>
    <row r="40" spans="1:24" x14ac:dyDescent="0.2">
      <c r="A40" s="50"/>
      <c r="B40" s="52"/>
      <c r="C40" s="22"/>
      <c r="D40" s="71"/>
      <c r="E40" s="71"/>
      <c r="F40" s="22"/>
      <c r="G40" s="9"/>
      <c r="H40" s="9"/>
      <c r="I40" s="9"/>
      <c r="J40" s="9"/>
      <c r="K40" s="9"/>
      <c r="L40" s="9"/>
      <c r="M40" s="9"/>
      <c r="N40" s="9"/>
      <c r="O40" s="9"/>
      <c r="P40" s="9"/>
      <c r="U40" s="9"/>
    </row>
    <row r="41" spans="1:24" x14ac:dyDescent="0.2">
      <c r="A41" s="45" t="s">
        <v>22</v>
      </c>
      <c r="B41" s="22"/>
      <c r="C41" s="22"/>
      <c r="D41" s="57"/>
      <c r="E41" s="57"/>
      <c r="F41" s="57"/>
      <c r="H41" s="40"/>
      <c r="I41" s="40"/>
      <c r="J41" s="40"/>
      <c r="K41" s="40"/>
      <c r="L41" s="40"/>
      <c r="M41" s="40"/>
      <c r="N41" s="40"/>
      <c r="O41" s="40"/>
      <c r="P41" s="40"/>
      <c r="U41" s="9"/>
    </row>
    <row r="42" spans="1:24" x14ac:dyDescent="0.2">
      <c r="B42" s="22"/>
      <c r="C42" s="22"/>
      <c r="D42" s="22"/>
      <c r="E42" s="22"/>
      <c r="F42" s="22"/>
      <c r="U42" s="9"/>
    </row>
    <row r="43" spans="1:24" x14ac:dyDescent="0.2">
      <c r="B43" s="22"/>
      <c r="C43" s="22"/>
      <c r="D43" s="22"/>
      <c r="E43" s="22"/>
      <c r="F43" s="22"/>
      <c r="U43" s="9"/>
    </row>
    <row r="45" spans="1:24" x14ac:dyDescent="0.2">
      <c r="I45" s="39"/>
      <c r="J45" s="39"/>
      <c r="K45" s="39"/>
      <c r="L45" s="39"/>
    </row>
  </sheetData>
  <mergeCells count="2">
    <mergeCell ref="D1:E1"/>
    <mergeCell ref="G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workbookViewId="0">
      <selection activeCell="L30" sqref="L30"/>
    </sheetView>
  </sheetViews>
  <sheetFormatPr baseColWidth="10" defaultColWidth="10.83203125" defaultRowHeight="15" x14ac:dyDescent="0.2"/>
  <cols>
    <col min="1" max="1" width="15.83203125" bestFit="1" customWidth="1"/>
  </cols>
  <sheetData>
    <row r="1" spans="1:11" ht="16" x14ac:dyDescent="0.2">
      <c r="B1" s="86" t="s">
        <v>25</v>
      </c>
      <c r="C1" s="86"/>
      <c r="D1" s="86"/>
      <c r="E1" s="86"/>
      <c r="F1" s="86"/>
      <c r="G1" s="86"/>
      <c r="H1" s="86"/>
      <c r="I1" s="86"/>
      <c r="J1" s="86"/>
      <c r="K1" s="86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73</v>
      </c>
      <c r="B3" s="30">
        <v>4377</v>
      </c>
      <c r="C3" s="30">
        <v>4873</v>
      </c>
      <c r="D3" s="30">
        <v>4558</v>
      </c>
      <c r="E3" s="30">
        <v>4524</v>
      </c>
      <c r="F3" s="30">
        <v>4860</v>
      </c>
      <c r="G3" s="30">
        <v>5177</v>
      </c>
      <c r="H3" s="30">
        <v>4580</v>
      </c>
      <c r="I3" s="30">
        <v>4816</v>
      </c>
      <c r="J3" s="30">
        <v>4677</v>
      </c>
      <c r="K3" s="30">
        <v>4552</v>
      </c>
    </row>
    <row r="4" spans="1:11" ht="16" x14ac:dyDescent="0.2">
      <c r="A4" s="32" t="s">
        <v>74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6" x14ac:dyDescent="0.2">
      <c r="A5" t="s">
        <v>69</v>
      </c>
      <c r="B5" s="31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1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1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70</v>
      </c>
      <c r="B8" s="31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1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71</v>
      </c>
      <c r="B10" s="31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72</v>
      </c>
      <c r="B11" s="31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8"/>
  <sheetViews>
    <sheetView topLeftCell="A19" workbookViewId="0">
      <selection activeCell="D25" sqref="D25"/>
    </sheetView>
  </sheetViews>
  <sheetFormatPr baseColWidth="10" defaultColWidth="10.83203125" defaultRowHeight="15" x14ac:dyDescent="0.2"/>
  <cols>
    <col min="1" max="1" width="29.5" customWidth="1"/>
  </cols>
  <sheetData>
    <row r="1" spans="1:12" x14ac:dyDescent="0.2">
      <c r="A1" s="28" t="s">
        <v>55</v>
      </c>
      <c r="B1" s="28" t="s">
        <v>58</v>
      </c>
      <c r="C1" s="28" t="s">
        <v>59</v>
      </c>
    </row>
    <row r="2" spans="1:12" x14ac:dyDescent="0.2">
      <c r="A2" t="s">
        <v>56</v>
      </c>
      <c r="B2" s="29" t="s">
        <v>60</v>
      </c>
      <c r="C2" s="29" t="s">
        <v>62</v>
      </c>
      <c r="I2" t="s">
        <v>145</v>
      </c>
      <c r="J2">
        <v>-58.9</v>
      </c>
      <c r="K2">
        <v>29.4</v>
      </c>
      <c r="L2" t="s">
        <v>58</v>
      </c>
    </row>
    <row r="3" spans="1:12" x14ac:dyDescent="0.2">
      <c r="A3" t="s">
        <v>57</v>
      </c>
      <c r="B3" s="29" t="s">
        <v>61</v>
      </c>
      <c r="C3" s="29" t="s">
        <v>63</v>
      </c>
      <c r="I3">
        <v>126</v>
      </c>
    </row>
    <row r="4" spans="1:12" x14ac:dyDescent="0.2">
      <c r="G4" s="66" t="s">
        <v>59</v>
      </c>
      <c r="I4">
        <f>(126+58.9)/29.4</f>
        <v>6.2891156462585043</v>
      </c>
    </row>
    <row r="5" spans="1:12" hidden="1" x14ac:dyDescent="0.2">
      <c r="A5" s="28" t="s">
        <v>65</v>
      </c>
    </row>
    <row r="6" spans="1:12" hidden="1" x14ac:dyDescent="0.2">
      <c r="A6" t="s">
        <v>66</v>
      </c>
      <c r="B6">
        <v>1151</v>
      </c>
      <c r="C6">
        <v>1075</v>
      </c>
    </row>
    <row r="7" spans="1:12" hidden="1" x14ac:dyDescent="0.2">
      <c r="B7">
        <v>6748</v>
      </c>
      <c r="C7">
        <v>6824</v>
      </c>
    </row>
    <row r="8" spans="1:12" hidden="1" x14ac:dyDescent="0.2">
      <c r="A8" t="s">
        <v>64</v>
      </c>
      <c r="B8">
        <f>B6+B7</f>
        <v>7899</v>
      </c>
      <c r="C8">
        <f>C6+C7</f>
        <v>7899</v>
      </c>
    </row>
    <row r="10" spans="1:12" x14ac:dyDescent="0.2">
      <c r="A10" t="s">
        <v>117</v>
      </c>
      <c r="C10" s="28" t="s">
        <v>68</v>
      </c>
    </row>
    <row r="11" spans="1:12" x14ac:dyDescent="0.2">
      <c r="C11" t="s">
        <v>57</v>
      </c>
      <c r="D11" t="s">
        <v>56</v>
      </c>
    </row>
    <row r="12" spans="1:12" ht="16" x14ac:dyDescent="0.2">
      <c r="A12" s="28" t="s">
        <v>67</v>
      </c>
      <c r="B12" t="s">
        <v>57</v>
      </c>
      <c r="C12" s="9">
        <v>6368</v>
      </c>
      <c r="D12">
        <v>221</v>
      </c>
    </row>
    <row r="13" spans="1:12" ht="16" x14ac:dyDescent="0.2">
      <c r="B13" t="s">
        <v>56</v>
      </c>
      <c r="C13" s="9">
        <v>366</v>
      </c>
      <c r="D13">
        <v>787</v>
      </c>
      <c r="G13">
        <v>126</v>
      </c>
    </row>
    <row r="14" spans="1:12" x14ac:dyDescent="0.2">
      <c r="C14" s="28"/>
    </row>
    <row r="15" spans="1:12" x14ac:dyDescent="0.2">
      <c r="C15" s="28"/>
    </row>
    <row r="16" spans="1:12" x14ac:dyDescent="0.2">
      <c r="C16" t="s">
        <v>57</v>
      </c>
      <c r="D16" t="s">
        <v>56</v>
      </c>
    </row>
    <row r="17" spans="1:12" ht="16" x14ac:dyDescent="0.2">
      <c r="A17" t="s">
        <v>118</v>
      </c>
      <c r="B17" t="s">
        <v>57</v>
      </c>
      <c r="C17" s="9">
        <v>3237</v>
      </c>
      <c r="D17">
        <v>171</v>
      </c>
    </row>
    <row r="18" spans="1:12" ht="16" x14ac:dyDescent="0.2">
      <c r="B18" t="s">
        <v>56</v>
      </c>
      <c r="C18" s="9">
        <v>124</v>
      </c>
      <c r="D18">
        <v>373</v>
      </c>
    </row>
    <row r="19" spans="1:12" x14ac:dyDescent="0.2">
      <c r="C19" s="28"/>
    </row>
    <row r="20" spans="1:12" x14ac:dyDescent="0.2">
      <c r="A20" t="s">
        <v>119</v>
      </c>
      <c r="C20" t="s">
        <v>57</v>
      </c>
      <c r="D20" t="s">
        <v>56</v>
      </c>
    </row>
    <row r="21" spans="1:12" ht="16" x14ac:dyDescent="0.2">
      <c r="B21" t="s">
        <v>57</v>
      </c>
      <c r="C21" s="9">
        <v>3131</v>
      </c>
      <c r="D21">
        <v>97</v>
      </c>
      <c r="J21">
        <v>6.2</v>
      </c>
      <c r="L21" t="s">
        <v>58</v>
      </c>
    </row>
    <row r="22" spans="1:12" ht="16" x14ac:dyDescent="0.2">
      <c r="B22" t="s">
        <v>56</v>
      </c>
      <c r="C22" s="9">
        <v>195</v>
      </c>
      <c r="D22">
        <v>414</v>
      </c>
    </row>
    <row r="24" spans="1:12" x14ac:dyDescent="0.2">
      <c r="A24" t="s">
        <v>1</v>
      </c>
      <c r="C24" t="s">
        <v>57</v>
      </c>
      <c r="D24" t="s">
        <v>56</v>
      </c>
      <c r="G24" t="s">
        <v>120</v>
      </c>
    </row>
    <row r="25" spans="1:12" ht="16" x14ac:dyDescent="0.2">
      <c r="B25" t="s">
        <v>57</v>
      </c>
      <c r="C25" s="9">
        <v>1834</v>
      </c>
      <c r="D25" s="9">
        <v>45</v>
      </c>
      <c r="F25" t="s">
        <v>58</v>
      </c>
      <c r="G25" s="65">
        <f>SUM(C26:D26)/SUM(C25:D26)</f>
        <v>0.15284039675383229</v>
      </c>
    </row>
    <row r="26" spans="1:12" ht="16" x14ac:dyDescent="0.2">
      <c r="A26" s="28"/>
      <c r="B26" t="s">
        <v>56</v>
      </c>
      <c r="C26">
        <v>0</v>
      </c>
      <c r="D26" s="9">
        <v>339</v>
      </c>
      <c r="F26" t="s">
        <v>59</v>
      </c>
      <c r="G26" s="65">
        <f>SUM(D25:D26)/SUM(C25:D26)</f>
        <v>0.17312894499549145</v>
      </c>
    </row>
    <row r="27" spans="1:12" ht="16" x14ac:dyDescent="0.2">
      <c r="D27" s="9"/>
    </row>
    <row r="28" spans="1:12" x14ac:dyDescent="0.2">
      <c r="G28" t="s">
        <v>129</v>
      </c>
    </row>
    <row r="29" spans="1:12" x14ac:dyDescent="0.2">
      <c r="A29" t="s">
        <v>121</v>
      </c>
      <c r="B29" s="28" t="s">
        <v>122</v>
      </c>
    </row>
    <row r="30" spans="1:12" x14ac:dyDescent="0.2">
      <c r="B30" t="s">
        <v>124</v>
      </c>
    </row>
    <row r="31" spans="1:12" x14ac:dyDescent="0.2">
      <c r="B31" t="s">
        <v>123</v>
      </c>
    </row>
    <row r="32" spans="1:12" x14ac:dyDescent="0.2">
      <c r="B32" t="s">
        <v>143</v>
      </c>
    </row>
    <row r="33" spans="1:12" x14ac:dyDescent="0.2">
      <c r="B33" t="s">
        <v>144</v>
      </c>
    </row>
    <row r="35" spans="1:12" x14ac:dyDescent="0.2">
      <c r="A35" t="s">
        <v>125</v>
      </c>
      <c r="B35" s="28" t="s">
        <v>126</v>
      </c>
    </row>
    <row r="36" spans="1:12" x14ac:dyDescent="0.2">
      <c r="B36" t="s">
        <v>127</v>
      </c>
    </row>
    <row r="37" spans="1:12" x14ac:dyDescent="0.2">
      <c r="B37" t="s">
        <v>135</v>
      </c>
    </row>
    <row r="38" spans="1:12" x14ac:dyDescent="0.2">
      <c r="B38" t="s">
        <v>130</v>
      </c>
    </row>
    <row r="39" spans="1:12" x14ac:dyDescent="0.2">
      <c r="B39" t="s">
        <v>131</v>
      </c>
      <c r="C39" t="s">
        <v>132</v>
      </c>
    </row>
    <row r="40" spans="1:12" x14ac:dyDescent="0.2">
      <c r="C40" t="s">
        <v>136</v>
      </c>
      <c r="L40" t="s">
        <v>128</v>
      </c>
    </row>
    <row r="41" spans="1:12" x14ac:dyDescent="0.2">
      <c r="C41" t="s">
        <v>133</v>
      </c>
    </row>
    <row r="42" spans="1:12" x14ac:dyDescent="0.2">
      <c r="C42" t="s">
        <v>134</v>
      </c>
    </row>
    <row r="43" spans="1:12" x14ac:dyDescent="0.2">
      <c r="C43" t="s">
        <v>137</v>
      </c>
    </row>
    <row r="44" spans="1:12" x14ac:dyDescent="0.2">
      <c r="C44" t="s">
        <v>142</v>
      </c>
    </row>
    <row r="45" spans="1:12" x14ac:dyDescent="0.2">
      <c r="C45" t="s">
        <v>140</v>
      </c>
    </row>
    <row r="46" spans="1:12" x14ac:dyDescent="0.2">
      <c r="C46" t="s">
        <v>138</v>
      </c>
    </row>
    <row r="47" spans="1:12" x14ac:dyDescent="0.2">
      <c r="C47" t="s">
        <v>139</v>
      </c>
    </row>
    <row r="48" spans="1:12" x14ac:dyDescent="0.2">
      <c r="C48" t="s">
        <v>141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86" t="s">
        <v>23</v>
      </c>
      <c r="C1" s="86"/>
      <c r="D1" s="86"/>
      <c r="F1" s="86" t="s">
        <v>25</v>
      </c>
      <c r="G1" s="86"/>
      <c r="H1" s="86"/>
      <c r="I1" s="86"/>
      <c r="J1" s="86"/>
      <c r="K1" s="86"/>
      <c r="L1" s="86"/>
      <c r="M1" s="86"/>
      <c r="N1" s="86"/>
      <c r="O1" s="86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T26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P10"/>
    </sheetView>
  </sheetViews>
  <sheetFormatPr baseColWidth="10" defaultColWidth="8.83203125" defaultRowHeight="16" x14ac:dyDescent="0.2"/>
  <cols>
    <col min="1" max="2" width="19.6640625" style="5" customWidth="1"/>
    <col min="3" max="3" width="10.5" style="5" customWidth="1"/>
    <col min="4" max="16" width="8.83203125" style="5"/>
    <col min="17" max="17" width="2.33203125" style="5" customWidth="1"/>
    <col min="18" max="30" width="8.83203125" style="5"/>
    <col min="31" max="31" width="2.5" style="5" customWidth="1"/>
    <col min="32" max="44" width="8.83203125" style="5"/>
    <col min="45" max="45" width="2" style="5" customWidth="1"/>
    <col min="46" max="58" width="8.83203125" style="5"/>
    <col min="59" max="59" width="1.83203125" style="5" customWidth="1"/>
    <col min="60" max="16384" width="8.83203125" style="5"/>
  </cols>
  <sheetData>
    <row r="1" spans="1:72" x14ac:dyDescent="0.2">
      <c r="B1" s="89" t="s">
        <v>11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R1" s="89" t="s">
        <v>32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F1" s="89" t="s">
        <v>33</v>
      </c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T1" s="89" t="s">
        <v>34</v>
      </c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H1" s="89" t="s">
        <v>35</v>
      </c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</row>
    <row r="2" spans="1:72" x14ac:dyDescent="0.2">
      <c r="A2" s="6"/>
      <c r="B2" s="6" t="s">
        <v>54</v>
      </c>
      <c r="C2" s="6"/>
      <c r="D2" s="7" t="s">
        <v>24</v>
      </c>
      <c r="E2" s="7" t="s">
        <v>45</v>
      </c>
      <c r="F2" s="7"/>
      <c r="G2" s="7" t="s">
        <v>51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30</v>
      </c>
      <c r="M2" s="7" t="s">
        <v>42</v>
      </c>
      <c r="N2" s="7" t="s">
        <v>43</v>
      </c>
      <c r="O2" s="7" t="s">
        <v>44</v>
      </c>
      <c r="P2" s="7" t="s">
        <v>31</v>
      </c>
      <c r="Q2" s="8"/>
      <c r="R2" s="7" t="s">
        <v>24</v>
      </c>
      <c r="S2" s="7" t="s">
        <v>45</v>
      </c>
      <c r="T2" s="7"/>
      <c r="U2" s="7" t="s">
        <v>51</v>
      </c>
      <c r="V2" s="7" t="s">
        <v>46</v>
      </c>
      <c r="W2" s="7" t="s">
        <v>47</v>
      </c>
      <c r="X2" s="7" t="s">
        <v>48</v>
      </c>
      <c r="Y2" s="7" t="s">
        <v>49</v>
      </c>
      <c r="Z2" s="7" t="s">
        <v>30</v>
      </c>
      <c r="AA2" s="7" t="s">
        <v>42</v>
      </c>
      <c r="AB2" s="7" t="s">
        <v>43</v>
      </c>
      <c r="AC2" s="7" t="s">
        <v>44</v>
      </c>
      <c r="AD2" s="7" t="s">
        <v>31</v>
      </c>
      <c r="AE2" s="8"/>
      <c r="AF2" s="7" t="s">
        <v>24</v>
      </c>
      <c r="AG2" s="7" t="s">
        <v>45</v>
      </c>
      <c r="AH2" s="7"/>
      <c r="AI2" s="7" t="s">
        <v>51</v>
      </c>
      <c r="AJ2" s="7" t="s">
        <v>46</v>
      </c>
      <c r="AK2" s="7" t="s">
        <v>47</v>
      </c>
      <c r="AL2" s="7" t="s">
        <v>48</v>
      </c>
      <c r="AM2" s="7" t="s">
        <v>49</v>
      </c>
      <c r="AN2" s="7" t="s">
        <v>30</v>
      </c>
      <c r="AO2" s="7" t="s">
        <v>42</v>
      </c>
      <c r="AP2" s="7" t="s">
        <v>43</v>
      </c>
      <c r="AQ2" s="7" t="s">
        <v>44</v>
      </c>
      <c r="AR2" s="7" t="s">
        <v>31</v>
      </c>
      <c r="AS2" s="8"/>
      <c r="AT2" s="7" t="s">
        <v>24</v>
      </c>
      <c r="AU2" s="7" t="s">
        <v>45</v>
      </c>
      <c r="AV2" s="7"/>
      <c r="AW2" s="7" t="s">
        <v>51</v>
      </c>
      <c r="AX2" s="7" t="s">
        <v>46</v>
      </c>
      <c r="AY2" s="7" t="s">
        <v>47</v>
      </c>
      <c r="AZ2" s="7" t="s">
        <v>48</v>
      </c>
      <c r="BA2" s="7" t="s">
        <v>49</v>
      </c>
      <c r="BB2" s="7" t="s">
        <v>30</v>
      </c>
      <c r="BC2" s="7" t="s">
        <v>42</v>
      </c>
      <c r="BD2" s="7" t="s">
        <v>43</v>
      </c>
      <c r="BE2" s="7" t="s">
        <v>44</v>
      </c>
      <c r="BF2" s="7" t="s">
        <v>31</v>
      </c>
      <c r="BH2" s="7" t="s">
        <v>24</v>
      </c>
      <c r="BI2" s="7" t="s">
        <v>45</v>
      </c>
      <c r="BJ2" s="7"/>
      <c r="BK2" s="7" t="s">
        <v>1</v>
      </c>
      <c r="BL2" s="7" t="s">
        <v>46</v>
      </c>
      <c r="BM2" s="7" t="s">
        <v>47</v>
      </c>
      <c r="BN2" s="7" t="s">
        <v>48</v>
      </c>
      <c r="BO2" s="7" t="s">
        <v>49</v>
      </c>
      <c r="BP2" s="7" t="s">
        <v>30</v>
      </c>
      <c r="BQ2" s="7" t="s">
        <v>42</v>
      </c>
      <c r="BR2" s="7" t="s">
        <v>43</v>
      </c>
      <c r="BS2" s="7" t="s">
        <v>44</v>
      </c>
      <c r="BT2" s="7" t="s">
        <v>31</v>
      </c>
    </row>
    <row r="3" spans="1:72" x14ac:dyDescent="0.2">
      <c r="A3" s="5" t="s">
        <v>40</v>
      </c>
      <c r="B3" s="9">
        <v>1.5391680000000001</v>
      </c>
      <c r="D3" s="9">
        <v>1.530921</v>
      </c>
      <c r="E3" s="9">
        <v>1.5291399999999999</v>
      </c>
      <c r="F3" s="3"/>
      <c r="G3" s="9">
        <v>1.51841</v>
      </c>
      <c r="H3" s="9">
        <v>1.5181309999999999</v>
      </c>
      <c r="I3" s="9">
        <v>1.518283</v>
      </c>
      <c r="J3" s="9">
        <v>1.5183009999999999</v>
      </c>
      <c r="K3" s="9">
        <v>1.5183009999999999</v>
      </c>
      <c r="L3" s="9">
        <v>1.5183009999999999</v>
      </c>
      <c r="M3" s="9">
        <v>1.5183009999999999</v>
      </c>
      <c r="N3" s="9">
        <v>1.5183009999999999</v>
      </c>
      <c r="O3" s="9">
        <v>1.5183009999999999</v>
      </c>
      <c r="P3" s="9">
        <v>1.5183009999999999</v>
      </c>
      <c r="R3" s="5">
        <v>1.4922390000000001</v>
      </c>
      <c r="S3" s="3">
        <v>1.495474</v>
      </c>
      <c r="T3" s="3"/>
      <c r="U3" s="3">
        <v>1.537134</v>
      </c>
      <c r="V3" s="3">
        <v>1.5845039999999999</v>
      </c>
      <c r="W3" s="3">
        <v>1.5572509999999999</v>
      </c>
      <c r="X3" s="3">
        <v>1.548551</v>
      </c>
      <c r="Y3" s="3">
        <v>1.5569660000000001</v>
      </c>
      <c r="Z3" s="3">
        <v>1.540157</v>
      </c>
      <c r="AA3" s="3">
        <v>1.52081</v>
      </c>
      <c r="AB3" s="3">
        <v>1.5411010000000001</v>
      </c>
      <c r="AC3" s="3">
        <v>1.4623919999999999</v>
      </c>
      <c r="AD3" s="3">
        <v>1.466926</v>
      </c>
      <c r="AF3" s="5">
        <v>1.5909599999999999</v>
      </c>
      <c r="AG3" s="3">
        <v>1.610384</v>
      </c>
      <c r="AH3" s="3"/>
      <c r="AI3" s="3">
        <v>1.596705</v>
      </c>
      <c r="AJ3" s="3">
        <v>1.534751</v>
      </c>
      <c r="AK3" s="3">
        <v>1.5431980000000001</v>
      </c>
      <c r="AL3" s="3">
        <v>1.5322929999999999</v>
      </c>
      <c r="AM3" s="3">
        <v>1.5430630000000001</v>
      </c>
      <c r="AN3" s="3">
        <v>1.5355799999999999</v>
      </c>
      <c r="AO3" s="3">
        <v>1.517774</v>
      </c>
      <c r="AP3" s="3">
        <v>1.519417</v>
      </c>
      <c r="AQ3" s="3">
        <v>1.522599</v>
      </c>
      <c r="AR3" s="3">
        <v>1.5342150000000001</v>
      </c>
      <c r="AT3" s="5">
        <v>1.5545340000000001</v>
      </c>
      <c r="AU3" s="3">
        <v>1.54667</v>
      </c>
      <c r="AV3" s="3"/>
      <c r="AW3" s="3">
        <v>1.510032</v>
      </c>
      <c r="AX3" s="3">
        <v>1.555439</v>
      </c>
      <c r="AY3" s="3">
        <v>1.5331239999999999</v>
      </c>
      <c r="AZ3" s="3">
        <v>1.5500750000000001</v>
      </c>
      <c r="BA3" s="3">
        <v>1.521239</v>
      </c>
      <c r="BB3" s="3">
        <v>1.5383469999999999</v>
      </c>
      <c r="BC3" s="3">
        <v>1.5526880000000001</v>
      </c>
      <c r="BD3" s="3">
        <v>1.5695920000000001</v>
      </c>
      <c r="BE3" s="3">
        <v>1.541431</v>
      </c>
      <c r="BF3" s="3">
        <v>1.5369159999999999</v>
      </c>
      <c r="BH3" s="5">
        <v>1.4107350000000001</v>
      </c>
      <c r="BI3" s="3">
        <v>1.36653</v>
      </c>
      <c r="BJ3" s="3"/>
      <c r="BK3" s="3">
        <v>1.3998660000000001</v>
      </c>
      <c r="BL3" s="3">
        <v>1.453449</v>
      </c>
      <c r="BM3" s="3">
        <v>1.457856</v>
      </c>
      <c r="BN3" s="3">
        <v>1.469182</v>
      </c>
      <c r="BO3" s="3">
        <v>1.4789950000000001</v>
      </c>
      <c r="BP3" s="3">
        <v>1.4734659999999999</v>
      </c>
      <c r="BQ3" s="3">
        <v>1.490877</v>
      </c>
      <c r="BR3" s="3">
        <v>1.4674240000000001</v>
      </c>
      <c r="BS3" s="3">
        <v>1.5046649999999999</v>
      </c>
      <c r="BT3" s="3">
        <v>1.5068699999999999</v>
      </c>
    </row>
    <row r="4" spans="1:72" x14ac:dyDescent="0.2">
      <c r="A4" s="5" t="s">
        <v>36</v>
      </c>
      <c r="B4" s="9">
        <v>57.574979999999996</v>
      </c>
      <c r="D4" s="9">
        <v>60.551789999999997</v>
      </c>
      <c r="E4" s="9">
        <v>60.961219999999997</v>
      </c>
      <c r="F4" s="3"/>
      <c r="G4" s="9">
        <v>60.176400000000001</v>
      </c>
      <c r="H4" s="9">
        <v>60.191650000000003</v>
      </c>
      <c r="I4" s="9">
        <v>60.229959999999998</v>
      </c>
      <c r="J4" s="9">
        <v>60.278599999999997</v>
      </c>
      <c r="K4" s="9">
        <v>60.078479999999999</v>
      </c>
      <c r="L4" s="9">
        <v>60.094000000000001</v>
      </c>
      <c r="M4" s="9">
        <v>60.173830000000002</v>
      </c>
      <c r="N4" s="9">
        <v>60.141089999999998</v>
      </c>
      <c r="O4" s="9">
        <v>60.076529999999998</v>
      </c>
      <c r="P4" s="9">
        <v>60.09986</v>
      </c>
      <c r="R4" s="5">
        <v>63.57837</v>
      </c>
      <c r="S4" s="3">
        <v>64.059030000000007</v>
      </c>
      <c r="T4" s="3"/>
      <c r="U4" s="3">
        <v>61.457549999999998</v>
      </c>
      <c r="V4" s="3">
        <v>62.095750000000002</v>
      </c>
      <c r="W4" s="3">
        <v>63.080880000000001</v>
      </c>
      <c r="X4" s="3">
        <v>63.346260000000001</v>
      </c>
      <c r="Y4" s="3">
        <v>60.46208</v>
      </c>
      <c r="Z4" s="3">
        <v>61.199159999999999</v>
      </c>
      <c r="AA4" s="3">
        <v>60.64255</v>
      </c>
      <c r="AB4" s="3">
        <v>60.858870000000003</v>
      </c>
      <c r="AC4" s="3">
        <v>60.422449999999998</v>
      </c>
      <c r="AD4" s="3">
        <v>60.981650000000002</v>
      </c>
      <c r="AF4" s="5">
        <v>58.69032</v>
      </c>
      <c r="AG4" s="3">
        <v>59.390250000000002</v>
      </c>
      <c r="AH4" s="3"/>
      <c r="AI4" s="3">
        <v>61.077840000000002</v>
      </c>
      <c r="AJ4" s="3">
        <v>61.319220000000001</v>
      </c>
      <c r="AK4" s="3">
        <v>60.249929999999999</v>
      </c>
      <c r="AL4" s="3">
        <v>61.142539999999997</v>
      </c>
      <c r="AM4" s="3">
        <v>61.097149999999999</v>
      </c>
      <c r="AN4" s="3">
        <v>60.747280000000003</v>
      </c>
      <c r="AO4" s="3">
        <v>60.533999999999999</v>
      </c>
      <c r="AP4" s="3">
        <v>60.52281</v>
      </c>
      <c r="AQ4" s="3">
        <v>60.821620000000003</v>
      </c>
      <c r="AR4" s="3">
        <v>60.756830000000001</v>
      </c>
      <c r="AT4" s="5">
        <v>59.014749999999999</v>
      </c>
      <c r="AU4" s="3">
        <v>58.173690000000001</v>
      </c>
      <c r="AV4" s="3"/>
      <c r="AW4" s="3">
        <v>59.058810000000001</v>
      </c>
      <c r="AX4" s="3">
        <v>58.035789999999999</v>
      </c>
      <c r="AY4" s="3">
        <v>58.205390000000001</v>
      </c>
      <c r="AZ4" s="3">
        <v>58.321010000000001</v>
      </c>
      <c r="BA4" s="3">
        <v>58.644799999999996</v>
      </c>
      <c r="BB4" s="3">
        <v>59.731430000000003</v>
      </c>
      <c r="BC4" s="3">
        <v>60.293770000000002</v>
      </c>
      <c r="BD4" s="3">
        <v>60.119439999999997</v>
      </c>
      <c r="BE4" s="3">
        <v>59.991909999999997</v>
      </c>
      <c r="BF4" s="3">
        <v>58.938470000000002</v>
      </c>
      <c r="BH4" s="5">
        <v>57.590690000000002</v>
      </c>
      <c r="BI4" s="3">
        <v>57.706319999999998</v>
      </c>
      <c r="BJ4" s="3"/>
      <c r="BK4" s="3">
        <v>56.940649999999998</v>
      </c>
      <c r="BL4" s="3">
        <v>58.540460000000003</v>
      </c>
      <c r="BM4" s="3">
        <v>59.264679999999998</v>
      </c>
      <c r="BN4" s="3">
        <v>58.453130000000002</v>
      </c>
      <c r="BO4" s="3">
        <v>58.963880000000003</v>
      </c>
      <c r="BP4" s="3">
        <v>58.655819999999999</v>
      </c>
      <c r="BQ4" s="3">
        <v>58.591819999999998</v>
      </c>
      <c r="BR4" s="3">
        <v>59.448650000000001</v>
      </c>
      <c r="BS4" s="3">
        <v>59.07882</v>
      </c>
      <c r="BT4" s="3">
        <v>60.292140000000003</v>
      </c>
    </row>
    <row r="5" spans="1:72" x14ac:dyDescent="0.2">
      <c r="A5" s="5" t="s">
        <v>37</v>
      </c>
      <c r="B5" s="9">
        <v>232.8228</v>
      </c>
      <c r="D5" s="9">
        <v>223.2714</v>
      </c>
      <c r="E5" s="9">
        <v>218.81880000000001</v>
      </c>
      <c r="F5" s="3"/>
      <c r="G5" s="9">
        <v>215.24250000000001</v>
      </c>
      <c r="H5" s="9">
        <v>211.56059999999999</v>
      </c>
      <c r="I5" s="9">
        <v>208.959</v>
      </c>
      <c r="J5" s="9">
        <v>205.01949999999999</v>
      </c>
      <c r="K5" s="9">
        <v>202.21420000000001</v>
      </c>
      <c r="L5" s="9">
        <v>202.25059999999999</v>
      </c>
      <c r="M5" s="9">
        <v>201.73939999999999</v>
      </c>
      <c r="N5" s="9">
        <v>194.15539999999999</v>
      </c>
      <c r="O5" s="9">
        <v>199.7664</v>
      </c>
      <c r="P5" s="9">
        <v>194.43539999999999</v>
      </c>
      <c r="R5" s="5">
        <v>241.0411</v>
      </c>
      <c r="S5" s="3">
        <v>227.85480000000001</v>
      </c>
      <c r="T5" s="3"/>
      <c r="U5" s="3">
        <v>217.18049999999999</v>
      </c>
      <c r="V5" s="3">
        <v>208.1079</v>
      </c>
      <c r="W5" s="3">
        <v>209.26390000000001</v>
      </c>
      <c r="X5" s="3">
        <v>206.3212</v>
      </c>
      <c r="Y5" s="3">
        <v>203.46459999999999</v>
      </c>
      <c r="Z5" s="3">
        <v>202.3484</v>
      </c>
      <c r="AA5" s="3">
        <v>199.89250000000001</v>
      </c>
      <c r="AB5" s="3">
        <v>190.47540000000001</v>
      </c>
      <c r="AC5" s="3">
        <v>192.1876</v>
      </c>
      <c r="AD5" s="3">
        <v>192.67140000000001</v>
      </c>
      <c r="AF5" s="5">
        <v>237.5146</v>
      </c>
      <c r="AG5" s="3">
        <v>231.56800000000001</v>
      </c>
      <c r="AH5" s="3"/>
      <c r="AI5" s="3">
        <v>219.876</v>
      </c>
      <c r="AJ5" s="3">
        <v>214.2064</v>
      </c>
      <c r="AK5" s="3">
        <v>208.19880000000001</v>
      </c>
      <c r="AL5" s="3">
        <v>204.3272</v>
      </c>
      <c r="AM5" s="3">
        <v>200.50489999999999</v>
      </c>
      <c r="AN5" s="3">
        <v>204.1275</v>
      </c>
      <c r="AO5" s="3">
        <v>202.5634</v>
      </c>
      <c r="AP5" s="3">
        <v>194.0855</v>
      </c>
      <c r="AQ5" s="3">
        <v>199.85470000000001</v>
      </c>
      <c r="AR5" s="3">
        <v>195.10310000000001</v>
      </c>
      <c r="AT5" s="5">
        <v>225.52019999999999</v>
      </c>
      <c r="AU5" s="3">
        <v>218.3228</v>
      </c>
      <c r="AV5" s="3"/>
      <c r="AW5" s="3">
        <v>213.72970000000001</v>
      </c>
      <c r="AX5" s="3">
        <v>214.2996</v>
      </c>
      <c r="AY5" s="3">
        <v>212.74639999999999</v>
      </c>
      <c r="AZ5" s="3">
        <v>206.2748</v>
      </c>
      <c r="BA5" s="3">
        <v>205.67160000000001</v>
      </c>
      <c r="BB5" s="3">
        <v>202.10120000000001</v>
      </c>
      <c r="BC5" s="3">
        <v>204.92869999999999</v>
      </c>
      <c r="BD5" s="3">
        <v>195.01009999999999</v>
      </c>
      <c r="BE5" s="3">
        <v>201.46029999999999</v>
      </c>
      <c r="BF5" s="3">
        <v>194.88570000000001</v>
      </c>
      <c r="BH5" s="5">
        <v>227.69589999999999</v>
      </c>
      <c r="BI5" s="3">
        <v>220.49270000000001</v>
      </c>
      <c r="BJ5" s="3"/>
      <c r="BK5" s="3">
        <v>210.6737</v>
      </c>
      <c r="BL5" s="3">
        <v>210.9101</v>
      </c>
      <c r="BM5" s="3">
        <v>203.85830000000001</v>
      </c>
      <c r="BN5" s="3">
        <v>204.41569999999999</v>
      </c>
      <c r="BO5" s="3">
        <v>200.6874</v>
      </c>
      <c r="BP5" s="3">
        <v>202.221</v>
      </c>
      <c r="BQ5" s="3">
        <v>200.98769999999999</v>
      </c>
      <c r="BR5" s="3">
        <v>195.01570000000001</v>
      </c>
      <c r="BS5" s="3">
        <v>200.39150000000001</v>
      </c>
      <c r="BT5" s="3">
        <v>193.9564</v>
      </c>
    </row>
    <row r="6" spans="1:72" x14ac:dyDescent="0.2">
      <c r="A6" s="5" t="s">
        <v>38</v>
      </c>
      <c r="B6" s="9">
        <v>51.200049999999997</v>
      </c>
      <c r="D6" s="9">
        <v>51.729280000000003</v>
      </c>
      <c r="E6" s="9">
        <v>50.308929999999997</v>
      </c>
      <c r="F6" s="3"/>
      <c r="G6" s="9">
        <v>51.593850000000003</v>
      </c>
      <c r="H6" s="9">
        <v>53.111800000000002</v>
      </c>
      <c r="I6" s="9">
        <v>54.828449999999997</v>
      </c>
      <c r="J6" s="9">
        <v>55.83755</v>
      </c>
      <c r="K6" s="9">
        <v>52.820689999999999</v>
      </c>
      <c r="L6" s="9">
        <v>54.363570000000003</v>
      </c>
      <c r="M6" s="9">
        <v>53.972540000000002</v>
      </c>
      <c r="N6" s="9">
        <v>54.475259999999999</v>
      </c>
      <c r="O6" s="9">
        <v>56.818800000000003</v>
      </c>
      <c r="P6" s="9">
        <v>54.197710000000001</v>
      </c>
      <c r="R6" s="5">
        <v>77.832790000000003</v>
      </c>
      <c r="S6" s="3">
        <v>62.643349999999998</v>
      </c>
      <c r="T6" s="3"/>
      <c r="U6" s="3">
        <v>49.692430000000002</v>
      </c>
      <c r="V6" s="3">
        <v>51.955089999999998</v>
      </c>
      <c r="W6" s="3">
        <v>53.754899999999999</v>
      </c>
      <c r="X6" s="3">
        <v>57.559640000000002</v>
      </c>
      <c r="Y6" s="3">
        <v>52.076619999999998</v>
      </c>
      <c r="Z6" s="3">
        <v>51.942019999999999</v>
      </c>
      <c r="AA6" s="3">
        <v>52.175420000000003</v>
      </c>
      <c r="AB6" s="3">
        <v>51.439950000000003</v>
      </c>
      <c r="AC6" s="3">
        <v>55.414929999999998</v>
      </c>
      <c r="AD6" s="3">
        <v>49.8874</v>
      </c>
      <c r="AF6" s="5">
        <v>74.152060000000006</v>
      </c>
      <c r="AG6" s="3">
        <v>69.184389999999993</v>
      </c>
      <c r="AH6" s="3"/>
      <c r="AI6" s="3">
        <v>52.299520000000001</v>
      </c>
      <c r="AJ6" s="3">
        <v>51.756270000000001</v>
      </c>
      <c r="AK6" s="3">
        <v>55.06964</v>
      </c>
      <c r="AL6" s="3">
        <v>55.612229999999997</v>
      </c>
      <c r="AM6" s="3">
        <v>51.271529999999998</v>
      </c>
      <c r="AN6" s="3">
        <v>52.999139999999997</v>
      </c>
      <c r="AO6" s="3">
        <v>52.470910000000003</v>
      </c>
      <c r="AP6" s="3">
        <v>53.23254</v>
      </c>
      <c r="AQ6" s="3">
        <v>55.261830000000003</v>
      </c>
      <c r="AR6" s="3">
        <v>53.027290000000001</v>
      </c>
      <c r="AT6" s="5">
        <v>57.881889999999999</v>
      </c>
      <c r="AU6" s="3">
        <v>56.850439999999999</v>
      </c>
      <c r="AV6" s="3"/>
      <c r="AW6" s="3">
        <v>52.680579999999999</v>
      </c>
      <c r="AX6" s="3">
        <v>54.002780000000001</v>
      </c>
      <c r="AY6" s="3">
        <v>54.678849999999997</v>
      </c>
      <c r="AZ6" s="3">
        <v>55.035879999999999</v>
      </c>
      <c r="BA6" s="3">
        <v>52.348059999999997</v>
      </c>
      <c r="BB6" s="3">
        <v>53.492489999999997</v>
      </c>
      <c r="BC6" s="3">
        <v>53.986469999999997</v>
      </c>
      <c r="BD6" s="3">
        <v>53.899470000000001</v>
      </c>
      <c r="BE6" s="3">
        <v>55.369140000000002</v>
      </c>
      <c r="BF6" s="3">
        <v>54.617870000000003</v>
      </c>
      <c r="BH6" s="5">
        <v>68.19999</v>
      </c>
      <c r="BI6" s="3">
        <v>67.921319999999994</v>
      </c>
      <c r="BJ6" s="3"/>
      <c r="BK6" s="3">
        <v>51.871470000000002</v>
      </c>
      <c r="BL6" s="3">
        <v>55.208379999999998</v>
      </c>
      <c r="BM6" s="3">
        <v>56.393560000000001</v>
      </c>
      <c r="BN6" s="3">
        <v>57.503270000000001</v>
      </c>
      <c r="BO6" s="3">
        <v>56.441160000000004</v>
      </c>
      <c r="BP6" s="3">
        <v>58.854939999999999</v>
      </c>
      <c r="BQ6" s="3">
        <v>56.55979</v>
      </c>
      <c r="BR6" s="3">
        <v>57.471559999999997</v>
      </c>
      <c r="BS6" s="3">
        <v>60.734810000000003</v>
      </c>
      <c r="BT6" s="3">
        <v>56.57958</v>
      </c>
    </row>
    <row r="7" spans="1:72" x14ac:dyDescent="0.2">
      <c r="A7" s="5" t="s">
        <v>39</v>
      </c>
      <c r="B7" s="9">
        <v>135.6447</v>
      </c>
      <c r="D7" s="9">
        <v>132.52680000000001</v>
      </c>
      <c r="E7" s="9">
        <v>133.39189999999999</v>
      </c>
      <c r="F7" s="3"/>
      <c r="G7" s="9">
        <v>131.6979</v>
      </c>
      <c r="H7" s="9">
        <v>130.6455</v>
      </c>
      <c r="I7" s="9">
        <v>130.1463</v>
      </c>
      <c r="J7" s="9">
        <v>128.39859999999999</v>
      </c>
      <c r="K7" s="9">
        <v>126.65219999999999</v>
      </c>
      <c r="L7" s="9">
        <v>125.123</v>
      </c>
      <c r="M7" s="9">
        <v>126.405</v>
      </c>
      <c r="N7" s="9">
        <v>126.2998</v>
      </c>
      <c r="O7" s="9">
        <v>127.989</v>
      </c>
      <c r="P7" s="9">
        <v>128.6833</v>
      </c>
      <c r="R7" s="5">
        <v>134.9879</v>
      </c>
      <c r="S7" s="3">
        <v>137.25749999999999</v>
      </c>
      <c r="T7" s="3"/>
      <c r="U7" s="3">
        <v>135.5565</v>
      </c>
      <c r="V7" s="3">
        <v>133.1292</v>
      </c>
      <c r="W7" s="3">
        <v>131.9324</v>
      </c>
      <c r="X7" s="3">
        <v>134.5924</v>
      </c>
      <c r="Y7" s="3">
        <v>128.91669999999999</v>
      </c>
      <c r="Z7" s="3">
        <v>126.90089999999999</v>
      </c>
      <c r="AA7" s="3">
        <v>128.1918</v>
      </c>
      <c r="AB7" s="3">
        <v>129.39879999999999</v>
      </c>
      <c r="AC7" s="3">
        <v>130.0625</v>
      </c>
      <c r="AD7" s="3">
        <v>134.7022</v>
      </c>
      <c r="AF7" s="5">
        <v>131.86340000000001</v>
      </c>
      <c r="AG7" s="3">
        <v>132.17699999999999</v>
      </c>
      <c r="AH7" s="3"/>
      <c r="AI7" s="3">
        <v>133.0641</v>
      </c>
      <c r="AJ7" s="3">
        <v>132.40389999999999</v>
      </c>
      <c r="AK7" s="3">
        <v>130.27670000000001</v>
      </c>
      <c r="AL7" s="3">
        <v>129.7783</v>
      </c>
      <c r="AM7" s="3">
        <v>128.72389999999999</v>
      </c>
      <c r="AN7" s="3">
        <v>127.02809999999999</v>
      </c>
      <c r="AO7" s="3">
        <v>128.39500000000001</v>
      </c>
      <c r="AP7" s="3">
        <v>128.44110000000001</v>
      </c>
      <c r="AQ7" s="3">
        <v>130.41890000000001</v>
      </c>
      <c r="AR7" s="3">
        <v>130.85769999999999</v>
      </c>
      <c r="AT7" s="5">
        <v>128.83459999999999</v>
      </c>
      <c r="AU7" s="3">
        <v>131.84979999999999</v>
      </c>
      <c r="AV7" s="3"/>
      <c r="AW7" s="3">
        <v>130.83750000000001</v>
      </c>
      <c r="AX7" s="3">
        <v>129.2433</v>
      </c>
      <c r="AY7" s="3">
        <v>130.11600000000001</v>
      </c>
      <c r="AZ7" s="3">
        <v>127.39960000000001</v>
      </c>
      <c r="BA7" s="3">
        <v>126.8175</v>
      </c>
      <c r="BB7" s="3">
        <v>126.0247</v>
      </c>
      <c r="BC7" s="3">
        <v>126.3867</v>
      </c>
      <c r="BD7" s="3">
        <v>126.3476</v>
      </c>
      <c r="BE7" s="3">
        <v>128.10570000000001</v>
      </c>
      <c r="BF7" s="3">
        <v>128.45500000000001</v>
      </c>
      <c r="BH7" s="5">
        <v>130.26589999999999</v>
      </c>
      <c r="BI7" s="3">
        <v>128.30879999999999</v>
      </c>
      <c r="BJ7" s="3"/>
      <c r="BK7" s="3">
        <v>125.1546</v>
      </c>
      <c r="BL7" s="3">
        <v>127.7403</v>
      </c>
      <c r="BM7" s="3">
        <v>127.535</v>
      </c>
      <c r="BN7" s="3">
        <v>124.58710000000001</v>
      </c>
      <c r="BO7" s="3">
        <v>121.1906</v>
      </c>
      <c r="BP7" s="3">
        <v>120.4659</v>
      </c>
      <c r="BQ7" s="3">
        <v>123.41679999999999</v>
      </c>
      <c r="BR7" s="3">
        <v>123.53</v>
      </c>
      <c r="BS7" s="3">
        <v>124.7834</v>
      </c>
      <c r="BT7" s="3">
        <v>124.93729999999999</v>
      </c>
    </row>
    <row r="8" spans="1:72" x14ac:dyDescent="0.2">
      <c r="A8" s="5" t="s">
        <v>41</v>
      </c>
      <c r="B8" s="9">
        <v>0.29767270000000001</v>
      </c>
      <c r="D8" s="9">
        <v>0.23659649999999999</v>
      </c>
      <c r="E8" s="9">
        <v>0.1983635</v>
      </c>
      <c r="F8" s="3"/>
      <c r="G8" s="9">
        <v>0.1864613</v>
      </c>
      <c r="H8" s="9">
        <v>0.1850145</v>
      </c>
      <c r="I8" s="9">
        <v>0.1983415</v>
      </c>
      <c r="J8" s="9">
        <v>0.19641359999999999</v>
      </c>
      <c r="K8" s="9">
        <v>0.17926310000000001</v>
      </c>
      <c r="L8" s="9">
        <v>0.15666089999999999</v>
      </c>
      <c r="M8" s="9">
        <v>0.17175199999999999</v>
      </c>
      <c r="N8" s="9">
        <v>0.16936699999999999</v>
      </c>
      <c r="O8" s="9">
        <v>0.16514980000000001</v>
      </c>
      <c r="P8" s="9">
        <v>0.14598939999999999</v>
      </c>
      <c r="R8" s="5">
        <v>0.6334128</v>
      </c>
      <c r="S8" s="3">
        <v>0.56884639999999997</v>
      </c>
      <c r="T8" s="3"/>
      <c r="U8" s="3">
        <v>0.29089549999999997</v>
      </c>
      <c r="V8" s="3">
        <v>0.29476599999999997</v>
      </c>
      <c r="W8" s="3">
        <v>0.27409410000000001</v>
      </c>
      <c r="X8" s="3">
        <v>0.36086040000000003</v>
      </c>
      <c r="Y8" s="3">
        <v>0.30151169999999999</v>
      </c>
      <c r="Z8" s="3">
        <v>0.30671609999999999</v>
      </c>
      <c r="AA8" s="3">
        <v>0.30322909999999997</v>
      </c>
      <c r="AB8" s="3">
        <v>0.31381730000000002</v>
      </c>
      <c r="AC8" s="3">
        <v>0.28805380000000003</v>
      </c>
      <c r="AD8" s="3">
        <v>0.27148070000000002</v>
      </c>
      <c r="AF8" s="5">
        <v>0.62761719999999999</v>
      </c>
      <c r="AG8" s="3">
        <v>0.57357020000000003</v>
      </c>
      <c r="AH8" s="3"/>
      <c r="AI8" s="3">
        <v>0.193859</v>
      </c>
      <c r="AJ8" s="3">
        <v>0.2336704</v>
      </c>
      <c r="AK8" s="3">
        <v>0.23151260000000001</v>
      </c>
      <c r="AL8" s="3">
        <v>0.22299430000000001</v>
      </c>
      <c r="AM8" s="3">
        <v>0.2132976</v>
      </c>
      <c r="AN8" s="3">
        <v>0.16951079999999999</v>
      </c>
      <c r="AO8" s="3">
        <v>0.20482919999999999</v>
      </c>
      <c r="AP8" s="3">
        <v>0.23430010000000001</v>
      </c>
      <c r="AQ8" s="3">
        <v>0.2439732</v>
      </c>
      <c r="AR8" s="3">
        <v>0.21289259999999999</v>
      </c>
      <c r="AT8" s="5">
        <v>0.62296609999999997</v>
      </c>
      <c r="AU8" s="3">
        <v>0.57154689999999997</v>
      </c>
      <c r="AV8" s="3"/>
      <c r="AW8" s="3">
        <v>0.1912779</v>
      </c>
      <c r="AX8" s="3">
        <v>0.18440400000000001</v>
      </c>
      <c r="AY8" s="3">
        <v>0.21027029999999999</v>
      </c>
      <c r="AZ8" s="3">
        <v>0.20531659999999999</v>
      </c>
      <c r="BA8" s="3">
        <v>0.1844353</v>
      </c>
      <c r="BB8" s="3">
        <v>0.15891730000000001</v>
      </c>
      <c r="BC8" s="3">
        <v>0.20299680000000001</v>
      </c>
      <c r="BD8" s="3">
        <v>0.19054009999999999</v>
      </c>
      <c r="BE8" s="3">
        <v>0.1871988</v>
      </c>
      <c r="BF8" s="3">
        <v>0.16243050000000001</v>
      </c>
      <c r="BH8" s="5">
        <v>0.57149000000000005</v>
      </c>
      <c r="BI8" s="3">
        <v>0.51862180000000002</v>
      </c>
      <c r="BJ8" s="3"/>
      <c r="BK8" s="3">
        <v>8.6360140000000002E-2</v>
      </c>
      <c r="BL8" s="3">
        <v>9.5140489999999994E-2</v>
      </c>
      <c r="BM8" s="3">
        <v>9.6053449999999999E-2</v>
      </c>
      <c r="BN8" s="3">
        <v>9.8166390000000006E-2</v>
      </c>
      <c r="BO8" s="3">
        <v>7.252451E-2</v>
      </c>
      <c r="BP8" s="3">
        <v>5.88259E-2</v>
      </c>
      <c r="BQ8" s="3">
        <v>7.725427E-2</v>
      </c>
      <c r="BR8" s="3">
        <v>5.1189659999999998E-2</v>
      </c>
      <c r="BS8" s="3">
        <v>6.3847780000000007E-2</v>
      </c>
      <c r="BT8" s="3">
        <v>4.3156050000000001E-2</v>
      </c>
    </row>
    <row r="9" spans="1:72" x14ac:dyDescent="0.2">
      <c r="A9" s="5" t="s">
        <v>115</v>
      </c>
      <c r="B9" s="9">
        <v>5.0098320000000002E-2</v>
      </c>
      <c r="D9" s="9">
        <v>9.6095589999999995E-2</v>
      </c>
      <c r="E9" s="9">
        <v>9.5778849999999999E-2</v>
      </c>
      <c r="F9" s="3"/>
      <c r="G9" s="9">
        <v>0.1251555</v>
      </c>
      <c r="H9" s="9">
        <v>0.1108703</v>
      </c>
      <c r="I9" s="9">
        <v>0.12249060000000001</v>
      </c>
      <c r="J9" s="9">
        <v>0.10834920000000001</v>
      </c>
      <c r="K9" s="9">
        <v>0.154837</v>
      </c>
      <c r="L9" s="9">
        <v>0.12395050000000001</v>
      </c>
      <c r="M9" s="9">
        <v>0.11811389999999999</v>
      </c>
      <c r="N9" s="9">
        <v>0.13959269999999999</v>
      </c>
      <c r="O9" s="9">
        <v>0.15460070000000001</v>
      </c>
      <c r="P9" s="9">
        <v>0.18239669999999999</v>
      </c>
      <c r="R9" s="5">
        <v>0.14000000000000001</v>
      </c>
      <c r="S9" s="3">
        <v>0.15016679999999999</v>
      </c>
      <c r="T9" s="3"/>
      <c r="U9" s="3">
        <v>0.19705909999999999</v>
      </c>
      <c r="V9" s="3">
        <v>0.13570479999999999</v>
      </c>
      <c r="W9" s="3">
        <v>0.1794412</v>
      </c>
      <c r="X9" s="3">
        <v>0.1478785</v>
      </c>
      <c r="Y9" s="3">
        <v>0.181203</v>
      </c>
      <c r="Z9" s="3">
        <v>0.1711897</v>
      </c>
      <c r="AA9" s="3">
        <v>0.1533709</v>
      </c>
      <c r="AB9" s="3">
        <v>0.1568502</v>
      </c>
      <c r="AC9" s="3">
        <v>0.20815330000000001</v>
      </c>
      <c r="AD9" s="3">
        <v>0.187893</v>
      </c>
      <c r="AF9" s="5">
        <v>0.08</v>
      </c>
      <c r="AG9" s="3">
        <v>0.1040507</v>
      </c>
      <c r="AH9" s="3"/>
      <c r="AI9" s="3">
        <v>0.1151689</v>
      </c>
      <c r="AJ9" s="3">
        <v>0.1234888</v>
      </c>
      <c r="AK9" s="3">
        <v>0.101329</v>
      </c>
      <c r="AL9" s="3">
        <v>0.1352478</v>
      </c>
      <c r="AM9" s="3">
        <v>0.1875626</v>
      </c>
      <c r="AN9" s="3">
        <v>0.14543110000000001</v>
      </c>
      <c r="AO9" s="3">
        <v>0.17193120000000001</v>
      </c>
      <c r="AP9" s="3">
        <v>0.18152460000000001</v>
      </c>
      <c r="AQ9" s="3">
        <v>0.15853790000000001</v>
      </c>
      <c r="AR9" s="3">
        <v>0.21423490000000001</v>
      </c>
      <c r="AT9" s="5">
        <v>7.0000000000000007E-2</v>
      </c>
      <c r="AU9" s="3">
        <v>8.2585660000000005E-2</v>
      </c>
      <c r="AV9" s="3"/>
      <c r="AW9" s="3">
        <v>0.10460419999999999</v>
      </c>
      <c r="AX9" s="3">
        <v>8.0679780000000006E-2</v>
      </c>
      <c r="AY9" s="3">
        <v>0.126277</v>
      </c>
      <c r="AZ9" s="3">
        <v>8.3913520000000005E-2</v>
      </c>
      <c r="BA9" s="3">
        <v>0.1237953</v>
      </c>
      <c r="BB9" s="3">
        <v>0.1492243</v>
      </c>
      <c r="BC9" s="3">
        <v>0.1275106</v>
      </c>
      <c r="BD9" s="3">
        <v>0.1735892</v>
      </c>
      <c r="BE9" s="3">
        <v>0.14421700000000001</v>
      </c>
      <c r="BF9" s="3">
        <v>0.14842</v>
      </c>
      <c r="BH9" s="5">
        <v>0.04</v>
      </c>
      <c r="BI9" s="3">
        <v>0.93529280000000004</v>
      </c>
      <c r="BJ9" s="3"/>
      <c r="BK9" s="3">
        <v>4.3240130000000002E-2</v>
      </c>
      <c r="BL9" s="3">
        <v>6.7785949999999998E-2</v>
      </c>
      <c r="BM9" s="3">
        <v>6.9907330000000004E-2</v>
      </c>
      <c r="BN9" s="3">
        <v>4.8204289999999997E-2</v>
      </c>
      <c r="BO9" s="3">
        <v>5.7377709999999998E-2</v>
      </c>
      <c r="BP9" s="3">
        <v>7.8779230000000006E-2</v>
      </c>
      <c r="BQ9" s="3">
        <v>8.2558909999999999E-2</v>
      </c>
      <c r="BR9" s="3">
        <v>8.6004079999999997E-2</v>
      </c>
      <c r="BS9" s="3">
        <v>0.1046547</v>
      </c>
      <c r="BT9" s="3">
        <v>0.14679329999999999</v>
      </c>
    </row>
    <row r="10" spans="1:72" x14ac:dyDescent="0.2">
      <c r="A10" s="5" t="s">
        <v>116</v>
      </c>
      <c r="B10" s="9" t="s">
        <v>111</v>
      </c>
      <c r="D10" s="9">
        <v>0.10280209999999999</v>
      </c>
      <c r="E10" s="9">
        <v>0.1075291</v>
      </c>
      <c r="F10" s="3"/>
      <c r="G10" s="9">
        <v>0.10817350000000001</v>
      </c>
      <c r="H10" s="9">
        <v>9.228066E-2</v>
      </c>
      <c r="I10" s="9">
        <v>0.1060107</v>
      </c>
      <c r="J10" s="9">
        <v>9.7550999999999999E-2</v>
      </c>
      <c r="K10" s="5">
        <v>0.1259082</v>
      </c>
      <c r="L10" s="5">
        <v>0.1238412</v>
      </c>
      <c r="M10" s="5">
        <v>0.1233062</v>
      </c>
      <c r="N10" s="5">
        <v>0.13616719999999999</v>
      </c>
      <c r="O10" s="5">
        <v>0.13653190000000001</v>
      </c>
      <c r="P10" s="5">
        <v>0.15909490000000001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x14ac:dyDescent="0.2">
      <c r="B11" s="5" t="s">
        <v>113</v>
      </c>
      <c r="D11" s="5" t="s">
        <v>114</v>
      </c>
      <c r="E11" s="3"/>
      <c r="F11" s="3"/>
      <c r="G11" s="5" t="s">
        <v>110</v>
      </c>
      <c r="S11" s="3"/>
      <c r="T11" s="3"/>
      <c r="AG11" s="3"/>
      <c r="AH11" s="3"/>
      <c r="AU11" s="3"/>
      <c r="AV11" s="3"/>
      <c r="BI11" s="3"/>
      <c r="BJ11" s="3"/>
    </row>
    <row r="12" spans="1:72" x14ac:dyDescent="0.2">
      <c r="E12" s="3"/>
      <c r="F12" s="3"/>
      <c r="S12" s="3"/>
      <c r="T12" s="3"/>
      <c r="AG12" s="3"/>
      <c r="AH12" s="3"/>
      <c r="AU12" s="3"/>
      <c r="AV12" s="3"/>
      <c r="BI12" s="3"/>
      <c r="BJ12" s="3"/>
    </row>
    <row r="13" spans="1:72" x14ac:dyDescent="0.2">
      <c r="A13" s="5" t="s">
        <v>50</v>
      </c>
      <c r="E13" s="3">
        <f>E5</f>
        <v>218.81880000000001</v>
      </c>
      <c r="F13" s="3">
        <f>(E13+G13)/2</f>
        <v>217.03065000000001</v>
      </c>
      <c r="G13" s="3">
        <f>G5</f>
        <v>215.24250000000001</v>
      </c>
      <c r="H13" s="4"/>
      <c r="I13" s="4"/>
      <c r="J13" s="4"/>
      <c r="K13" s="4"/>
      <c r="S13" s="3">
        <f>S5</f>
        <v>227.85480000000001</v>
      </c>
      <c r="T13" s="3">
        <f>(S13+U13)/2</f>
        <v>222.51765</v>
      </c>
      <c r="U13" s="3">
        <f>U5</f>
        <v>217.18049999999999</v>
      </c>
      <c r="AG13" s="3">
        <f>AG5</f>
        <v>231.56800000000001</v>
      </c>
      <c r="AH13" s="3">
        <f>(AG13+AI13)/2</f>
        <v>225.72200000000001</v>
      </c>
      <c r="AI13" s="3">
        <f>AI5</f>
        <v>219.876</v>
      </c>
      <c r="AJ13" s="4"/>
      <c r="AK13" s="4"/>
      <c r="AL13" s="4"/>
      <c r="AM13" s="4"/>
      <c r="AN13" s="4"/>
      <c r="AO13" s="4"/>
      <c r="AU13" s="3">
        <f>AU5</f>
        <v>218.3228</v>
      </c>
      <c r="AV13" s="3">
        <f>(AU13+AW13)/2</f>
        <v>216.02625</v>
      </c>
      <c r="AW13" s="3">
        <f>AW5</f>
        <v>213.72970000000001</v>
      </c>
      <c r="AX13" s="4"/>
      <c r="AY13" s="4"/>
      <c r="AZ13" s="4"/>
      <c r="BA13" s="4"/>
      <c r="BB13" s="4"/>
      <c r="BC13" s="4"/>
      <c r="BI13" s="3">
        <f>BI5</f>
        <v>220.49270000000001</v>
      </c>
      <c r="BJ13" s="3">
        <f>(BI13+BK13)/2</f>
        <v>215.58320000000001</v>
      </c>
      <c r="BK13" s="3">
        <f>BK5</f>
        <v>210.6737</v>
      </c>
      <c r="BL13" s="4"/>
      <c r="BM13" s="4"/>
      <c r="BN13" s="4"/>
      <c r="BO13" s="4"/>
      <c r="BP13" s="4"/>
      <c r="BQ13" s="4"/>
    </row>
    <row r="14" spans="1:72" x14ac:dyDescent="0.2">
      <c r="A14" s="5" t="s">
        <v>38</v>
      </c>
      <c r="E14" s="3">
        <f>E6</f>
        <v>50.308929999999997</v>
      </c>
      <c r="F14" s="3">
        <f>(E14+G14)/2</f>
        <v>50.951390000000004</v>
      </c>
      <c r="G14" s="3">
        <f>G6</f>
        <v>51.593850000000003</v>
      </c>
      <c r="H14" s="4"/>
      <c r="I14" s="4"/>
      <c r="J14" s="4"/>
      <c r="K14" s="4"/>
      <c r="L14" s="4"/>
      <c r="M14" s="4"/>
      <c r="N14" s="4"/>
      <c r="O14" s="4"/>
      <c r="P14" s="4"/>
      <c r="S14" s="3">
        <f>S6</f>
        <v>62.643349999999998</v>
      </c>
      <c r="T14" s="3">
        <f>(S14+U14)/2</f>
        <v>56.16789</v>
      </c>
      <c r="U14" s="3">
        <f>U6</f>
        <v>49.692430000000002</v>
      </c>
      <c r="AG14" s="3">
        <f>AG6</f>
        <v>69.184389999999993</v>
      </c>
      <c r="AH14" s="3">
        <f>(AG14+AI14)/2</f>
        <v>60.741954999999997</v>
      </c>
      <c r="AI14" s="3">
        <f>AI6</f>
        <v>52.299520000000001</v>
      </c>
      <c r="AJ14" s="4"/>
      <c r="AK14" s="4"/>
      <c r="AL14" s="4"/>
      <c r="AM14" s="4"/>
      <c r="AN14" s="4"/>
      <c r="AO14" s="4"/>
      <c r="AU14" s="3">
        <f>AU6</f>
        <v>56.850439999999999</v>
      </c>
      <c r="AV14" s="3">
        <f>(AU14+AW14)/2</f>
        <v>54.765509999999999</v>
      </c>
      <c r="AW14" s="3">
        <f>AW6</f>
        <v>52.680579999999999</v>
      </c>
      <c r="AX14" s="4"/>
      <c r="AY14" s="4"/>
      <c r="AZ14" s="4"/>
      <c r="BA14" s="4"/>
      <c r="BB14" s="4"/>
      <c r="BC14" s="4"/>
      <c r="BI14" s="3">
        <f>BI6</f>
        <v>67.921319999999994</v>
      </c>
      <c r="BJ14" s="3">
        <f>(BI14+BK14)/2</f>
        <v>59.896394999999998</v>
      </c>
      <c r="BK14" s="3">
        <f>BK6</f>
        <v>51.871470000000002</v>
      </c>
      <c r="BL14" s="4"/>
      <c r="BM14" s="4"/>
      <c r="BN14" s="4"/>
      <c r="BO14" s="4"/>
      <c r="BP14" s="4"/>
      <c r="BQ14" s="4"/>
    </row>
    <row r="15" spans="1:72" x14ac:dyDescent="0.2">
      <c r="A15" s="5" t="s">
        <v>52</v>
      </c>
      <c r="E15" s="3">
        <f>E9</f>
        <v>9.5778849999999999E-2</v>
      </c>
      <c r="F15" s="3">
        <f>(E15+G15)/2</f>
        <v>0.110467175</v>
      </c>
      <c r="G15" s="3">
        <f>G9</f>
        <v>0.1251555</v>
      </c>
      <c r="H15" s="4"/>
      <c r="I15" s="4"/>
      <c r="J15" s="4"/>
      <c r="K15" s="4"/>
      <c r="S15" s="3"/>
      <c r="T15" s="3"/>
      <c r="U15" s="4"/>
      <c r="V15" s="4"/>
      <c r="W15" s="4"/>
      <c r="X15" s="4"/>
      <c r="Y15" s="4"/>
      <c r="Z15" s="4"/>
      <c r="AA15" s="4"/>
      <c r="AG15" s="3"/>
      <c r="AH15" s="3"/>
      <c r="AI15" s="4"/>
      <c r="AJ15" s="4"/>
      <c r="AK15" s="4"/>
      <c r="AL15" s="4"/>
      <c r="AM15" s="4"/>
      <c r="AN15" s="4"/>
      <c r="AO15" s="4"/>
      <c r="AU15" s="3"/>
      <c r="AV15" s="3"/>
      <c r="AW15" s="4"/>
      <c r="AX15" s="4"/>
      <c r="AY15" s="4"/>
      <c r="AZ15" s="4"/>
      <c r="BA15" s="4"/>
      <c r="BB15" s="4"/>
      <c r="BC15" s="4"/>
      <c r="BI15" s="3"/>
      <c r="BJ15" s="3"/>
      <c r="BK15" s="4"/>
      <c r="BL15" s="4"/>
      <c r="BM15" s="4"/>
      <c r="BN15" s="4"/>
      <c r="BO15" s="4"/>
      <c r="BP15" s="4"/>
      <c r="BQ15" s="4"/>
    </row>
    <row r="16" spans="1:72" x14ac:dyDescent="0.2">
      <c r="E16" s="3"/>
      <c r="F16" s="3"/>
      <c r="G16" s="4"/>
      <c r="H16" s="4"/>
      <c r="I16" s="4"/>
      <c r="J16" s="4"/>
      <c r="K16" s="4"/>
      <c r="S16" s="3"/>
      <c r="T16" s="3"/>
      <c r="U16" s="4"/>
      <c r="V16" s="4"/>
      <c r="W16" s="4"/>
      <c r="X16" s="4"/>
      <c r="Y16" s="4"/>
      <c r="Z16" s="4"/>
      <c r="AA16" s="4"/>
      <c r="AG16" s="3"/>
      <c r="AH16" s="3"/>
      <c r="AI16" s="4"/>
      <c r="AJ16" s="4"/>
      <c r="AK16" s="4"/>
      <c r="AL16" s="4"/>
      <c r="AM16" s="4"/>
      <c r="AN16" s="4"/>
      <c r="AO16" s="4"/>
      <c r="AU16" s="3"/>
      <c r="AV16" s="3"/>
      <c r="AW16" s="4"/>
      <c r="AX16" s="4"/>
      <c r="AY16" s="4"/>
      <c r="AZ16" s="4"/>
      <c r="BA16" s="4"/>
      <c r="BB16" s="4"/>
      <c r="BC16" s="4"/>
      <c r="BI16" s="3"/>
      <c r="BJ16" s="3"/>
      <c r="BK16" s="4"/>
      <c r="BL16" s="4"/>
      <c r="BM16" s="4"/>
      <c r="BN16" s="4"/>
      <c r="BO16" s="4"/>
      <c r="BP16" s="4"/>
      <c r="BQ16" s="4"/>
    </row>
    <row r="17" spans="2:69" x14ac:dyDescent="0.2">
      <c r="E17" s="3"/>
      <c r="F17" s="3"/>
      <c r="G17" s="9"/>
      <c r="H17" s="9"/>
      <c r="I17" s="9"/>
      <c r="J17" s="9"/>
      <c r="K17" s="9"/>
      <c r="L17" s="9"/>
      <c r="M17" s="9"/>
      <c r="S17" s="3"/>
      <c r="T17" s="3"/>
      <c r="U17" s="4"/>
      <c r="V17" s="4"/>
      <c r="W17" s="4"/>
      <c r="X17" s="4"/>
      <c r="Y17" s="4"/>
      <c r="Z17" s="4"/>
      <c r="AA17" s="4"/>
      <c r="AG17" s="3"/>
      <c r="AH17" s="3"/>
      <c r="AI17" s="4"/>
      <c r="AJ17" s="4"/>
      <c r="AK17" s="4"/>
      <c r="AL17" s="4"/>
      <c r="AM17" s="4"/>
      <c r="AN17" s="4"/>
      <c r="AO17" s="4"/>
      <c r="AU17" s="3"/>
      <c r="AV17" s="3"/>
      <c r="AW17" s="4"/>
      <c r="AX17" s="4"/>
      <c r="AY17" s="4"/>
      <c r="AZ17" s="4"/>
      <c r="BA17" s="4"/>
      <c r="BB17" s="4"/>
      <c r="BC17" s="4"/>
      <c r="BI17" s="3"/>
      <c r="BJ17" s="3"/>
      <c r="BK17" s="9">
        <v>1.3998660000000001</v>
      </c>
      <c r="BL17" s="9">
        <v>56.940649999999998</v>
      </c>
      <c r="BM17" s="4"/>
      <c r="BN17" s="4"/>
      <c r="BO17" s="4"/>
      <c r="BP17" s="4"/>
      <c r="BQ17" s="4"/>
    </row>
    <row r="18" spans="2:69" x14ac:dyDescent="0.2">
      <c r="E18" s="3"/>
      <c r="F18" s="3"/>
      <c r="G18" s="9" t="s">
        <v>109</v>
      </c>
      <c r="H18" s="9"/>
      <c r="I18" s="9"/>
      <c r="J18" s="9"/>
      <c r="K18" s="9"/>
      <c r="L18" s="9"/>
      <c r="M18" s="9"/>
      <c r="N18" s="4"/>
      <c r="O18" s="4"/>
      <c r="P18" s="4"/>
      <c r="Q18" s="4"/>
      <c r="R18" s="4"/>
      <c r="S18" s="3"/>
      <c r="T18" s="3"/>
      <c r="U18" s="4"/>
      <c r="V18" s="4"/>
      <c r="W18" s="4"/>
      <c r="X18" s="4"/>
      <c r="Y18" s="4"/>
      <c r="Z18" s="4"/>
      <c r="AA18" s="4"/>
      <c r="AG18" s="3"/>
      <c r="AH18" s="3"/>
      <c r="AI18" s="4"/>
      <c r="AJ18" s="4"/>
      <c r="AK18" s="4"/>
      <c r="AL18" s="4"/>
      <c r="AM18" s="4"/>
      <c r="AN18" s="4"/>
      <c r="AO18" s="4"/>
      <c r="AU18" s="3"/>
      <c r="AV18" s="3"/>
      <c r="AW18" s="4"/>
      <c r="AX18" s="4"/>
      <c r="AY18" s="4"/>
      <c r="AZ18" s="4"/>
      <c r="BA18" s="4"/>
      <c r="BB18" s="4"/>
      <c r="BC18" s="4"/>
      <c r="BI18" s="3"/>
      <c r="BJ18" s="3"/>
      <c r="BK18" s="9" t="s">
        <v>91</v>
      </c>
      <c r="BL18" s="9" t="s">
        <v>100</v>
      </c>
      <c r="BM18" s="4"/>
      <c r="BN18" s="4"/>
      <c r="BO18" s="4"/>
      <c r="BP18" s="4"/>
      <c r="BQ18" s="4"/>
    </row>
    <row r="19" spans="2:69" x14ac:dyDescent="0.2">
      <c r="B19" s="9"/>
      <c r="C19" s="9"/>
      <c r="E19" s="9"/>
      <c r="F19" s="9"/>
      <c r="G19" s="9"/>
      <c r="H19" s="9"/>
      <c r="I19" s="9"/>
      <c r="J19" s="9"/>
      <c r="K19" s="9"/>
      <c r="L19" s="9"/>
      <c r="M19" s="9"/>
      <c r="U19" s="4"/>
      <c r="V19" s="4"/>
      <c r="W19" s="4"/>
      <c r="X19" s="4"/>
      <c r="Y19" s="4"/>
      <c r="Z19" s="4"/>
      <c r="AA19" s="4"/>
      <c r="AI19" s="4"/>
      <c r="AJ19" s="4"/>
      <c r="AK19" s="4"/>
      <c r="AL19" s="4"/>
      <c r="AM19" s="4"/>
      <c r="AN19" s="4"/>
      <c r="AO19" s="4"/>
      <c r="AW19" s="4"/>
      <c r="AX19" s="4"/>
      <c r="AY19" s="4"/>
      <c r="AZ19" s="4"/>
      <c r="BA19" s="4"/>
      <c r="BB19" s="4"/>
      <c r="BC19" s="4"/>
      <c r="BK19" s="9" t="s">
        <v>92</v>
      </c>
      <c r="BL19" s="9" t="s">
        <v>101</v>
      </c>
      <c r="BM19" s="4"/>
      <c r="BN19" s="4"/>
      <c r="BO19" s="4"/>
      <c r="BP19" s="4"/>
      <c r="BQ19" s="4"/>
    </row>
    <row r="20" spans="2:69" x14ac:dyDescent="0.2">
      <c r="B20" s="9"/>
      <c r="C20" s="9"/>
      <c r="G20" s="9"/>
      <c r="H20" s="9"/>
      <c r="I20" s="9"/>
      <c r="J20" s="9"/>
      <c r="K20" s="9"/>
      <c r="L20" s="9"/>
      <c r="M20" s="9"/>
      <c r="BK20" s="9" t="s">
        <v>93</v>
      </c>
      <c r="BL20" s="9" t="s">
        <v>102</v>
      </c>
    </row>
    <row r="21" spans="2:69" x14ac:dyDescent="0.2"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BK21" s="9" t="s">
        <v>94</v>
      </c>
      <c r="BL21" s="9" t="s">
        <v>103</v>
      </c>
    </row>
    <row r="22" spans="2:69" x14ac:dyDescent="0.2">
      <c r="C22" s="9"/>
      <c r="D22" s="9"/>
      <c r="E22" s="9"/>
      <c r="G22" s="9"/>
      <c r="H22" s="9"/>
      <c r="I22" s="9"/>
      <c r="J22" s="9"/>
      <c r="K22" s="9"/>
      <c r="L22" s="9"/>
      <c r="M22" s="9"/>
      <c r="BK22" s="9" t="s">
        <v>95</v>
      </c>
      <c r="BL22" s="9" t="s">
        <v>104</v>
      </c>
    </row>
    <row r="23" spans="2:69" x14ac:dyDescent="0.2">
      <c r="D23" s="9"/>
      <c r="E23" s="9"/>
      <c r="G23" s="9"/>
      <c r="H23" s="9"/>
      <c r="I23" s="9"/>
      <c r="J23" s="9"/>
      <c r="K23" s="9"/>
      <c r="L23" s="9"/>
      <c r="M23" s="9"/>
      <c r="BK23" s="9" t="s">
        <v>96</v>
      </c>
      <c r="BL23" s="9" t="s">
        <v>105</v>
      </c>
    </row>
    <row r="24" spans="2:69" x14ac:dyDescent="0.2">
      <c r="D24" s="9"/>
      <c r="E24" s="9"/>
      <c r="G24" s="9"/>
      <c r="H24" s="9"/>
      <c r="I24" s="9"/>
      <c r="J24" s="9"/>
      <c r="K24" s="9"/>
      <c r="L24" s="9"/>
      <c r="M24" s="9"/>
      <c r="BK24" s="9" t="s">
        <v>97</v>
      </c>
      <c r="BL24" s="9" t="s">
        <v>106</v>
      </c>
    </row>
    <row r="25" spans="2:69" x14ac:dyDescent="0.2">
      <c r="G25" s="9"/>
      <c r="H25" s="9"/>
      <c r="I25" s="9"/>
      <c r="J25" s="9"/>
      <c r="K25" s="9"/>
      <c r="L25" s="9"/>
      <c r="M25" s="9"/>
      <c r="BK25" s="9" t="s">
        <v>98</v>
      </c>
      <c r="BL25" s="9" t="s">
        <v>107</v>
      </c>
    </row>
    <row r="26" spans="2:69" x14ac:dyDescent="0.2">
      <c r="G26" s="9"/>
      <c r="H26" s="9"/>
      <c r="I26" s="9"/>
      <c r="J26" s="9"/>
      <c r="K26" s="9"/>
      <c r="L26" s="9"/>
      <c r="M26" s="9"/>
      <c r="BK26" s="9" t="s">
        <v>99</v>
      </c>
      <c r="BL26" s="9" t="s">
        <v>108</v>
      </c>
    </row>
  </sheetData>
  <mergeCells count="5">
    <mergeCell ref="R1:AD1"/>
    <mergeCell ref="AF1:AR1"/>
    <mergeCell ref="AT1:BF1"/>
    <mergeCell ref="BH1:BT1"/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5</vt:i4>
      </vt:variant>
    </vt:vector>
  </HeadingPairs>
  <TitlesOfParts>
    <vt:vector size="14" baseType="lpstr">
      <vt:lpstr>To Do</vt:lpstr>
      <vt:lpstr>What's in each model</vt:lpstr>
      <vt:lpstr>Old Framingham</vt:lpstr>
      <vt:lpstr>ATP3</vt:lpstr>
      <vt:lpstr>Pooled Cohort</vt:lpstr>
      <vt:lpstr>Missing Data</vt:lpstr>
      <vt:lpstr>FGT v HbA1c</vt:lpstr>
      <vt:lpstr>Cox Data</vt:lpstr>
      <vt:lpstr>Risk Factor Tabs</vt:lpstr>
      <vt:lpstr>All</vt:lpstr>
      <vt:lpstr>By Education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Bryan Kim</cp:lastModifiedBy>
  <dcterms:created xsi:type="dcterms:W3CDTF">2020-10-27T01:00:05Z</dcterms:created>
  <dcterms:modified xsi:type="dcterms:W3CDTF">2021-01-28T00:52:33Z</dcterms:modified>
</cp:coreProperties>
</file>