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NBER/Framingham /"/>
    </mc:Choice>
  </mc:AlternateContent>
  <bookViews>
    <workbookView xWindow="1360" yWindow="460" windowWidth="26280" windowHeight="16820" firstSheet="1" activeTab="3"/>
  </bookViews>
  <sheets>
    <sheet name="FRS - All" sheetId="2" r:id="rId1"/>
    <sheet name="FRS - by Education" sheetId="4" r:id="rId2"/>
    <sheet name="FRS - by Age" sheetId="5" r:id="rId3"/>
    <sheet name="Data" sheetId="1" r:id="rId4"/>
    <sheet name="Missing Data" sheetId="13" r:id="rId5"/>
    <sheet name="FGT v HbA1c" sheetId="12" r:id="rId6"/>
    <sheet name="Cox Data" sheetId="11" r:id="rId7"/>
    <sheet name="Cholesterol" sheetId="7" r:id="rId8"/>
    <sheet name="Cholesterol - By Education" sheetId="8" r:id="rId9"/>
    <sheet name="Diabetes" sheetId="9" r:id="rId10"/>
    <sheet name="Risk Factor Tabs" sheetId="6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2" l="1"/>
  <c r="G26" i="12"/>
  <c r="G25" i="12"/>
  <c r="K41" i="1"/>
  <c r="D41" i="1"/>
  <c r="D46" i="1"/>
  <c r="C8" i="12"/>
  <c r="B8" i="12"/>
  <c r="K56" i="1"/>
  <c r="K57" i="1"/>
  <c r="K58" i="1"/>
  <c r="D5" i="11"/>
  <c r="F5" i="11"/>
  <c r="E5" i="11"/>
  <c r="F32" i="11"/>
  <c r="F33" i="11"/>
  <c r="F35" i="11"/>
  <c r="D35" i="11"/>
  <c r="E35" i="11"/>
  <c r="F34" i="11"/>
  <c r="D34" i="11"/>
  <c r="E34" i="11"/>
  <c r="D33" i="11"/>
  <c r="E33" i="11"/>
  <c r="D32" i="11"/>
  <c r="E32" i="11"/>
  <c r="F20" i="11"/>
  <c r="D20" i="11"/>
  <c r="E20" i="11"/>
  <c r="F19" i="11"/>
  <c r="D19" i="11"/>
  <c r="E19" i="11"/>
  <c r="F18" i="11"/>
  <c r="D18" i="11"/>
  <c r="E18" i="11"/>
  <c r="F17" i="11"/>
  <c r="D17" i="11"/>
  <c r="E17" i="11"/>
  <c r="E15" i="6"/>
  <c r="G15" i="6"/>
  <c r="F15" i="6"/>
  <c r="BK14" i="6"/>
  <c r="BI14" i="6"/>
  <c r="BJ14" i="6"/>
  <c r="BK13" i="6"/>
  <c r="BI13" i="6"/>
  <c r="BJ13" i="6"/>
  <c r="AW14" i="6"/>
  <c r="AU14" i="6"/>
  <c r="AV14" i="6"/>
  <c r="AW13" i="6"/>
  <c r="AU13" i="6"/>
  <c r="AV13" i="6"/>
  <c r="AI14" i="6"/>
  <c r="AG14" i="6"/>
  <c r="AH14" i="6"/>
  <c r="AI13" i="6"/>
  <c r="AG13" i="6"/>
  <c r="AH13" i="6"/>
  <c r="U14" i="6"/>
  <c r="S14" i="6"/>
  <c r="T14" i="6"/>
  <c r="U13" i="6"/>
  <c r="S13" i="6"/>
  <c r="T13" i="6"/>
  <c r="E14" i="6"/>
  <c r="G14" i="6"/>
  <c r="F14" i="6"/>
  <c r="E13" i="6"/>
  <c r="G13" i="6"/>
  <c r="F13" i="6"/>
  <c r="G57" i="1"/>
  <c r="G58" i="1"/>
  <c r="G59" i="1"/>
  <c r="I59" i="1"/>
  <c r="G56" i="1"/>
  <c r="I56" i="1"/>
  <c r="I58" i="1"/>
  <c r="I57" i="1"/>
  <c r="D51" i="1"/>
  <c r="D36" i="1"/>
</calcChain>
</file>

<file path=xl/sharedStrings.xml><?xml version="1.0" encoding="utf-8"?>
<sst xmlns="http://schemas.openxmlformats.org/spreadsheetml/2006/main" count="341" uniqueCount="146">
  <si>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</si>
  <si>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</si>
  <si>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</si>
  <si>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</si>
  <si>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</si>
  <si>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</si>
  <si>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</si>
  <si>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</si>
  <si>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</si>
  <si>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</si>
  <si>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</si>
  <si>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</si>
  <si>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</si>
  <si>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</si>
  <si>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</si>
  <si>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</si>
  <si>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</si>
  <si>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</si>
  <si>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</si>
  <si>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</si>
  <si>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</si>
  <si>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</si>
  <si>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</si>
  <si>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</si>
  <si>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</si>
  <si>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</si>
  <si>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</si>
  <si>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</si>
  <si>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</si>
  <si>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</si>
  <si>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</si>
  <si>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</si>
  <si>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</si>
  <si>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</si>
  <si>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</si>
  <si>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</si>
  <si>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</si>
  <si>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</si>
  <si>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</si>
  <si>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</si>
  <si>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</si>
  <si>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</si>
  <si>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</si>
  <si>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</si>
  <si>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</si>
  <si>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</si>
  <si>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</si>
  <si>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</si>
  <si>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</si>
  <si>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</si>
  <si>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</si>
  <si>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</si>
  <si>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</si>
  <si>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</si>
  <si>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</si>
  <si>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</si>
  <si>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</si>
  <si>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</si>
  <si>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</si>
  <si>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</si>
  <si>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</si>
  <si>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</si>
  <si>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</si>
  <si>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</si>
  <si>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</si>
  <si>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</si>
  <si>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</si>
  <si>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</si>
  <si>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</si>
  <si>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</si>
  <si>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</si>
  <si>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</si>
  <si>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</si>
  <si>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</si>
  <si>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</si>
  <si>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</si>
  <si>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</si>
  <si>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</si>
  <si>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</si>
  <si>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</si>
  <si>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</si>
  <si>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</si>
  <si>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</si>
  <si>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</si>
  <si>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</si>
  <si>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</si>
  <si>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</si>
  <si>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</si>
  <si>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</si>
  <si>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</si>
  <si>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</si>
  <si>
    <t>[1] 1.451652</t>
  </si>
  <si>
    <t>[1] 1.455423</t>
  </si>
  <si>
    <t>[1] 1.469182</t>
  </si>
  <si>
    <t>[1] 1.478995</t>
  </si>
  <si>
    <t>[1] 1.473466</t>
  </si>
  <si>
    <t>[1] 1.490877</t>
  </si>
  <si>
    <t>[1] 1.467424</t>
  </si>
  <si>
    <t>[1] 1.504665</t>
  </si>
  <si>
    <t>[1] 1.50687</t>
  </si>
  <si>
    <t>[1] 58.54882</t>
  </si>
  <si>
    <t>[1] 59.1534</t>
  </si>
  <si>
    <t>[1] 58.45313</t>
  </si>
  <si>
    <t>[1] 58.96388</t>
  </si>
  <si>
    <t>[1] 58.65582</t>
  </si>
  <si>
    <t>[1] 58.59182</t>
  </si>
  <si>
    <t>[1] 59.44865</t>
  </si>
  <si>
    <t>[1] 59.07882</t>
  </si>
  <si>
    <t>[1] 60.29214</t>
  </si>
  <si>
    <t>* used regression imputation #2</t>
  </si>
  <si>
    <t>384/2218 have fpg&gt;126</t>
  </si>
  <si>
    <t>NA</t>
  </si>
  <si>
    <t>w/ FPG</t>
  </si>
  <si>
    <t>101/1901 have fpg&gt;=126</t>
  </si>
  <si>
    <t>497/3900 have fpg&gt;= 126</t>
  </si>
  <si>
    <t>Diabetes w/ FPG</t>
  </si>
  <si>
    <t>Diabetes w/ HbA1c</t>
  </si>
  <si>
    <t>nhanes III (1988-1994)</t>
  </si>
  <si>
    <t>nhanes III P1 (1988-1991)</t>
  </si>
  <si>
    <t>nhanes III P2 (1991-1994)</t>
  </si>
  <si>
    <t>% Yes</t>
  </si>
  <si>
    <t>Fix 1</t>
  </si>
  <si>
    <t>Missing error term</t>
  </si>
  <si>
    <t>FPG_hat = pred(FPG) + random error (mean=0, std devn = sigma)</t>
  </si>
  <si>
    <t>Get std devn of error in regression (sigma)</t>
  </si>
  <si>
    <t>Fix 2</t>
  </si>
  <si>
    <t>Develop own risk model</t>
  </si>
  <si>
    <t>Do fix 1</t>
  </si>
  <si>
    <t>BP</t>
  </si>
  <si>
    <t>CVD event</t>
  </si>
  <si>
    <t>Death in 5 years = Stuff</t>
  </si>
  <si>
    <t>Stuff</t>
  </si>
  <si>
    <t>SBP, SBP^2</t>
  </si>
  <si>
    <t>HDL, HDL^2</t>
  </si>
  <si>
    <t>BMI, BMI^2</t>
  </si>
  <si>
    <t>Develop own model (NHANES II)</t>
  </si>
  <si>
    <t>chol, chol^2</t>
  </si>
  <si>
    <t>FPG, FPG^2</t>
  </si>
  <si>
    <t>Current/former/never smoker</t>
  </si>
  <si>
    <t>Age-sex groups</t>
  </si>
  <si>
    <t>BP meds (current)</t>
  </si>
  <si>
    <t>Race</t>
  </si>
  <si>
    <t>BMImax, BMImax^2</t>
  </si>
  <si>
    <t>Look at trend with Framingham definitions</t>
  </si>
  <si>
    <t>reg Y X; predict resid, resid; sum resid;</t>
  </si>
  <si>
    <t xml:space="preserve">FPG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</si>
</sst>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Monaco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77">
    <xf numFmtId="0" fontId="0" fillId="0" borderId="0" xfId="0"/>
    <xf numFmtId="0" fontId="9" fillId="0" borderId="1" xfId="0" applyFont="1" applyBorder="1"/>
    <xf numFmtId="0" fontId="10" fillId="0" borderId="0" xfId="0" applyFont="1"/>
    <xf numFmtId="2" fontId="13" fillId="0" borderId="0" xfId="0" applyNumberFormat="1" applyFont="1"/>
    <xf numFmtId="0" fontId="13" fillId="0" borderId="0" xfId="0" applyFont="1"/>
    <xf numFmtId="2" fontId="14" fillId="0" borderId="0" xfId="0" applyNumberFormat="1" applyFont="1"/>
    <xf numFmtId="2" fontId="14" fillId="0" borderId="2" xfId="0" applyNumberFormat="1" applyFont="1" applyBorder="1"/>
    <xf numFmtId="2" fontId="14" fillId="0" borderId="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0" borderId="0" xfId="0" applyFont="1"/>
    <xf numFmtId="2" fontId="15" fillId="0" borderId="0" xfId="0" applyNumberFormat="1" applyFont="1"/>
    <xf numFmtId="10" fontId="15" fillId="0" borderId="0" xfId="0" applyNumberFormat="1" applyFont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10" fontId="8" fillId="0" borderId="0" xfId="0" applyNumberFormat="1" applyFont="1"/>
    <xf numFmtId="0" fontId="8" fillId="0" borderId="1" xfId="0" applyFont="1" applyBorder="1"/>
    <xf numFmtId="2" fontId="8" fillId="0" borderId="3" xfId="0" applyNumberFormat="1" applyFont="1" applyBorder="1"/>
    <xf numFmtId="2" fontId="8" fillId="0" borderId="0" xfId="0" applyNumberFormat="1" applyFont="1"/>
    <xf numFmtId="2" fontId="8" fillId="0" borderId="1" xfId="0" applyNumberFormat="1" applyFont="1" applyBorder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0" xfId="0" applyFont="1" applyFill="1"/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/>
    <xf numFmtId="0" fontId="8" fillId="2" borderId="0" xfId="0" applyFont="1" applyFill="1"/>
    <xf numFmtId="0" fontId="8" fillId="0" borderId="1" xfId="0" applyFont="1" applyBorder="1" applyAlignment="1">
      <alignment horizontal="left"/>
    </xf>
    <xf numFmtId="0" fontId="16" fillId="0" borderId="0" xfId="0" applyFont="1"/>
    <xf numFmtId="0" fontId="0" fillId="0" borderId="4" xfId="0" applyBorder="1"/>
    <xf numFmtId="0" fontId="14" fillId="0" borderId="0" xfId="0" applyFont="1" applyBorder="1"/>
    <xf numFmtId="0" fontId="14" fillId="0" borderId="0" xfId="0" applyFont="1"/>
    <xf numFmtId="0" fontId="0" fillId="0" borderId="1" xfId="0" applyBorder="1"/>
    <xf numFmtId="2" fontId="15" fillId="2" borderId="0" xfId="0" applyNumberFormat="1" applyFont="1" applyFill="1"/>
    <xf numFmtId="0" fontId="15" fillId="2" borderId="0" xfId="0" applyFont="1" applyFill="1"/>
    <xf numFmtId="2" fontId="8" fillId="2" borderId="0" xfId="0" applyNumberFormat="1" applyFont="1" applyFill="1"/>
    <xf numFmtId="2" fontId="6" fillId="2" borderId="0" xfId="0" applyNumberFormat="1" applyFont="1" applyFill="1"/>
    <xf numFmtId="0" fontId="17" fillId="0" borderId="1" xfId="0" applyFont="1" applyBorder="1"/>
    <xf numFmtId="0" fontId="6" fillId="0" borderId="0" xfId="0" applyFont="1"/>
    <xf numFmtId="0" fontId="6" fillId="2" borderId="0" xfId="0" applyFont="1" applyFill="1"/>
    <xf numFmtId="0" fontId="6" fillId="0" borderId="0" xfId="0" applyFont="1" applyFill="1"/>
    <xf numFmtId="2" fontId="6" fillId="0" borderId="0" xfId="0" applyNumberFormat="1" applyFont="1"/>
    <xf numFmtId="0" fontId="6" fillId="0" borderId="2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4" fillId="0" borderId="3" xfId="0" applyFont="1" applyBorder="1" applyAlignment="1"/>
    <xf numFmtId="0" fontId="15" fillId="3" borderId="0" xfId="0" applyFont="1" applyFill="1"/>
    <xf numFmtId="0" fontId="8" fillId="3" borderId="0" xfId="0" applyFont="1" applyFill="1"/>
    <xf numFmtId="0" fontId="4" fillId="0" borderId="3" xfId="0" applyFont="1" applyBorder="1"/>
    <xf numFmtId="0" fontId="10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5" fillId="4" borderId="0" xfId="0" applyFont="1" applyFill="1"/>
    <xf numFmtId="0" fontId="10" fillId="2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3" fillId="0" borderId="0" xfId="0" applyFont="1"/>
    <xf numFmtId="0" fontId="7" fillId="0" borderId="0" xfId="0" applyFont="1" applyFill="1"/>
    <xf numFmtId="2" fontId="8" fillId="0" borderId="0" xfId="0" applyNumberFormat="1" applyFont="1" applyFill="1"/>
    <xf numFmtId="0" fontId="15" fillId="0" borderId="0" xfId="0" applyFont="1" applyFill="1"/>
    <xf numFmtId="0" fontId="10" fillId="5" borderId="0" xfId="0" applyFont="1" applyFill="1"/>
    <xf numFmtId="0" fontId="15" fillId="5" borderId="0" xfId="0" applyFont="1" applyFill="1"/>
    <xf numFmtId="0" fontId="4" fillId="3" borderId="3" xfId="0" applyFont="1" applyFill="1" applyBorder="1" applyAlignment="1">
      <alignment horizontal="left"/>
    </xf>
    <xf numFmtId="0" fontId="2" fillId="0" borderId="3" xfId="0" applyFont="1" applyBorder="1"/>
    <xf numFmtId="0" fontId="4" fillId="0" borderId="0" xfId="0" applyFont="1" applyFill="1" applyBorder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3" xfId="0" applyFont="1" applyBorder="1" applyAlignment="1">
      <alignment horizontal="right"/>
    </xf>
    <xf numFmtId="9" fontId="0" fillId="0" borderId="0" xfId="51" applyFont="1" applyAlignment="1">
      <alignment horizontal="center"/>
    </xf>
    <xf numFmtId="0" fontId="0" fillId="0" borderId="0" xfId="0" applyAlignment="1">
      <alignment horizontal="right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0" fontId="20" fillId="3" borderId="0" xfId="0" applyFont="1" applyFill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5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Predicted Risk - Age/Sex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 Scale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Data!$E$8:$T$8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A-4467-A2DC-A4A1CCB8818E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Data!$E$10:$T$10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BA-4467-A2DC-A4A1CCB8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7897984"/>
        <c:axId val="-379884416"/>
      </c:lineChart>
      <c:lineChart>
        <c:grouping val="standard"/>
        <c:varyColors val="0"/>
        <c:ser>
          <c:idx val="2"/>
          <c:order val="2"/>
          <c:tx>
            <c:v>Cox 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'Cox Data'!$C$4:$O$4</c:f>
              <c:numCache>
                <c:formatCode>0.00%</c:formatCode>
                <c:ptCount val="13"/>
                <c:pt idx="0">
                  <c:v>0.1552692</c:v>
                </c:pt>
                <c:pt idx="1">
                  <c:v>0.1564219</c:v>
                </c:pt>
                <c:pt idx="3">
                  <c:v>0.1146843</c:v>
                </c:pt>
                <c:pt idx="4">
                  <c:v>0.1070565</c:v>
                </c:pt>
                <c:pt idx="5">
                  <c:v>0.102872</c:v>
                </c:pt>
                <c:pt idx="6">
                  <c:v>0.09528797</c:v>
                </c:pt>
                <c:pt idx="7">
                  <c:v>0.09614117</c:v>
                </c:pt>
                <c:pt idx="8">
                  <c:v>0.09033419</c:v>
                </c:pt>
                <c:pt idx="9">
                  <c:v>0.09285031</c:v>
                </c:pt>
                <c:pt idx="10">
                  <c:v>0.08918556</c:v>
                </c:pt>
                <c:pt idx="11">
                  <c:v>0.09241634</c:v>
                </c:pt>
                <c:pt idx="12">
                  <c:v>0.09330753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B9-4DC0-AC38-B1202E2FEC3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'Cox Data'!$C$5:$O$5</c:f>
              <c:numCache>
                <c:formatCode>0.00%</c:formatCode>
                <c:ptCount val="13"/>
                <c:pt idx="1">
                  <c:v>0.1564219</c:v>
                </c:pt>
                <c:pt idx="2" formatCode="General">
                  <c:v>0.1355531</c:v>
                </c:pt>
                <c:pt idx="3">
                  <c:v>0.1146843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B9-4DC0-AC38-B1202E2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7891280"/>
        <c:axId val="-377893600"/>
      </c:lineChart>
      <c:catAx>
        <c:axId val="-3778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884416"/>
        <c:crosses val="autoZero"/>
        <c:auto val="1"/>
        <c:lblAlgn val="ctr"/>
        <c:lblOffset val="100"/>
        <c:noMultiLvlLbl val="0"/>
      </c:catAx>
      <c:valAx>
        <c:axId val="-379884416"/>
        <c:scaling>
          <c:orientation val="minMax"/>
          <c:min val="1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897984"/>
        <c:crosses val="autoZero"/>
        <c:crossBetween val="between"/>
        <c:majorUnit val="1.0"/>
      </c:valAx>
      <c:valAx>
        <c:axId val="-377893600"/>
        <c:scaling>
          <c:orientation val="minMax"/>
          <c:min val="0.0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891280"/>
        <c:crosses val="max"/>
        <c:crossBetween val="between"/>
      </c:valAx>
      <c:catAx>
        <c:axId val="-37789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-37789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Data!$A$36</c:f>
              <c:strCache>
                <c:ptCount val="1"/>
                <c:pt idx="0">
                  <c:v>&lt;HS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Data!$E$36:$T$36</c:f>
              <c:numCache>
                <c:formatCode>0.00</c:formatCode>
                <c:ptCount val="16"/>
                <c:pt idx="0">
                  <c:v>18.17678</c:v>
                </c:pt>
                <c:pt idx="2">
                  <c:v>18.49119</c:v>
                </c:pt>
                <c:pt idx="6" formatCode="General">
                  <c:v>16.81</c:v>
                </c:pt>
                <c:pt idx="7" formatCode="General">
                  <c:v>16.21</c:v>
                </c:pt>
                <c:pt idx="8" formatCode="General">
                  <c:v>16.28</c:v>
                </c:pt>
                <c:pt idx="9" formatCode="General">
                  <c:v>16.22</c:v>
                </c:pt>
                <c:pt idx="10" formatCode="General">
                  <c:v>15.48</c:v>
                </c:pt>
                <c:pt idx="11" formatCode="General">
                  <c:v>15.06</c:v>
                </c:pt>
                <c:pt idx="12" formatCode="General">
                  <c:v>15.2</c:v>
                </c:pt>
                <c:pt idx="13" formatCode="General">
                  <c:v>14.75</c:v>
                </c:pt>
                <c:pt idx="14" formatCode="General">
                  <c:v>15.22</c:v>
                </c:pt>
                <c:pt idx="15" formatCode="General">
                  <c:v>15.46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D6D-8E5D-60D1E2CE01F9}"/>
            </c:ext>
          </c:extLst>
        </c:ser>
        <c:ser>
          <c:idx val="1"/>
          <c:order val="1"/>
          <c:tx>
            <c:strRef>
              <c:f>Data!$A$41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Data!$E$41:$T$41</c:f>
              <c:numCache>
                <c:formatCode>0.00</c:formatCode>
                <c:ptCount val="16"/>
                <c:pt idx="0">
                  <c:v>16.10122</c:v>
                </c:pt>
                <c:pt idx="2">
                  <c:v>16.45644</c:v>
                </c:pt>
                <c:pt idx="6" formatCode="General">
                  <c:v>15.27</c:v>
                </c:pt>
                <c:pt idx="7" formatCode="General">
                  <c:v>15.42</c:v>
                </c:pt>
                <c:pt idx="8" formatCode="General">
                  <c:v>15.48</c:v>
                </c:pt>
                <c:pt idx="9" formatCode="General">
                  <c:v>14.28</c:v>
                </c:pt>
                <c:pt idx="10" formatCode="General">
                  <c:v>14.5</c:v>
                </c:pt>
                <c:pt idx="11" formatCode="General">
                  <c:v>14.03</c:v>
                </c:pt>
                <c:pt idx="12" formatCode="General">
                  <c:v>14.33</c:v>
                </c:pt>
                <c:pt idx="13" formatCode="General">
                  <c:v>14.25</c:v>
                </c:pt>
                <c:pt idx="14" formatCode="General">
                  <c:v>14.48</c:v>
                </c:pt>
                <c:pt idx="15" formatCode="General">
                  <c:v>14.66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D6D-8E5D-60D1E2CE01F9}"/>
            </c:ext>
          </c:extLst>
        </c:ser>
        <c:ser>
          <c:idx val="2"/>
          <c:order val="2"/>
          <c:tx>
            <c:strRef>
              <c:f>Data!$A$46</c:f>
              <c:strCache>
                <c:ptCount val="1"/>
                <c:pt idx="0">
                  <c:v>Some College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Data!$E$46:$T$46</c:f>
              <c:numCache>
                <c:formatCode>0.00</c:formatCode>
                <c:ptCount val="16"/>
                <c:pt idx="0">
                  <c:v>15.74198</c:v>
                </c:pt>
                <c:pt idx="2">
                  <c:v>15.43053</c:v>
                </c:pt>
                <c:pt idx="6" formatCode="General">
                  <c:v>15.58</c:v>
                </c:pt>
                <c:pt idx="7" formatCode="General">
                  <c:v>13.65</c:v>
                </c:pt>
                <c:pt idx="8" formatCode="General">
                  <c:v>14.13</c:v>
                </c:pt>
                <c:pt idx="9" formatCode="General">
                  <c:v>13.43</c:v>
                </c:pt>
                <c:pt idx="10" formatCode="General">
                  <c:v>13.74</c:v>
                </c:pt>
                <c:pt idx="11" formatCode="General">
                  <c:v>13.79</c:v>
                </c:pt>
                <c:pt idx="12" formatCode="General">
                  <c:v>14.02</c:v>
                </c:pt>
                <c:pt idx="13" formatCode="General">
                  <c:v>13.65</c:v>
                </c:pt>
                <c:pt idx="14" formatCode="General">
                  <c:v>13.95</c:v>
                </c:pt>
                <c:pt idx="15" formatCode="General">
                  <c:v>13.49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D6D-8E5D-60D1E2CE01F9}"/>
            </c:ext>
          </c:extLst>
        </c:ser>
        <c:ser>
          <c:idx val="3"/>
          <c:order val="3"/>
          <c:tx>
            <c:strRef>
              <c:f>Data!$A$51</c:f>
              <c:strCache>
                <c:ptCount val="1"/>
                <c:pt idx="0">
                  <c:v>College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Data!$E$51:$T$51</c:f>
              <c:numCache>
                <c:formatCode>0.00</c:formatCode>
                <c:ptCount val="16"/>
                <c:pt idx="0">
                  <c:v>14.95751</c:v>
                </c:pt>
                <c:pt idx="2">
                  <c:v>14.98869</c:v>
                </c:pt>
                <c:pt idx="6" formatCode="General">
                  <c:v>12.65</c:v>
                </c:pt>
                <c:pt idx="7" formatCode="General">
                  <c:v>13.3</c:v>
                </c:pt>
                <c:pt idx="8" formatCode="General">
                  <c:v>13.28</c:v>
                </c:pt>
                <c:pt idx="9" formatCode="General">
                  <c:v>13.31</c:v>
                </c:pt>
                <c:pt idx="10" formatCode="General">
                  <c:v>12.06</c:v>
                </c:pt>
                <c:pt idx="11" formatCode="General">
                  <c:v>11.79</c:v>
                </c:pt>
                <c:pt idx="12" formatCode="General">
                  <c:v>12.44</c:v>
                </c:pt>
                <c:pt idx="13" formatCode="General">
                  <c:v>12.25</c:v>
                </c:pt>
                <c:pt idx="14" formatCode="General">
                  <c:v>12.62</c:v>
                </c:pt>
                <c:pt idx="15" formatCode="General">
                  <c:v>12.95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D6D-8E5D-60D1E2CE01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D6D-8E5D-60D1E2CE01F9}"/>
            </c:ext>
          </c:extLst>
        </c:ser>
        <c:ser>
          <c:idx val="5"/>
          <c:order val="5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Data!$E$56:$T$56</c:f>
              <c:numCache>
                <c:formatCode>General</c:formatCode>
                <c:ptCount val="16"/>
                <c:pt idx="2">
                  <c:v>18.49119</c:v>
                </c:pt>
                <c:pt idx="4">
                  <c:v>0.0</c:v>
                </c:pt>
                <c:pt idx="6">
                  <c:v>15.27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D1-4D6D-8E5D-60D1E2CE01F9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Data!$E$57:$T$57</c:f>
              <c:numCache>
                <c:formatCode>General</c:formatCode>
                <c:ptCount val="16"/>
                <c:pt idx="2">
                  <c:v>16.45644</c:v>
                </c:pt>
                <c:pt idx="4">
                  <c:v>15.86322</c:v>
                </c:pt>
                <c:pt idx="6">
                  <c:v>15.58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D1-4D6D-8E5D-60D1E2CE01F9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Data!$E$58:$T$58</c:f>
              <c:numCache>
                <c:formatCode>General</c:formatCode>
                <c:ptCount val="16"/>
                <c:pt idx="2">
                  <c:v>15.43053</c:v>
                </c:pt>
                <c:pt idx="4">
                  <c:v>15.505265</c:v>
                </c:pt>
                <c:pt idx="6">
                  <c:v>12.65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D1-4D6D-8E5D-60D1E2CE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7846928"/>
        <c:axId val="-377843664"/>
      </c:lineChart>
      <c:catAx>
        <c:axId val="-377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843664"/>
        <c:crosses val="autoZero"/>
        <c:auto val="1"/>
        <c:lblAlgn val="ctr"/>
        <c:lblOffset val="100"/>
        <c:noMultiLvlLbl val="0"/>
      </c:catAx>
      <c:valAx>
        <c:axId val="-377843664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8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45-54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Data!$E$82:$T$82</c:f>
              <c:numCache>
                <c:formatCode>0.00</c:formatCode>
                <c:ptCount val="16"/>
                <c:pt idx="0">
                  <c:v>12.42425</c:v>
                </c:pt>
                <c:pt idx="2">
                  <c:v>12.70543</c:v>
                </c:pt>
                <c:pt idx="6" formatCode="General">
                  <c:v>11.25</c:v>
                </c:pt>
                <c:pt idx="7">
                  <c:v>10.94</c:v>
                </c:pt>
                <c:pt idx="8">
                  <c:v>11.31816</c:v>
                </c:pt>
                <c:pt idx="9">
                  <c:v>10.53996</c:v>
                </c:pt>
                <c:pt idx="10">
                  <c:v>10.69447</c:v>
                </c:pt>
                <c:pt idx="11">
                  <c:v>10.26832</c:v>
                </c:pt>
                <c:pt idx="12">
                  <c:v>10.62804</c:v>
                </c:pt>
                <c:pt idx="13">
                  <c:v>10.31137</c:v>
                </c:pt>
                <c:pt idx="14">
                  <c:v>10.79093</c:v>
                </c:pt>
                <c:pt idx="15">
                  <c:v>10.63754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2-4C05-AF55-4B812D62F88F}"/>
            </c:ext>
          </c:extLst>
        </c:ser>
        <c:ser>
          <c:idx val="1"/>
          <c:order val="1"/>
          <c:tx>
            <c:v>55-64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Data!$E$87:$T$87</c:f>
              <c:numCache>
                <c:formatCode>0.00</c:formatCode>
                <c:ptCount val="16"/>
                <c:pt idx="0">
                  <c:v>17.17241</c:v>
                </c:pt>
                <c:pt idx="2">
                  <c:v>16.99478</c:v>
                </c:pt>
                <c:pt idx="6" formatCode="General">
                  <c:v>15.29</c:v>
                </c:pt>
                <c:pt idx="7">
                  <c:v>14.89375</c:v>
                </c:pt>
                <c:pt idx="8">
                  <c:v>14.55773</c:v>
                </c:pt>
                <c:pt idx="9">
                  <c:v>14.50354</c:v>
                </c:pt>
                <c:pt idx="10">
                  <c:v>14.14566</c:v>
                </c:pt>
                <c:pt idx="11">
                  <c:v>13.90419</c:v>
                </c:pt>
                <c:pt idx="12">
                  <c:v>14.12405</c:v>
                </c:pt>
                <c:pt idx="13">
                  <c:v>13.8052</c:v>
                </c:pt>
                <c:pt idx="14">
                  <c:v>14.15784</c:v>
                </c:pt>
                <c:pt idx="15">
                  <c:v>14.05007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2-4C05-AF55-4B812D62F88F}"/>
            </c:ext>
          </c:extLst>
        </c:ser>
        <c:ser>
          <c:idx val="2"/>
          <c:order val="2"/>
          <c:tx>
            <c:v>65-74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Data!$E$92:$T$92</c:f>
              <c:numCache>
                <c:formatCode>0.00</c:formatCode>
                <c:ptCount val="16"/>
                <c:pt idx="0">
                  <c:v>20.02791</c:v>
                </c:pt>
                <c:pt idx="2">
                  <c:v>19.67835</c:v>
                </c:pt>
                <c:pt idx="6" formatCode="General">
                  <c:v>18.1</c:v>
                </c:pt>
                <c:pt idx="7">
                  <c:v>17.53025</c:v>
                </c:pt>
                <c:pt idx="8">
                  <c:v>16.97392</c:v>
                </c:pt>
                <c:pt idx="9">
                  <c:v>16.51344</c:v>
                </c:pt>
                <c:pt idx="10">
                  <c:v>16.43078</c:v>
                </c:pt>
                <c:pt idx="11">
                  <c:v>16.18814</c:v>
                </c:pt>
                <c:pt idx="12">
                  <c:v>16.08262</c:v>
                </c:pt>
                <c:pt idx="13">
                  <c:v>16.13218</c:v>
                </c:pt>
                <c:pt idx="14">
                  <c:v>16.04443</c:v>
                </c:pt>
                <c:pt idx="15">
                  <c:v>16.44036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2-4C05-AF55-4B812D62F88F}"/>
            </c:ext>
          </c:extLst>
        </c:ser>
        <c:ser>
          <c:idx val="3"/>
          <c:order val="3"/>
          <c:tx>
            <c:v>75+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Data!$E$97:$T$97</c:f>
              <c:numCache>
                <c:formatCode>0.00</c:formatCode>
                <c:ptCount val="16"/>
                <c:pt idx="0">
                  <c:v>21.59053</c:v>
                </c:pt>
                <c:pt idx="2">
                  <c:v>22.16356</c:v>
                </c:pt>
                <c:pt idx="6" formatCode="General">
                  <c:v>20.24</c:v>
                </c:pt>
                <c:pt idx="7">
                  <c:v>19.23314</c:v>
                </c:pt>
                <c:pt idx="8">
                  <c:v>18.98185</c:v>
                </c:pt>
                <c:pt idx="9">
                  <c:v>18.19736</c:v>
                </c:pt>
                <c:pt idx="10">
                  <c:v>18.43457</c:v>
                </c:pt>
                <c:pt idx="11">
                  <c:v>18.105</c:v>
                </c:pt>
                <c:pt idx="12">
                  <c:v>18.49113</c:v>
                </c:pt>
                <c:pt idx="13">
                  <c:v>17.88139</c:v>
                </c:pt>
                <c:pt idx="14">
                  <c:v>18.15222</c:v>
                </c:pt>
                <c:pt idx="15">
                  <c:v>18.70373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72-4C05-AF55-4B812D62F88F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Data!$E$102:$T$102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72-4C05-AF55-4B812D62F88F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Data!$E$103:$T$103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72-4C05-AF55-4B812D62F88F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Data!$E$104:$T$104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72-4C05-AF55-4B812D62F88F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Data!$E$105:$T$105</c:f>
              <c:numCache>
                <c:formatCode>General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72-4C05-AF55-4B812D6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0298096"/>
        <c:axId val="-480294832"/>
      </c:lineChart>
      <c:catAx>
        <c:axId val="-4802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294832"/>
        <c:crosses val="autoZero"/>
        <c:auto val="1"/>
        <c:lblAlgn val="ctr"/>
        <c:lblOffset val="100"/>
        <c:noMultiLvlLbl val="0"/>
      </c:catAx>
      <c:valAx>
        <c:axId val="-4802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2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</c:v>
                </c:pt>
                <c:pt idx="3">
                  <c:v>215.2425</c:v>
                </c:pt>
                <c:pt idx="4">
                  <c:v>211.5606</c:v>
                </c:pt>
                <c:pt idx="5">
                  <c:v>208.959</c:v>
                </c:pt>
                <c:pt idx="6">
                  <c:v>205.0195</c:v>
                </c:pt>
                <c:pt idx="7">
                  <c:v>202.2142</c:v>
                </c:pt>
                <c:pt idx="8">
                  <c:v>202.2506</c:v>
                </c:pt>
                <c:pt idx="9">
                  <c:v>201.7394</c:v>
                </c:pt>
                <c:pt idx="10">
                  <c:v>194.1554</c:v>
                </c:pt>
                <c:pt idx="11">
                  <c:v>199.7664</c:v>
                </c:pt>
                <c:pt idx="12">
                  <c:v>194.4354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Tabs'!$D$13:$P$13</c:f>
              <c:numCache>
                <c:formatCode>0.00</c:formatCode>
                <c:ptCount val="13"/>
                <c:pt idx="1">
                  <c:v>218.8188</c:v>
                </c:pt>
                <c:pt idx="2">
                  <c:v>217.03065</c:v>
                </c:pt>
                <c:pt idx="3">
                  <c:v>215.2425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9072752"/>
        <c:axId val="-369070000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</c:v>
                </c:pt>
                <c:pt idx="1">
                  <c:v>50.30893</c:v>
                </c:pt>
                <c:pt idx="3">
                  <c:v>51.59385</c:v>
                </c:pt>
                <c:pt idx="4">
                  <c:v>53.1118</c:v>
                </c:pt>
                <c:pt idx="5">
                  <c:v>54.82845</c:v>
                </c:pt>
                <c:pt idx="6">
                  <c:v>55.83755</c:v>
                </c:pt>
                <c:pt idx="7">
                  <c:v>52.82069</c:v>
                </c:pt>
                <c:pt idx="8">
                  <c:v>54.36357</c:v>
                </c:pt>
                <c:pt idx="9">
                  <c:v>53.97254</c:v>
                </c:pt>
                <c:pt idx="10">
                  <c:v>54.47526</c:v>
                </c:pt>
                <c:pt idx="11">
                  <c:v>56.8188</c:v>
                </c:pt>
                <c:pt idx="12">
                  <c:v>54.19771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Tabs'!$D$14:$P$14</c:f>
              <c:numCache>
                <c:formatCode>0.00</c:formatCode>
                <c:ptCount val="13"/>
                <c:pt idx="1">
                  <c:v>50.30893</c:v>
                </c:pt>
                <c:pt idx="2">
                  <c:v>50.95139</c:v>
                </c:pt>
                <c:pt idx="3">
                  <c:v>51.59385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9062480"/>
        <c:axId val="-369066240"/>
      </c:lineChart>
      <c:catAx>
        <c:axId val="-3690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070000"/>
        <c:crosses val="autoZero"/>
        <c:auto val="1"/>
        <c:lblAlgn val="ctr"/>
        <c:lblOffset val="100"/>
        <c:noMultiLvlLbl val="0"/>
      </c:catAx>
      <c:valAx>
        <c:axId val="-369070000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072752"/>
        <c:crosses val="autoZero"/>
        <c:crossBetween val="between"/>
      </c:valAx>
      <c:valAx>
        <c:axId val="-369066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062480"/>
        <c:crosses val="max"/>
        <c:crossBetween val="between"/>
      </c:valAx>
      <c:catAx>
        <c:axId val="-36906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36906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</c:v>
                </c:pt>
                <c:pt idx="3">
                  <c:v>217.1805</c:v>
                </c:pt>
                <c:pt idx="4">
                  <c:v>208.1079</c:v>
                </c:pt>
                <c:pt idx="5">
                  <c:v>209.2639</c:v>
                </c:pt>
                <c:pt idx="6">
                  <c:v>206.3212</c:v>
                </c:pt>
                <c:pt idx="7">
                  <c:v>203.4646</c:v>
                </c:pt>
                <c:pt idx="8">
                  <c:v>202.3484</c:v>
                </c:pt>
                <c:pt idx="9">
                  <c:v>199.8925</c:v>
                </c:pt>
                <c:pt idx="10">
                  <c:v>190.4754</c:v>
                </c:pt>
                <c:pt idx="11">
                  <c:v>192.1876</c:v>
                </c:pt>
                <c:pt idx="12">
                  <c:v>192.6714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</c:v>
                </c:pt>
                <c:pt idx="3">
                  <c:v>219.876</c:v>
                </c:pt>
                <c:pt idx="4">
                  <c:v>214.2064</c:v>
                </c:pt>
                <c:pt idx="5">
                  <c:v>208.1988</c:v>
                </c:pt>
                <c:pt idx="6">
                  <c:v>204.3272</c:v>
                </c:pt>
                <c:pt idx="7">
                  <c:v>200.5049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</c:v>
                </c:pt>
                <c:pt idx="12">
                  <c:v>195.1031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225.5202</c:v>
                </c:pt>
                <c:pt idx="1">
                  <c:v>218.3228</c:v>
                </c:pt>
                <c:pt idx="3">
                  <c:v>213.7297</c:v>
                </c:pt>
                <c:pt idx="4">
                  <c:v>214.2996</c:v>
                </c:pt>
                <c:pt idx="5">
                  <c:v>212.7464</c:v>
                </c:pt>
                <c:pt idx="6">
                  <c:v>206.2748</c:v>
                </c:pt>
                <c:pt idx="7">
                  <c:v>205.6716</c:v>
                </c:pt>
                <c:pt idx="8">
                  <c:v>202.1012</c:v>
                </c:pt>
                <c:pt idx="9">
                  <c:v>204.9287</c:v>
                </c:pt>
                <c:pt idx="10">
                  <c:v>195.0101</c:v>
                </c:pt>
                <c:pt idx="11">
                  <c:v>201.4603</c:v>
                </c:pt>
                <c:pt idx="12">
                  <c:v>194.8857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227.6959</c:v>
                </c:pt>
                <c:pt idx="1">
                  <c:v>220.4927</c:v>
                </c:pt>
                <c:pt idx="3">
                  <c:v>210.6737</c:v>
                </c:pt>
                <c:pt idx="4">
                  <c:v>210.9101</c:v>
                </c:pt>
                <c:pt idx="5">
                  <c:v>203.8583</c:v>
                </c:pt>
                <c:pt idx="6">
                  <c:v>204.4157</c:v>
                </c:pt>
                <c:pt idx="7">
                  <c:v>200.6874</c:v>
                </c:pt>
                <c:pt idx="8">
                  <c:v>202.221</c:v>
                </c:pt>
                <c:pt idx="9">
                  <c:v>200.9877</c:v>
                </c:pt>
                <c:pt idx="10">
                  <c:v>195.0157</c:v>
                </c:pt>
                <c:pt idx="11">
                  <c:v>200.3915</c:v>
                </c:pt>
                <c:pt idx="12">
                  <c:v>193.9564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Tabs'!$R$13:$AD$13</c:f>
              <c:numCache>
                <c:formatCode>0.00</c:formatCode>
                <c:ptCount val="13"/>
                <c:pt idx="1">
                  <c:v>227.8548</c:v>
                </c:pt>
                <c:pt idx="2">
                  <c:v>222.51765</c:v>
                </c:pt>
                <c:pt idx="3">
                  <c:v>217.1805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Tabs'!$AF$13:$AR$13</c:f>
              <c:numCache>
                <c:formatCode>0.00</c:formatCode>
                <c:ptCount val="13"/>
                <c:pt idx="1">
                  <c:v>231.568</c:v>
                </c:pt>
                <c:pt idx="2">
                  <c:v>225.722</c:v>
                </c:pt>
                <c:pt idx="3">
                  <c:v>219.876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Tabs'!$AT$13:$BF$13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Tabs'!$BH$13:$BT$13</c:f>
              <c:numCache>
                <c:formatCode>0.00</c:formatCode>
                <c:ptCount val="13"/>
                <c:pt idx="1">
                  <c:v>220.4927</c:v>
                </c:pt>
                <c:pt idx="2">
                  <c:v>215.5832</c:v>
                </c:pt>
                <c:pt idx="3">
                  <c:v>210.6737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7785536"/>
        <c:axId val="-377782544"/>
      </c:lineChart>
      <c:catAx>
        <c:axId val="-3777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782544"/>
        <c:crosses val="autoZero"/>
        <c:auto val="1"/>
        <c:lblAlgn val="ctr"/>
        <c:lblOffset val="100"/>
        <c:noMultiLvlLbl val="0"/>
      </c:catAx>
      <c:valAx>
        <c:axId val="-377782544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7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0.09609559</c:v>
                </c:pt>
                <c:pt idx="1">
                  <c:v>0.09577885</c:v>
                </c:pt>
                <c:pt idx="3">
                  <c:v>0.1251555</c:v>
                </c:pt>
                <c:pt idx="4">
                  <c:v>0.1108703</c:v>
                </c:pt>
                <c:pt idx="5">
                  <c:v>0.1224906</c:v>
                </c:pt>
                <c:pt idx="6">
                  <c:v>0.1083492</c:v>
                </c:pt>
                <c:pt idx="7">
                  <c:v>0.154837</c:v>
                </c:pt>
                <c:pt idx="8">
                  <c:v>0.1239505</c:v>
                </c:pt>
                <c:pt idx="9">
                  <c:v>0.1181139</c:v>
                </c:pt>
                <c:pt idx="10">
                  <c:v>0.1395927</c:v>
                </c:pt>
                <c:pt idx="11">
                  <c:v>0.1546007</c:v>
                </c:pt>
                <c:pt idx="12">
                  <c:v>0.1823967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Tabs'!$D$15:$P$15</c:f>
              <c:numCache>
                <c:formatCode>0.00</c:formatCode>
                <c:ptCount val="13"/>
                <c:pt idx="1">
                  <c:v>0.09577885</c:v>
                </c:pt>
                <c:pt idx="2">
                  <c:v>0.110467175</c:v>
                </c:pt>
                <c:pt idx="3">
                  <c:v>0.1251555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8387536"/>
        <c:axId val="-478338416"/>
      </c:lineChart>
      <c:catAx>
        <c:axId val="-4783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8338416"/>
        <c:crosses val="autoZero"/>
        <c:auto val="1"/>
        <c:lblAlgn val="ctr"/>
        <c:lblOffset val="100"/>
        <c:noMultiLvlLbl val="0"/>
      </c:catAx>
      <c:valAx>
        <c:axId val="-4783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83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9491402" cy="14148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814DCA5-E739-48F8-B0E6-5DAE3BD8D6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9491402" cy="14148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CB41B8-13DC-4EAE-B2CA-47CBAE4DA7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800" cy="629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718F15D-DDA3-4502-9814-C910CFD79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143932</xdr:rowOff>
    </xdr:from>
    <xdr:to>
      <xdr:col>7</xdr:col>
      <xdr:colOff>354538</xdr:colOff>
      <xdr:row>18</xdr:row>
      <xdr:rowOff>122766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6CEDB33E-0C98-4268-8DFA-48B4492B8054}"/>
            </a:ext>
          </a:extLst>
        </xdr:cNvPr>
        <xdr:cNvCxnSpPr/>
      </xdr:nvCxnSpPr>
      <xdr:spPr>
        <a:xfrm>
          <a:off x="7153275" y="505882"/>
          <a:ext cx="11638" cy="2226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18</xdr:row>
      <xdr:rowOff>133349</xdr:rowOff>
    </xdr:from>
    <xdr:to>
      <xdr:col>12</xdr:col>
      <xdr:colOff>38100</xdr:colOff>
      <xdr:row>18</xdr:row>
      <xdr:rowOff>152398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A5DCBB81-D5FD-41FB-8679-A378BAA3A6A0}"/>
            </a:ext>
          </a:extLst>
        </xdr:cNvPr>
        <xdr:cNvCxnSpPr/>
      </xdr:nvCxnSpPr>
      <xdr:spPr>
        <a:xfrm>
          <a:off x="7153275" y="2743199"/>
          <a:ext cx="3600450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8</xdr:row>
      <xdr:rowOff>9525</xdr:rowOff>
    </xdr:from>
    <xdr:to>
      <xdr:col>11</xdr:col>
      <xdr:colOff>342900</xdr:colOff>
      <xdr:row>18</xdr:row>
      <xdr:rowOff>66675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B8871975-A065-40B2-A8DF-972697C7B8CD}"/>
            </a:ext>
          </a:extLst>
        </xdr:cNvPr>
        <xdr:cNvCxnSpPr/>
      </xdr:nvCxnSpPr>
      <xdr:spPr>
        <a:xfrm flipV="1">
          <a:off x="7286625" y="733425"/>
          <a:ext cx="2990850" cy="194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12</xdr:row>
      <xdr:rowOff>114300</xdr:rowOff>
    </xdr:from>
    <xdr:to>
      <xdr:col>11</xdr:col>
      <xdr:colOff>742950</xdr:colOff>
      <xdr:row>12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40778BC-5665-464C-BFBB-9C5CBCE83F7A}"/>
            </a:ext>
          </a:extLst>
        </xdr:cNvPr>
        <xdr:cNvCxnSpPr/>
      </xdr:nvCxnSpPr>
      <xdr:spPr>
        <a:xfrm>
          <a:off x="7162800" y="1581150"/>
          <a:ext cx="35147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12</xdr:row>
      <xdr:rowOff>142875</xdr:rowOff>
    </xdr:from>
    <xdr:to>
      <xdr:col>9</xdr:col>
      <xdr:colOff>590550</xdr:colOff>
      <xdr:row>19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50138399-B3EB-434F-836D-1875B4B06BE1}"/>
            </a:ext>
          </a:extLst>
        </xdr:cNvPr>
        <xdr:cNvCxnSpPr/>
      </xdr:nvCxnSpPr>
      <xdr:spPr>
        <a:xfrm flipH="1">
          <a:off x="8953500" y="1609725"/>
          <a:ext cx="9525" cy="1190625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26</xdr:row>
      <xdr:rowOff>28575</xdr:rowOff>
    </xdr:from>
    <xdr:to>
      <xdr:col>7</xdr:col>
      <xdr:colOff>477304</xdr:colOff>
      <xdr:row>38</xdr:row>
      <xdr:rowOff>68791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6D660D21-B51A-446B-942C-1A3FCF697F7E}"/>
            </a:ext>
          </a:extLst>
        </xdr:cNvPr>
        <xdr:cNvCxnSpPr/>
      </xdr:nvCxnSpPr>
      <xdr:spPr>
        <a:xfrm>
          <a:off x="7277100" y="4162425"/>
          <a:ext cx="10579" cy="223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38</xdr:row>
      <xdr:rowOff>78316</xdr:rowOff>
    </xdr:from>
    <xdr:to>
      <xdr:col>12</xdr:col>
      <xdr:colOff>159808</xdr:colOff>
      <xdr:row>38</xdr:row>
      <xdr:rowOff>95249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199C4030-AB22-4529-BEE1-4A656793B298}"/>
            </a:ext>
          </a:extLst>
        </xdr:cNvPr>
        <xdr:cNvCxnSpPr/>
      </xdr:nvCxnSpPr>
      <xdr:spPr>
        <a:xfrm>
          <a:off x="7277100" y="6402916"/>
          <a:ext cx="3598333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24</xdr:row>
      <xdr:rowOff>142875</xdr:rowOff>
    </xdr:from>
    <xdr:to>
      <xdr:col>11</xdr:col>
      <xdr:colOff>158433</xdr:colOff>
      <xdr:row>37</xdr:row>
      <xdr:rowOff>76200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xmlns="" id="{B9175F49-0BEE-4CB9-BB7E-8989C18D5AF1}"/>
            </a:ext>
          </a:extLst>
        </xdr:cNvPr>
        <xdr:cNvSpPr/>
      </xdr:nvSpPr>
      <xdr:spPr>
        <a:xfrm>
          <a:off x="7467600" y="3876675"/>
          <a:ext cx="2625408" cy="2343150"/>
        </a:xfrm>
        <a:custGeom>
          <a:avLst/>
          <a:gdLst>
            <a:gd name="connsiteX0" fmla="*/ 0 w 2625408"/>
            <a:gd name="connsiteY0" fmla="*/ 2343150 h 2343150"/>
            <a:gd name="connsiteX1" fmla="*/ 1295400 w 2625408"/>
            <a:gd name="connsiteY1" fmla="*/ 1847850 h 2343150"/>
            <a:gd name="connsiteX2" fmla="*/ 1562100 w 2625408"/>
            <a:gd name="connsiteY2" fmla="*/ 1809750 h 2343150"/>
            <a:gd name="connsiteX3" fmla="*/ 2085975 w 2625408"/>
            <a:gd name="connsiteY3" fmla="*/ 1409700 h 2343150"/>
            <a:gd name="connsiteX4" fmla="*/ 2324100 w 2625408"/>
            <a:gd name="connsiteY4" fmla="*/ 971550 h 2343150"/>
            <a:gd name="connsiteX5" fmla="*/ 2609850 w 2625408"/>
            <a:gd name="connsiteY5" fmla="*/ 447675 h 2343150"/>
            <a:gd name="connsiteX6" fmla="*/ 2590800 w 2625408"/>
            <a:gd name="connsiteY6" fmla="*/ 190500 h 2343150"/>
            <a:gd name="connsiteX7" fmla="*/ 2619375 w 2625408"/>
            <a:gd name="connsiteY7" fmla="*/ 0 h 2343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625408" h="2343150">
              <a:moveTo>
                <a:pt x="0" y="2343150"/>
              </a:moveTo>
              <a:cubicBezTo>
                <a:pt x="517525" y="2139950"/>
                <a:pt x="1035050" y="1936750"/>
                <a:pt x="1295400" y="1847850"/>
              </a:cubicBezTo>
              <a:cubicBezTo>
                <a:pt x="1555750" y="1758950"/>
                <a:pt x="1430338" y="1882775"/>
                <a:pt x="1562100" y="1809750"/>
              </a:cubicBezTo>
              <a:cubicBezTo>
                <a:pt x="1693862" y="1736725"/>
                <a:pt x="1958975" y="1549400"/>
                <a:pt x="2085975" y="1409700"/>
              </a:cubicBezTo>
              <a:cubicBezTo>
                <a:pt x="2212975" y="1270000"/>
                <a:pt x="2324100" y="971550"/>
                <a:pt x="2324100" y="971550"/>
              </a:cubicBezTo>
              <a:cubicBezTo>
                <a:pt x="2411412" y="811213"/>
                <a:pt x="2565400" y="577850"/>
                <a:pt x="2609850" y="447675"/>
              </a:cubicBezTo>
              <a:cubicBezTo>
                <a:pt x="2654300" y="317500"/>
                <a:pt x="2589213" y="265112"/>
                <a:pt x="2590800" y="190500"/>
              </a:cubicBezTo>
              <a:cubicBezTo>
                <a:pt x="2592387" y="115888"/>
                <a:pt x="2605881" y="57944"/>
                <a:pt x="26193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abSelected="1" zoomScale="94" zoomScaleNormal="94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G98" sqref="G98"/>
    </sheetView>
  </sheetViews>
  <sheetFormatPr baseColWidth="10" defaultColWidth="9.33203125" defaultRowHeight="16" x14ac:dyDescent="0.2"/>
  <cols>
    <col min="1" max="1" width="36.83203125" style="12" customWidth="1"/>
    <col min="2" max="4" width="11.33203125" style="12" customWidth="1"/>
    <col min="5" max="6" width="13.1640625" style="12" customWidth="1"/>
    <col min="7" max="8" width="11.83203125" style="12" customWidth="1"/>
    <col min="9" max="9" width="8.83203125" style="12" customWidth="1"/>
    <col min="10" max="10" width="11.83203125" style="12" customWidth="1"/>
    <col min="11" max="20" width="13.5" style="39" bestFit="1" customWidth="1"/>
    <col min="21" max="16384" width="9.33203125" style="12"/>
  </cols>
  <sheetData>
    <row r="1" spans="1:25" x14ac:dyDescent="0.2">
      <c r="B1" s="23" t="s">
        <v>53</v>
      </c>
      <c r="C1" s="23"/>
      <c r="D1" s="71" t="s">
        <v>23</v>
      </c>
      <c r="E1" s="71"/>
      <c r="F1" s="71"/>
      <c r="G1" s="71"/>
      <c r="H1" s="24"/>
      <c r="J1" s="24"/>
      <c r="K1" s="72" t="s">
        <v>25</v>
      </c>
      <c r="L1" s="72"/>
      <c r="M1" s="72"/>
      <c r="N1" s="72"/>
      <c r="O1" s="72"/>
      <c r="P1" s="72"/>
      <c r="Q1" s="72"/>
      <c r="R1" s="72"/>
      <c r="S1" s="72"/>
      <c r="T1" s="72"/>
    </row>
    <row r="2" spans="1:25" x14ac:dyDescent="0.2">
      <c r="A2" s="1" t="s">
        <v>0</v>
      </c>
      <c r="B2" s="25" t="s">
        <v>54</v>
      </c>
      <c r="C2" s="25"/>
      <c r="D2" s="13" t="s">
        <v>29</v>
      </c>
      <c r="E2" s="13" t="s">
        <v>27</v>
      </c>
      <c r="F2" s="13"/>
      <c r="G2" s="13" t="s">
        <v>28</v>
      </c>
      <c r="H2" s="13"/>
      <c r="I2" s="13"/>
      <c r="J2" s="13"/>
      <c r="K2" s="43" t="s">
        <v>1</v>
      </c>
      <c r="L2" s="43" t="s">
        <v>2</v>
      </c>
      <c r="M2" s="43" t="s">
        <v>3</v>
      </c>
      <c r="N2" s="43" t="s">
        <v>4</v>
      </c>
      <c r="O2" s="43" t="s">
        <v>5</v>
      </c>
      <c r="P2" s="43" t="s">
        <v>6</v>
      </c>
      <c r="Q2" s="43" t="s">
        <v>7</v>
      </c>
      <c r="R2" s="43" t="s">
        <v>8</v>
      </c>
      <c r="S2" s="43" t="s">
        <v>9</v>
      </c>
      <c r="T2" s="43" t="s">
        <v>10</v>
      </c>
    </row>
    <row r="3" spans="1:25" x14ac:dyDescent="0.2">
      <c r="A3" s="51" t="s">
        <v>81</v>
      </c>
      <c r="D3" s="12">
        <v>16.93</v>
      </c>
      <c r="E3" s="12">
        <v>16.82</v>
      </c>
      <c r="F3" s="22"/>
      <c r="G3" s="12">
        <v>16.82</v>
      </c>
      <c r="K3" s="2">
        <v>14.89</v>
      </c>
      <c r="L3" s="39">
        <v>14.13</v>
      </c>
      <c r="M3" s="39">
        <v>14.23</v>
      </c>
      <c r="N3" s="39">
        <v>13.69</v>
      </c>
      <c r="O3" s="39">
        <v>13.7</v>
      </c>
      <c r="P3" s="39">
        <v>13.56</v>
      </c>
      <c r="Q3" s="39">
        <v>13.77</v>
      </c>
      <c r="R3" s="39">
        <v>13.64</v>
      </c>
      <c r="S3" s="39">
        <v>13.98</v>
      </c>
      <c r="T3" s="39">
        <v>14.21</v>
      </c>
    </row>
    <row r="4" spans="1:25" x14ac:dyDescent="0.2">
      <c r="A4" s="64" t="s">
        <v>89</v>
      </c>
      <c r="B4" s="9">
        <v>15.353820000000001</v>
      </c>
      <c r="E4" s="12">
        <v>15.334949999999999</v>
      </c>
      <c r="F4" s="22"/>
      <c r="G4" s="12">
        <v>15.46475</v>
      </c>
      <c r="H4" s="9"/>
      <c r="I4" s="9"/>
      <c r="K4" s="2"/>
    </row>
    <row r="5" spans="1:25" x14ac:dyDescent="0.2">
      <c r="A5" s="51" t="s">
        <v>79</v>
      </c>
      <c r="B5" s="62"/>
      <c r="C5" s="9"/>
      <c r="D5" s="9"/>
      <c r="E5" s="62"/>
      <c r="F5" s="9"/>
      <c r="G5" s="62"/>
      <c r="H5" s="9"/>
      <c r="I5" s="9"/>
      <c r="K5" s="35"/>
      <c r="L5" s="35"/>
      <c r="M5" s="35"/>
      <c r="N5" s="35"/>
      <c r="O5" s="35"/>
      <c r="P5" s="35"/>
      <c r="Q5" s="35"/>
      <c r="R5" s="35"/>
      <c r="S5" s="35"/>
      <c r="T5" s="35"/>
      <c r="V5" s="57" t="s">
        <v>88</v>
      </c>
    </row>
    <row r="6" spans="1:25" x14ac:dyDescent="0.2">
      <c r="A6" s="51" t="s">
        <v>78</v>
      </c>
      <c r="B6" s="22"/>
      <c r="C6" s="22"/>
      <c r="D6" s="22"/>
      <c r="E6" s="22"/>
      <c r="F6" s="22"/>
      <c r="G6" s="22"/>
      <c r="H6" s="9"/>
      <c r="I6" s="9"/>
      <c r="K6" s="54">
        <v>14.6517</v>
      </c>
      <c r="L6" s="54">
        <v>14.129759999999999</v>
      </c>
      <c r="M6" s="54">
        <v>13.81373</v>
      </c>
      <c r="N6" s="54">
        <v>13.508789999999999</v>
      </c>
      <c r="O6" s="54">
        <v>13.28754</v>
      </c>
      <c r="P6" s="54">
        <v>13.151070000000001</v>
      </c>
      <c r="Q6" s="54">
        <v>13.90686</v>
      </c>
      <c r="R6" s="54">
        <v>13.593579999999999</v>
      </c>
      <c r="S6" s="54">
        <v>13.96894</v>
      </c>
      <c r="T6" s="54">
        <v>13.883570000000001</v>
      </c>
      <c r="V6" s="55" t="s">
        <v>82</v>
      </c>
    </row>
    <row r="7" spans="1:25" x14ac:dyDescent="0.2">
      <c r="A7" s="51" t="s">
        <v>80</v>
      </c>
      <c r="F7" s="22"/>
      <c r="G7" s="18"/>
      <c r="H7" s="9"/>
      <c r="I7" s="9"/>
      <c r="J7" s="18"/>
      <c r="K7" s="76"/>
      <c r="L7" s="76"/>
      <c r="M7" s="76"/>
      <c r="N7" s="76"/>
      <c r="O7" s="76"/>
      <c r="P7" s="76"/>
      <c r="Q7" s="76"/>
      <c r="R7" s="76"/>
      <c r="S7" s="76"/>
      <c r="T7" s="76"/>
      <c r="V7" s="56" t="s">
        <v>86</v>
      </c>
    </row>
    <row r="8" spans="1:25" x14ac:dyDescent="0.2">
      <c r="A8" s="28" t="s">
        <v>26</v>
      </c>
      <c r="F8" s="22"/>
      <c r="H8" s="22"/>
      <c r="U8" s="9"/>
      <c r="V8" s="63" t="s">
        <v>87</v>
      </c>
      <c r="W8" s="9"/>
      <c r="X8" s="9"/>
    </row>
    <row r="9" spans="1:25" x14ac:dyDescent="0.2">
      <c r="A9" s="64" t="s">
        <v>90</v>
      </c>
      <c r="B9" s="12">
        <v>15.24625</v>
      </c>
      <c r="E9" s="12">
        <v>15.1851</v>
      </c>
      <c r="F9" s="22"/>
      <c r="G9" s="12">
        <v>15.26534</v>
      </c>
      <c r="H9" s="9"/>
      <c r="U9" s="9"/>
      <c r="V9" s="65"/>
      <c r="W9" s="9"/>
      <c r="X9" s="9"/>
    </row>
    <row r="10" spans="1:25" x14ac:dyDescent="0.2">
      <c r="A10" s="44" t="s">
        <v>76</v>
      </c>
      <c r="F10" s="22"/>
      <c r="H10" s="9"/>
      <c r="K10" s="74"/>
      <c r="L10" s="75"/>
      <c r="M10" s="75"/>
      <c r="N10" s="75"/>
      <c r="O10" s="75"/>
      <c r="P10" s="75"/>
      <c r="Q10" s="75"/>
      <c r="R10" s="75"/>
      <c r="S10" s="75"/>
      <c r="T10" s="75"/>
      <c r="U10" s="9"/>
      <c r="V10" s="9"/>
      <c r="W10" s="9"/>
      <c r="X10" s="9"/>
      <c r="Y10" s="9"/>
    </row>
    <row r="11" spans="1:25" x14ac:dyDescent="0.2">
      <c r="A11" s="44" t="s">
        <v>75</v>
      </c>
      <c r="F11" s="22"/>
      <c r="H11" s="9"/>
      <c r="K11" s="54">
        <v>14.78481</v>
      </c>
      <c r="L11" s="54">
        <v>14.49381</v>
      </c>
      <c r="M11" s="54">
        <v>14.02425</v>
      </c>
      <c r="N11" s="54">
        <v>13.73213</v>
      </c>
      <c r="O11" s="54">
        <v>13.476990000000001</v>
      </c>
      <c r="P11" s="54">
        <v>13.151070000000001</v>
      </c>
      <c r="Q11" s="54">
        <v>13.93413</v>
      </c>
      <c r="R11" s="54">
        <v>13.470800000000001</v>
      </c>
      <c r="S11" s="54">
        <v>13.803900000000001</v>
      </c>
      <c r="T11" s="54">
        <v>13.51606</v>
      </c>
      <c r="U11" s="9"/>
      <c r="V11" s="9"/>
      <c r="W11" s="9"/>
      <c r="X11" s="9"/>
      <c r="Y11" s="9"/>
    </row>
    <row r="12" spans="1:25" x14ac:dyDescent="0.2">
      <c r="A12" s="44" t="s">
        <v>77</v>
      </c>
      <c r="F12" s="22"/>
      <c r="H12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9"/>
      <c r="V12" s="9"/>
      <c r="W12" s="9"/>
      <c r="X12" s="9"/>
      <c r="Y12" s="9"/>
    </row>
    <row r="13" spans="1:25" x14ac:dyDescent="0.2">
      <c r="A13" s="14"/>
      <c r="F13" s="22"/>
      <c r="H13" s="9"/>
      <c r="U13" s="9"/>
      <c r="V13" s="9"/>
      <c r="W13" s="9"/>
      <c r="X13" s="9"/>
      <c r="Y13" s="9"/>
    </row>
    <row r="14" spans="1:25" ht="19" x14ac:dyDescent="0.25">
      <c r="A14" s="38" t="s">
        <v>13</v>
      </c>
      <c r="F14" s="22"/>
      <c r="H14" s="9"/>
      <c r="U14" s="9"/>
      <c r="V14" s="9"/>
      <c r="W14" s="9"/>
      <c r="X14" s="9"/>
      <c r="Y14" s="9"/>
    </row>
    <row r="15" spans="1:25" x14ac:dyDescent="0.2">
      <c r="A15" s="48" t="s">
        <v>32</v>
      </c>
      <c r="D15" s="12">
        <v>18.600000000000001</v>
      </c>
      <c r="E15" s="12">
        <v>18.329999999999998</v>
      </c>
      <c r="F15" s="22"/>
      <c r="G15" s="12">
        <v>18.649999999999999</v>
      </c>
      <c r="H15" s="22"/>
      <c r="K15" s="39">
        <v>16.73</v>
      </c>
      <c r="L15" s="39">
        <v>15.92</v>
      </c>
      <c r="M15" s="39">
        <v>16.13</v>
      </c>
      <c r="N15" s="39">
        <v>16.05</v>
      </c>
      <c r="O15" s="39">
        <v>15.32</v>
      </c>
      <c r="P15" s="39">
        <v>15.06</v>
      </c>
      <c r="Q15" s="39">
        <v>15.16</v>
      </c>
      <c r="R15" s="39">
        <v>14.88</v>
      </c>
      <c r="S15" s="39">
        <v>15.38</v>
      </c>
      <c r="T15" s="39">
        <v>15.89</v>
      </c>
      <c r="U15" s="9"/>
      <c r="V15" s="9"/>
      <c r="W15" s="9"/>
      <c r="X15" s="9"/>
      <c r="Y15" s="9"/>
    </row>
    <row r="16" spans="1:25" x14ac:dyDescent="0.2">
      <c r="A16" s="52" t="s">
        <v>112</v>
      </c>
      <c r="B16" s="9">
        <v>16.05396</v>
      </c>
      <c r="E16" s="12">
        <v>16.876090000000001</v>
      </c>
      <c r="F16" s="22"/>
      <c r="G16" s="12">
        <v>17.281040000000001</v>
      </c>
      <c r="H16" s="22"/>
      <c r="U16" s="9"/>
      <c r="V16" s="9"/>
      <c r="W16" s="9"/>
      <c r="X16" s="9"/>
      <c r="Y16" s="9"/>
    </row>
    <row r="17" spans="1:25" x14ac:dyDescent="0.2">
      <c r="A17" s="45" t="s">
        <v>82</v>
      </c>
      <c r="B17" s="27"/>
      <c r="E17" s="27"/>
      <c r="F17" s="58"/>
      <c r="G17" s="27"/>
      <c r="H17" s="58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9"/>
      <c r="V17" s="9"/>
      <c r="W17" s="9"/>
      <c r="X17" s="9"/>
      <c r="Y17" s="9"/>
    </row>
    <row r="18" spans="1:25" x14ac:dyDescent="0.2">
      <c r="A18" s="45" t="s">
        <v>86</v>
      </c>
      <c r="B18" s="22"/>
      <c r="E18" s="26"/>
      <c r="F18" s="58"/>
      <c r="G18" s="26"/>
      <c r="H18" s="58"/>
      <c r="K18" s="54">
        <v>16.060780000000001</v>
      </c>
      <c r="L18" s="54">
        <v>15.913130000000001</v>
      </c>
      <c r="M18" s="54">
        <v>15.19979</v>
      </c>
      <c r="N18" s="54">
        <v>15.770390000000001</v>
      </c>
      <c r="O18" s="54">
        <v>15.055289999999999</v>
      </c>
      <c r="P18" s="54">
        <v>14.565060000000001</v>
      </c>
      <c r="Q18" s="54">
        <v>14.871980000000001</v>
      </c>
      <c r="R18" s="54">
        <v>14.92534</v>
      </c>
      <c r="S18" s="54">
        <v>15.377190000000001</v>
      </c>
      <c r="T18" s="54">
        <v>15.666</v>
      </c>
      <c r="U18" s="9"/>
      <c r="V18" s="9"/>
      <c r="W18" s="9"/>
      <c r="X18" s="9"/>
      <c r="Y18" s="9"/>
    </row>
    <row r="19" spans="1:25" x14ac:dyDescent="0.2">
      <c r="A19" s="45" t="s">
        <v>87</v>
      </c>
      <c r="B19" s="22"/>
      <c r="E19" s="26"/>
      <c r="F19" s="58"/>
      <c r="G19" s="26"/>
      <c r="H19" s="58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9"/>
      <c r="V19" s="9"/>
      <c r="W19" s="9"/>
      <c r="X19" s="9"/>
      <c r="Y19" s="9"/>
    </row>
    <row r="20" spans="1:25" x14ac:dyDescent="0.2">
      <c r="A20" s="46" t="s">
        <v>33</v>
      </c>
      <c r="D20" s="12">
        <v>16.63</v>
      </c>
      <c r="E20" s="12">
        <v>16.64</v>
      </c>
      <c r="F20" s="22"/>
      <c r="G20" s="12">
        <v>16.71</v>
      </c>
      <c r="H20" s="22"/>
      <c r="K20" s="39">
        <v>15.27</v>
      </c>
      <c r="L20" s="39">
        <v>15.15</v>
      </c>
      <c r="M20" s="39">
        <v>14.11</v>
      </c>
      <c r="N20" s="39">
        <v>14.28</v>
      </c>
      <c r="O20" s="39">
        <v>14.37</v>
      </c>
      <c r="P20" s="39">
        <v>14.03</v>
      </c>
      <c r="Q20" s="39">
        <v>14.32</v>
      </c>
      <c r="R20" s="39">
        <v>14.38</v>
      </c>
      <c r="S20" s="39">
        <v>14.62</v>
      </c>
      <c r="T20" s="39">
        <v>14.89</v>
      </c>
      <c r="U20" s="9"/>
      <c r="V20" s="9"/>
      <c r="W20" s="9"/>
      <c r="X20" s="9"/>
      <c r="Y20" s="9"/>
    </row>
    <row r="21" spans="1:25" x14ac:dyDescent="0.2">
      <c r="A21" s="52" t="s">
        <v>112</v>
      </c>
      <c r="B21" s="12">
        <v>14.91873</v>
      </c>
      <c r="E21" s="12">
        <v>15.07733</v>
      </c>
      <c r="F21" s="22"/>
      <c r="G21" s="12">
        <v>15.37388</v>
      </c>
      <c r="H21" s="22"/>
      <c r="U21" s="9"/>
      <c r="V21" s="9"/>
      <c r="W21" s="9"/>
      <c r="X21" s="9"/>
      <c r="Y21" s="9"/>
    </row>
    <row r="22" spans="1:25" x14ac:dyDescent="0.2">
      <c r="A22" s="45" t="s">
        <v>82</v>
      </c>
      <c r="B22" s="27"/>
      <c r="E22" s="27"/>
      <c r="F22" s="58"/>
      <c r="G22" s="27"/>
      <c r="H22" s="22"/>
      <c r="K22" s="35"/>
      <c r="L22" s="35"/>
      <c r="M22" s="35"/>
      <c r="N22" s="35"/>
      <c r="O22" s="35"/>
      <c r="P22" s="35"/>
      <c r="Q22" s="35"/>
      <c r="R22" s="40"/>
      <c r="S22" s="40"/>
      <c r="T22" s="40"/>
      <c r="U22" s="9"/>
      <c r="V22" s="9"/>
      <c r="W22" s="9"/>
      <c r="X22" s="9"/>
      <c r="Y22" s="9"/>
    </row>
    <row r="23" spans="1:25" x14ac:dyDescent="0.2">
      <c r="A23" s="45" t="s">
        <v>86</v>
      </c>
      <c r="B23" s="22"/>
      <c r="E23" s="26"/>
      <c r="F23" s="58"/>
      <c r="G23" s="26"/>
      <c r="H23" s="58"/>
      <c r="K23" s="54">
        <v>14.8286</v>
      </c>
      <c r="L23" s="54">
        <v>14.853859999999999</v>
      </c>
      <c r="M23" s="54">
        <v>13.820919999999999</v>
      </c>
      <c r="N23" s="54">
        <v>14.22864</v>
      </c>
      <c r="O23" s="54">
        <v>14.070449999999999</v>
      </c>
      <c r="P23" s="54">
        <v>14.07893</v>
      </c>
      <c r="Q23" s="54">
        <v>14.91869</v>
      </c>
      <c r="R23" s="54">
        <v>14.273490000000001</v>
      </c>
      <c r="S23" s="54">
        <v>14.439209999999999</v>
      </c>
      <c r="T23" s="54">
        <v>14.72203</v>
      </c>
      <c r="U23" s="9"/>
      <c r="V23" s="9"/>
      <c r="W23" s="9"/>
      <c r="X23" s="9"/>
      <c r="Y23" s="9"/>
    </row>
    <row r="24" spans="1:25" x14ac:dyDescent="0.2">
      <c r="A24" s="45" t="s">
        <v>87</v>
      </c>
      <c r="B24" s="22"/>
      <c r="E24" s="26"/>
      <c r="F24" s="58"/>
      <c r="G24" s="26"/>
      <c r="H24" s="58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9"/>
      <c r="V24" s="9"/>
      <c r="W24" s="9"/>
      <c r="X24" s="9"/>
      <c r="Y24" s="9"/>
    </row>
    <row r="25" spans="1:25" x14ac:dyDescent="0.2">
      <c r="A25" s="46" t="s">
        <v>34</v>
      </c>
      <c r="B25" s="22"/>
      <c r="E25" s="26"/>
      <c r="F25" s="58"/>
      <c r="G25" s="26"/>
      <c r="H25" s="5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">
      <c r="A26" s="52" t="s">
        <v>112</v>
      </c>
      <c r="B26" s="22">
        <v>14.47763</v>
      </c>
      <c r="E26" s="12">
        <v>14.39232</v>
      </c>
      <c r="F26" s="22"/>
      <c r="G26" s="12">
        <v>14.31466</v>
      </c>
      <c r="H26" s="58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9"/>
      <c r="V26" s="9"/>
      <c r="W26" s="9"/>
      <c r="X26" s="9"/>
      <c r="Y26" s="9"/>
    </row>
    <row r="27" spans="1:25" x14ac:dyDescent="0.2">
      <c r="A27" s="45" t="s">
        <v>82</v>
      </c>
      <c r="B27" s="27"/>
      <c r="E27" s="27"/>
      <c r="F27" s="22"/>
      <c r="G27" s="27"/>
      <c r="H27" s="22"/>
      <c r="K27" s="35"/>
      <c r="L27" s="35"/>
      <c r="M27" s="35"/>
      <c r="N27" s="35"/>
      <c r="O27" s="35"/>
      <c r="P27" s="35"/>
      <c r="Q27" s="35"/>
      <c r="R27" s="40"/>
      <c r="S27" s="40"/>
      <c r="T27" s="40"/>
      <c r="U27" s="9"/>
      <c r="V27" s="9"/>
      <c r="W27" s="9"/>
      <c r="X27" s="9"/>
      <c r="Y27" s="9"/>
    </row>
    <row r="28" spans="1:25" x14ac:dyDescent="0.2">
      <c r="A28" s="45" t="s">
        <v>86</v>
      </c>
      <c r="B28" s="22"/>
      <c r="F28" s="22"/>
      <c r="H28" s="22"/>
      <c r="K28" s="54">
        <v>14.75849</v>
      </c>
      <c r="L28" s="54">
        <v>13.269159999999999</v>
      </c>
      <c r="M28" s="54">
        <v>13.463430000000001</v>
      </c>
      <c r="N28" s="54">
        <v>13.14076</v>
      </c>
      <c r="O28" s="54">
        <v>13.14944</v>
      </c>
      <c r="P28" s="54">
        <v>13.43695</v>
      </c>
      <c r="Q28" s="54">
        <v>14.17698</v>
      </c>
      <c r="R28" s="54">
        <v>13.59694</v>
      </c>
      <c r="S28" s="54">
        <v>13.997260000000001</v>
      </c>
      <c r="T28" s="54">
        <v>13.32067</v>
      </c>
      <c r="U28" s="9"/>
      <c r="V28" s="9"/>
      <c r="W28" s="9"/>
      <c r="X28" s="9"/>
      <c r="Y28" s="9"/>
    </row>
    <row r="29" spans="1:25" x14ac:dyDescent="0.2">
      <c r="A29" s="45" t="s">
        <v>87</v>
      </c>
      <c r="B29" s="22"/>
      <c r="F29" s="22"/>
      <c r="H29" s="22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9"/>
      <c r="V29" s="9"/>
      <c r="W29" s="9"/>
      <c r="X29" s="9"/>
      <c r="Y29" s="9"/>
    </row>
    <row r="30" spans="1:25" x14ac:dyDescent="0.2">
      <c r="A30" s="48" t="s">
        <v>35</v>
      </c>
      <c r="D30" s="12">
        <v>15.38</v>
      </c>
      <c r="E30" s="12">
        <v>15.24</v>
      </c>
      <c r="F30" s="22"/>
      <c r="G30" s="12">
        <v>15.21</v>
      </c>
      <c r="H30" s="22"/>
      <c r="K30" s="39">
        <v>12.46</v>
      </c>
      <c r="L30" s="39">
        <v>12.91</v>
      </c>
      <c r="M30" s="39">
        <v>13.07</v>
      </c>
      <c r="N30" s="39">
        <v>12.1</v>
      </c>
      <c r="O30" s="39">
        <v>11.85</v>
      </c>
      <c r="P30" s="39">
        <v>11.79</v>
      </c>
      <c r="Q30" s="39">
        <v>12.44</v>
      </c>
      <c r="R30" s="39">
        <v>12.4</v>
      </c>
      <c r="S30" s="39">
        <v>12.82</v>
      </c>
      <c r="T30" s="39">
        <v>13.33</v>
      </c>
      <c r="U30" s="9"/>
      <c r="V30" s="9"/>
      <c r="W30" s="9"/>
      <c r="X30" s="9"/>
      <c r="Y30" s="9"/>
    </row>
    <row r="31" spans="1:25" x14ac:dyDescent="0.2">
      <c r="A31" s="52" t="s">
        <v>112</v>
      </c>
      <c r="B31" s="12">
        <v>15.25309</v>
      </c>
      <c r="E31" s="12">
        <v>13.69</v>
      </c>
      <c r="F31" s="22"/>
      <c r="G31" s="12">
        <v>13.669980000000001</v>
      </c>
      <c r="H31" s="22"/>
      <c r="U31" s="9"/>
      <c r="V31" s="9"/>
      <c r="W31" s="9"/>
      <c r="X31" s="9"/>
      <c r="Y31" s="9"/>
    </row>
    <row r="32" spans="1:25" x14ac:dyDescent="0.2">
      <c r="A32" s="45" t="s">
        <v>82</v>
      </c>
      <c r="B32" s="27"/>
      <c r="E32" s="61"/>
      <c r="F32" s="22"/>
      <c r="G32" s="61"/>
      <c r="H32" s="2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9"/>
      <c r="V32" s="9"/>
      <c r="W32" s="9"/>
      <c r="X32" s="9"/>
    </row>
    <row r="33" spans="1:24" x14ac:dyDescent="0.2">
      <c r="A33" s="45" t="s">
        <v>86</v>
      </c>
      <c r="F33" s="22"/>
      <c r="H33" s="22"/>
      <c r="K33" s="54">
        <v>12.67426</v>
      </c>
      <c r="L33" s="54">
        <v>13.03101</v>
      </c>
      <c r="M33" s="54">
        <v>13.0748</v>
      </c>
      <c r="N33" s="54">
        <v>11.60012</v>
      </c>
      <c r="O33" s="54">
        <v>11.27725</v>
      </c>
      <c r="P33" s="54">
        <v>11.249689999999999</v>
      </c>
      <c r="Q33" s="54">
        <v>12.335459999999999</v>
      </c>
      <c r="R33" s="54">
        <v>12.42188</v>
      </c>
      <c r="S33" s="54">
        <v>13.018230000000001</v>
      </c>
      <c r="T33" s="54">
        <v>12.85135</v>
      </c>
      <c r="U33" s="9"/>
      <c r="V33" s="9"/>
      <c r="W33" s="9"/>
      <c r="X33" s="9"/>
    </row>
    <row r="34" spans="1:24" x14ac:dyDescent="0.2">
      <c r="A34" s="45" t="s">
        <v>87</v>
      </c>
      <c r="F34" s="22"/>
      <c r="H34" s="22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9"/>
      <c r="V34" s="9"/>
      <c r="W34" s="9"/>
      <c r="X34" s="9"/>
    </row>
    <row r="35" spans="1:24" x14ac:dyDescent="0.2">
      <c r="A35" s="28" t="s">
        <v>26</v>
      </c>
      <c r="F35" s="22"/>
      <c r="H35" s="22"/>
      <c r="U35" s="9"/>
      <c r="V35" s="9"/>
      <c r="W35" s="9"/>
      <c r="X35" s="9"/>
    </row>
    <row r="36" spans="1:24" x14ac:dyDescent="0.2">
      <c r="A36" s="51" t="s">
        <v>32</v>
      </c>
      <c r="D36" s="12">
        <f>D15</f>
        <v>18.600000000000001</v>
      </c>
      <c r="E36" s="18">
        <v>18.176780000000001</v>
      </c>
      <c r="F36" s="59"/>
      <c r="G36" s="18">
        <v>18.49119</v>
      </c>
      <c r="H36" s="59"/>
      <c r="J36" s="18"/>
      <c r="K36" s="39">
        <v>16.809999999999999</v>
      </c>
      <c r="L36" s="39">
        <v>16.21</v>
      </c>
      <c r="M36" s="39">
        <v>16.28</v>
      </c>
      <c r="N36" s="39">
        <v>16.22</v>
      </c>
      <c r="O36" s="39">
        <v>15.48</v>
      </c>
      <c r="P36" s="39">
        <v>15.06</v>
      </c>
      <c r="Q36" s="39">
        <v>15.2</v>
      </c>
      <c r="R36" s="39">
        <v>14.75</v>
      </c>
      <c r="S36" s="39">
        <v>15.22</v>
      </c>
      <c r="T36" s="39">
        <v>15.46</v>
      </c>
      <c r="U36" s="9"/>
      <c r="V36" s="9"/>
      <c r="W36" s="9"/>
      <c r="X36" s="9"/>
    </row>
    <row r="37" spans="1:24" x14ac:dyDescent="0.2">
      <c r="A37" s="68" t="s">
        <v>112</v>
      </c>
      <c r="B37" s="9">
        <v>15.913130000000001</v>
      </c>
      <c r="E37" s="18">
        <v>16.800380000000001</v>
      </c>
      <c r="F37" s="59"/>
      <c r="G37" s="18">
        <v>17.09845</v>
      </c>
      <c r="H37" s="59"/>
      <c r="J37" s="18"/>
      <c r="U37" s="9"/>
      <c r="V37" s="9"/>
      <c r="W37" s="9"/>
      <c r="X37" s="9"/>
    </row>
    <row r="38" spans="1:24" x14ac:dyDescent="0.2">
      <c r="A38" s="45" t="s">
        <v>82</v>
      </c>
      <c r="B38" s="27"/>
      <c r="E38" s="36"/>
      <c r="F38" s="59"/>
      <c r="G38" s="36"/>
      <c r="H38" s="59"/>
      <c r="J38" s="18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9"/>
      <c r="V38" s="9"/>
      <c r="W38" s="9"/>
      <c r="X38" s="9"/>
    </row>
    <row r="39" spans="1:24" x14ac:dyDescent="0.2">
      <c r="A39" s="45" t="s">
        <v>86</v>
      </c>
      <c r="F39" s="22"/>
      <c r="H39" s="22"/>
      <c r="K39" s="54">
        <v>16.146460000000001</v>
      </c>
      <c r="L39" s="54">
        <v>16.27862</v>
      </c>
      <c r="M39" s="54">
        <v>15.430429999999999</v>
      </c>
      <c r="N39" s="54">
        <v>15.93717</v>
      </c>
      <c r="O39" s="54">
        <v>15.22517</v>
      </c>
      <c r="P39" s="54">
        <v>14.565060000000001</v>
      </c>
      <c r="Q39" s="54">
        <v>14.93369</v>
      </c>
      <c r="R39" s="54">
        <v>14.78468</v>
      </c>
      <c r="S39" s="54">
        <v>15.217460000000001</v>
      </c>
      <c r="T39" s="54">
        <v>15.134309999999999</v>
      </c>
      <c r="U39" s="9"/>
      <c r="V39" s="9"/>
      <c r="W39" s="9"/>
      <c r="X39" s="9"/>
    </row>
    <row r="40" spans="1:24" x14ac:dyDescent="0.2">
      <c r="A40" s="53" t="s">
        <v>87</v>
      </c>
      <c r="F40" s="22"/>
      <c r="H40" s="22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9"/>
      <c r="V40" s="9"/>
      <c r="W40" s="9"/>
      <c r="X40" s="9"/>
    </row>
    <row r="41" spans="1:24" x14ac:dyDescent="0.2">
      <c r="A41" s="51" t="s">
        <v>33</v>
      </c>
      <c r="D41" s="12">
        <f>D20</f>
        <v>16.63</v>
      </c>
      <c r="E41" s="18">
        <v>16.101220000000001</v>
      </c>
      <c r="F41" s="59"/>
      <c r="G41" s="18">
        <v>16.456440000000001</v>
      </c>
      <c r="H41" s="59"/>
      <c r="J41" s="18"/>
      <c r="K41" s="39">
        <f>K20</f>
        <v>15.27</v>
      </c>
      <c r="L41" s="39">
        <v>15.42</v>
      </c>
      <c r="M41" s="39">
        <v>15.48</v>
      </c>
      <c r="N41" s="39">
        <v>14.28</v>
      </c>
      <c r="O41" s="39">
        <v>14.5</v>
      </c>
      <c r="P41" s="39">
        <v>14.03</v>
      </c>
      <c r="Q41" s="39">
        <v>14.33</v>
      </c>
      <c r="R41" s="39">
        <v>14.25</v>
      </c>
      <c r="S41" s="39">
        <v>14.48</v>
      </c>
      <c r="T41" s="39">
        <v>14.66</v>
      </c>
      <c r="U41" s="9"/>
      <c r="V41" s="9"/>
      <c r="W41" s="9"/>
      <c r="X41" s="9"/>
    </row>
    <row r="42" spans="1:24" x14ac:dyDescent="0.2">
      <c r="A42" s="68" t="s">
        <v>112</v>
      </c>
      <c r="B42" s="12">
        <v>14.841060000000001</v>
      </c>
      <c r="E42" s="18">
        <v>14.87846</v>
      </c>
      <c r="F42" s="59"/>
      <c r="G42" s="18">
        <v>15.216570000000001</v>
      </c>
      <c r="H42" s="59"/>
      <c r="J42" s="18"/>
      <c r="U42" s="9"/>
      <c r="V42" s="9"/>
      <c r="W42" s="9"/>
      <c r="X42" s="9"/>
    </row>
    <row r="43" spans="1:24" x14ac:dyDescent="0.2">
      <c r="A43" s="45" t="s">
        <v>82</v>
      </c>
      <c r="B43" s="27"/>
      <c r="E43" s="36"/>
      <c r="F43" s="59"/>
      <c r="G43" s="36"/>
      <c r="H43" s="59"/>
      <c r="J43" s="18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9"/>
      <c r="V43" s="9"/>
      <c r="W43" s="9"/>
      <c r="X43" s="9"/>
    </row>
    <row r="44" spans="1:24" x14ac:dyDescent="0.2">
      <c r="A44" s="45" t="s">
        <v>86</v>
      </c>
      <c r="B44" s="22"/>
      <c r="C44" s="22"/>
      <c r="D44" s="22"/>
      <c r="E44" s="59"/>
      <c r="F44" s="59"/>
      <c r="G44" s="59"/>
      <c r="H44" s="59"/>
      <c r="J44" s="18"/>
      <c r="K44" s="54">
        <v>15.00088</v>
      </c>
      <c r="L44" s="54">
        <v>15.142289999999999</v>
      </c>
      <c r="M44" s="54">
        <v>14.03617</v>
      </c>
      <c r="N44" s="54">
        <v>14.44088</v>
      </c>
      <c r="O44" s="54">
        <v>14.24966</v>
      </c>
      <c r="P44" s="54">
        <v>14.07893</v>
      </c>
      <c r="Q44" s="54">
        <v>14.93174</v>
      </c>
      <c r="R44" s="54">
        <v>14.15527</v>
      </c>
      <c r="S44" s="54">
        <v>14.281370000000001</v>
      </c>
      <c r="T44" s="54">
        <v>14.513909999999999</v>
      </c>
      <c r="U44" s="9"/>
      <c r="V44" s="9"/>
      <c r="W44" s="9"/>
      <c r="X44" s="9"/>
    </row>
    <row r="45" spans="1:24" x14ac:dyDescent="0.2">
      <c r="A45" s="45" t="s">
        <v>87</v>
      </c>
      <c r="B45" s="22"/>
      <c r="C45" s="22"/>
      <c r="D45" s="22"/>
      <c r="E45" s="59"/>
      <c r="F45" s="59"/>
      <c r="G45" s="59"/>
      <c r="H45" s="59"/>
      <c r="J45" s="18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9"/>
      <c r="V45" s="9"/>
      <c r="W45" s="9"/>
      <c r="X45" s="9"/>
    </row>
    <row r="46" spans="1:24" x14ac:dyDescent="0.2">
      <c r="A46" s="51" t="s">
        <v>34</v>
      </c>
      <c r="D46" s="12">
        <f>D24</f>
        <v>0</v>
      </c>
      <c r="E46" s="18">
        <v>15.74198</v>
      </c>
      <c r="F46" s="59"/>
      <c r="G46" s="18">
        <v>15.430529999999999</v>
      </c>
      <c r="H46" s="59"/>
      <c r="J46" s="18"/>
      <c r="K46" s="39">
        <v>15.58</v>
      </c>
      <c r="L46" s="39">
        <v>13.65</v>
      </c>
      <c r="M46" s="39">
        <v>14.13</v>
      </c>
      <c r="N46" s="39">
        <v>13.43</v>
      </c>
      <c r="O46" s="39">
        <v>13.74</v>
      </c>
      <c r="P46" s="39">
        <v>13.79</v>
      </c>
      <c r="Q46" s="39">
        <v>14.02</v>
      </c>
      <c r="R46" s="39">
        <v>13.65</v>
      </c>
      <c r="S46" s="39">
        <v>13.95</v>
      </c>
      <c r="T46" s="39">
        <v>13.49</v>
      </c>
      <c r="U46" s="9"/>
      <c r="V46" s="9"/>
      <c r="W46" s="9"/>
      <c r="X46" s="9"/>
    </row>
    <row r="47" spans="1:24" x14ac:dyDescent="0.2">
      <c r="A47" s="68" t="s">
        <v>112</v>
      </c>
      <c r="B47" s="22">
        <v>14.42629</v>
      </c>
      <c r="E47" s="18">
        <v>14.244</v>
      </c>
      <c r="F47" s="59"/>
      <c r="G47" s="18">
        <v>14.11279</v>
      </c>
      <c r="H47" s="59"/>
      <c r="J47" s="18"/>
      <c r="U47" s="9"/>
    </row>
    <row r="48" spans="1:24" x14ac:dyDescent="0.2">
      <c r="A48" s="45" t="s">
        <v>82</v>
      </c>
      <c r="B48" s="27"/>
      <c r="E48" s="36"/>
      <c r="F48" s="59"/>
      <c r="G48" s="36"/>
      <c r="H48" s="59"/>
      <c r="J48" s="18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9"/>
    </row>
    <row r="49" spans="1:28" x14ac:dyDescent="0.2">
      <c r="A49" s="45" t="s">
        <v>86</v>
      </c>
      <c r="F49" s="22"/>
      <c r="H49" s="22"/>
      <c r="K49" s="54">
        <v>14.86412</v>
      </c>
      <c r="L49" s="54">
        <v>13.69772</v>
      </c>
      <c r="M49" s="54">
        <v>13.64823</v>
      </c>
      <c r="N49" s="54">
        <v>13.422079999999999</v>
      </c>
      <c r="O49" s="54">
        <v>13.352080000000001</v>
      </c>
      <c r="P49" s="54">
        <v>13.43695</v>
      </c>
      <c r="Q49" s="54">
        <v>14.17337</v>
      </c>
      <c r="R49" s="54">
        <v>13.4695</v>
      </c>
      <c r="S49" s="54">
        <v>13.864319999999999</v>
      </c>
      <c r="T49" s="54">
        <v>12.999409999999999</v>
      </c>
    </row>
    <row r="50" spans="1:28" x14ac:dyDescent="0.2">
      <c r="A50" s="53" t="s">
        <v>87</v>
      </c>
      <c r="F50" s="22"/>
      <c r="H50" s="22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 spans="1:28" x14ac:dyDescent="0.2">
      <c r="A51" s="51" t="s">
        <v>35</v>
      </c>
      <c r="D51" s="12">
        <f>D30</f>
        <v>15.38</v>
      </c>
      <c r="E51" s="18">
        <v>14.957509999999999</v>
      </c>
      <c r="F51" s="59"/>
      <c r="G51" s="18">
        <v>14.98869</v>
      </c>
      <c r="H51" s="59"/>
      <c r="J51" s="18"/>
      <c r="K51" s="41">
        <v>12.65</v>
      </c>
      <c r="L51" s="41">
        <v>13.3</v>
      </c>
      <c r="M51" s="41">
        <v>13.28</v>
      </c>
      <c r="N51" s="41">
        <v>13.31</v>
      </c>
      <c r="O51" s="41">
        <v>12.06</v>
      </c>
      <c r="P51" s="41">
        <v>11.79</v>
      </c>
      <c r="Q51" s="41">
        <v>12.44</v>
      </c>
      <c r="R51" s="41">
        <v>12.25</v>
      </c>
      <c r="S51" s="41">
        <v>12.62</v>
      </c>
      <c r="T51" s="41">
        <v>12.95</v>
      </c>
      <c r="U51" s="9"/>
    </row>
    <row r="52" spans="1:28" x14ac:dyDescent="0.2">
      <c r="A52" s="68" t="s">
        <v>112</v>
      </c>
      <c r="B52" s="12">
        <v>15.126670000000001</v>
      </c>
      <c r="E52" s="18">
        <v>13.5219</v>
      </c>
      <c r="F52" s="59"/>
      <c r="G52" s="18">
        <v>13.453329999999999</v>
      </c>
      <c r="H52" s="59"/>
      <c r="J52" s="18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9"/>
    </row>
    <row r="53" spans="1:28" x14ac:dyDescent="0.2">
      <c r="A53" s="45" t="s">
        <v>82</v>
      </c>
      <c r="H53" s="60"/>
      <c r="I53" s="9"/>
      <c r="J53" s="9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1:28" x14ac:dyDescent="0.2">
      <c r="A54" s="45" t="s">
        <v>86</v>
      </c>
      <c r="F54" s="22"/>
      <c r="H54" s="22"/>
      <c r="K54" s="54">
        <v>12.845829999999999</v>
      </c>
      <c r="L54" s="54">
        <v>13.333830000000001</v>
      </c>
      <c r="M54" s="54">
        <v>13.271229999999999</v>
      </c>
      <c r="N54" s="54">
        <v>11.798349999999999</v>
      </c>
      <c r="O54" s="54">
        <v>11.49788</v>
      </c>
      <c r="P54" s="54">
        <v>11.249689999999999</v>
      </c>
      <c r="Q54" s="54">
        <v>12.354290000000001</v>
      </c>
      <c r="R54" s="54">
        <v>12.3088</v>
      </c>
      <c r="S54" s="54">
        <v>12.80823</v>
      </c>
      <c r="T54" s="54">
        <v>12.38555</v>
      </c>
      <c r="X54" s="9"/>
      <c r="Y54" s="9"/>
      <c r="Z54" s="9"/>
      <c r="AA54" s="9"/>
      <c r="AB54" s="9"/>
    </row>
    <row r="55" spans="1:28" x14ac:dyDescent="0.2">
      <c r="A55" s="53" t="s">
        <v>87</v>
      </c>
      <c r="F55" s="22"/>
      <c r="H55" s="22"/>
      <c r="K55" s="49"/>
      <c r="L55" s="49"/>
      <c r="M55" s="49"/>
      <c r="N55" s="49"/>
      <c r="O55" s="49"/>
      <c r="P55" s="49"/>
      <c r="Q55" s="49"/>
      <c r="R55" s="49"/>
      <c r="S55" s="49"/>
      <c r="T55" s="49"/>
      <c r="X55" s="9"/>
      <c r="Y55" s="9"/>
      <c r="Z55" s="9"/>
      <c r="AA55" s="9"/>
      <c r="AB55" s="9"/>
    </row>
    <row r="56" spans="1:28" x14ac:dyDescent="0.2">
      <c r="A56" s="14"/>
      <c r="F56" s="22"/>
      <c r="G56" s="12">
        <f>G36</f>
        <v>18.49119</v>
      </c>
      <c r="H56" s="22"/>
      <c r="I56" s="12" t="e">
        <f>(G56+#REF!)/2</f>
        <v>#REF!</v>
      </c>
      <c r="K56" s="39">
        <f>K41</f>
        <v>15.27</v>
      </c>
      <c r="X56" s="9"/>
      <c r="Y56" s="9"/>
      <c r="Z56" s="9"/>
      <c r="AA56" s="9"/>
      <c r="AB56" s="9"/>
    </row>
    <row r="57" spans="1:28" x14ac:dyDescent="0.2">
      <c r="A57" s="14"/>
      <c r="F57" s="22"/>
      <c r="G57" s="12">
        <f>G41</f>
        <v>16.456440000000001</v>
      </c>
      <c r="H57" s="22"/>
      <c r="I57" s="12">
        <f>(G57+K56)/2</f>
        <v>15.86322</v>
      </c>
      <c r="K57" s="39">
        <f>K46</f>
        <v>15.58</v>
      </c>
      <c r="X57" s="9"/>
      <c r="Y57" s="9"/>
      <c r="Z57" s="9"/>
      <c r="AA57" s="9"/>
      <c r="AB57" s="9"/>
    </row>
    <row r="58" spans="1:28" x14ac:dyDescent="0.2">
      <c r="A58" s="14"/>
      <c r="F58" s="22"/>
      <c r="G58" s="12">
        <f>G46</f>
        <v>15.430529999999999</v>
      </c>
      <c r="H58" s="22"/>
      <c r="I58" s="12">
        <f>(G58+K57)/2</f>
        <v>15.505265</v>
      </c>
      <c r="K58" s="39">
        <f>K51</f>
        <v>12.65</v>
      </c>
      <c r="X58" s="9"/>
      <c r="Y58" s="9"/>
      <c r="Z58" s="9"/>
      <c r="AA58" s="9"/>
      <c r="AB58" s="9"/>
    </row>
    <row r="59" spans="1:28" x14ac:dyDescent="0.2">
      <c r="A59" s="14"/>
      <c r="F59" s="22"/>
      <c r="G59" s="12">
        <f>G51</f>
        <v>14.98869</v>
      </c>
      <c r="H59" s="22"/>
      <c r="I59" s="12">
        <f>(G59+K58)/2</f>
        <v>13.819345</v>
      </c>
      <c r="X59" s="9"/>
      <c r="Y59" s="9"/>
      <c r="Z59" s="9"/>
      <c r="AA59" s="9"/>
      <c r="AB59" s="9"/>
    </row>
    <row r="60" spans="1:28" ht="19" x14ac:dyDescent="0.25">
      <c r="A60" s="38" t="s">
        <v>18</v>
      </c>
      <c r="F60" s="22"/>
      <c r="H60" s="22"/>
      <c r="X60" s="9"/>
      <c r="Y60" s="9"/>
      <c r="Z60" s="9"/>
      <c r="AA60" s="9"/>
      <c r="AB60" s="9"/>
    </row>
    <row r="61" spans="1:28" x14ac:dyDescent="0.2">
      <c r="A61" s="46" t="s">
        <v>83</v>
      </c>
      <c r="B61" s="12">
        <v>12.66</v>
      </c>
      <c r="D61" s="12">
        <v>12.66</v>
      </c>
      <c r="E61" s="12">
        <v>12.41</v>
      </c>
      <c r="G61" s="12">
        <v>12.7</v>
      </c>
      <c r="H61" s="22"/>
      <c r="K61" s="39">
        <v>11.2</v>
      </c>
      <c r="L61" s="39">
        <v>10.98</v>
      </c>
      <c r="M61" s="39">
        <v>11.35</v>
      </c>
      <c r="N61" s="39">
        <v>10.55</v>
      </c>
      <c r="O61" s="39">
        <v>10.72</v>
      </c>
      <c r="P61" s="39">
        <v>10.27</v>
      </c>
      <c r="Q61" s="39">
        <v>10.59</v>
      </c>
      <c r="R61" s="39">
        <v>10.28</v>
      </c>
      <c r="S61" s="39">
        <v>10.79</v>
      </c>
      <c r="T61" s="39">
        <v>10.61</v>
      </c>
      <c r="X61" s="9"/>
      <c r="Y61" s="9"/>
      <c r="Z61" s="9"/>
      <c r="AA61" s="9"/>
      <c r="AB61" s="9"/>
    </row>
    <row r="62" spans="1:28" x14ac:dyDescent="0.2">
      <c r="A62" s="68" t="s">
        <v>112</v>
      </c>
      <c r="B62" s="12">
        <v>12.439830000000001</v>
      </c>
      <c r="E62" s="12">
        <v>11.243919999999999</v>
      </c>
      <c r="G62" s="9">
        <v>11.59456</v>
      </c>
      <c r="H62" s="22"/>
      <c r="X62" s="9"/>
      <c r="Y62" s="9"/>
      <c r="Z62" s="9"/>
      <c r="AA62" s="9"/>
      <c r="AB62" s="9"/>
    </row>
    <row r="63" spans="1:28" x14ac:dyDescent="0.2">
      <c r="A63" s="52" t="s">
        <v>82</v>
      </c>
      <c r="B63" s="35"/>
      <c r="C63" s="9"/>
      <c r="D63" s="9"/>
      <c r="E63" s="35"/>
      <c r="F63" s="60"/>
      <c r="G63" s="35"/>
      <c r="H63" s="22"/>
      <c r="K63" s="40"/>
      <c r="L63" s="40"/>
      <c r="M63" s="40"/>
      <c r="N63" s="40"/>
      <c r="O63" s="40"/>
      <c r="P63" s="40"/>
      <c r="Q63" s="40"/>
      <c r="R63" s="40"/>
      <c r="S63" s="40"/>
      <c r="T63" s="40"/>
      <c r="X63" s="9"/>
      <c r="Y63" s="9"/>
      <c r="Z63" s="9"/>
      <c r="AA63" s="9"/>
      <c r="AB63" s="9"/>
    </row>
    <row r="64" spans="1:28" x14ac:dyDescent="0.2">
      <c r="A64" s="52" t="s">
        <v>86</v>
      </c>
      <c r="H64" s="22"/>
      <c r="K64" s="54">
        <v>10.917389999999999</v>
      </c>
      <c r="L64" s="54">
        <v>11.07845</v>
      </c>
      <c r="M64" s="54">
        <v>10.73516</v>
      </c>
      <c r="N64" s="54">
        <v>10.455170000000001</v>
      </c>
      <c r="O64" s="54">
        <v>10.26596</v>
      </c>
      <c r="P64" s="54">
        <v>9.8426860000000005</v>
      </c>
      <c r="Q64" s="54">
        <v>10.679169999999999</v>
      </c>
      <c r="R64" s="54">
        <v>10.34238</v>
      </c>
      <c r="S64" s="54">
        <v>10.620810000000001</v>
      </c>
      <c r="T64" s="54">
        <v>10.501860000000001</v>
      </c>
      <c r="X64" s="9"/>
      <c r="Y64" s="9"/>
      <c r="Z64" s="9"/>
      <c r="AA64" s="9"/>
      <c r="AB64" s="9"/>
    </row>
    <row r="65" spans="1:28" x14ac:dyDescent="0.2">
      <c r="A65" s="45" t="s">
        <v>87</v>
      </c>
      <c r="H65" s="22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1:28" x14ac:dyDescent="0.2">
      <c r="A66" s="46" t="s">
        <v>84</v>
      </c>
      <c r="B66" s="12">
        <v>17.11</v>
      </c>
      <c r="D66" s="12">
        <v>17.11</v>
      </c>
      <c r="E66" s="12">
        <v>17.14</v>
      </c>
      <c r="G66" s="12">
        <v>16.96</v>
      </c>
      <c r="H66" s="22"/>
      <c r="K66" s="41">
        <v>15.32</v>
      </c>
      <c r="L66" s="41">
        <v>14.9</v>
      </c>
      <c r="M66" s="41">
        <v>14.52</v>
      </c>
      <c r="N66" s="41">
        <v>14.5</v>
      </c>
      <c r="O66" s="41">
        <v>14.11</v>
      </c>
      <c r="P66" s="41">
        <v>13.9</v>
      </c>
      <c r="Q66" s="41">
        <v>14.16</v>
      </c>
      <c r="R66" s="41">
        <v>13.82</v>
      </c>
      <c r="S66" s="41">
        <v>14.17</v>
      </c>
      <c r="T66" s="41">
        <v>14.05</v>
      </c>
      <c r="X66" s="9"/>
      <c r="Y66" s="9"/>
      <c r="Z66" s="9"/>
      <c r="AA66" s="9"/>
    </row>
    <row r="67" spans="1:28" x14ac:dyDescent="0.2">
      <c r="A67" s="68" t="s">
        <v>112</v>
      </c>
      <c r="B67" s="12">
        <v>16.23527</v>
      </c>
      <c r="E67" s="12">
        <v>15.730589999999999</v>
      </c>
      <c r="G67" s="9">
        <v>15.552070000000001</v>
      </c>
      <c r="H67" s="22"/>
      <c r="K67" s="41"/>
      <c r="L67" s="41"/>
      <c r="M67" s="41"/>
      <c r="N67" s="41"/>
      <c r="O67" s="41"/>
      <c r="P67" s="41"/>
      <c r="Q67" s="41"/>
      <c r="R67" s="41"/>
      <c r="S67" s="41"/>
      <c r="T67" s="41"/>
      <c r="X67" s="9"/>
      <c r="Y67" s="9"/>
      <c r="Z67" s="9"/>
      <c r="AA67" s="9"/>
    </row>
    <row r="68" spans="1:28" x14ac:dyDescent="0.2">
      <c r="A68" s="52" t="s">
        <v>82</v>
      </c>
      <c r="B68" s="35"/>
      <c r="C68" s="9"/>
      <c r="D68" s="9"/>
      <c r="E68" s="35"/>
      <c r="F68" s="60"/>
      <c r="G68" s="35"/>
      <c r="H68" s="22"/>
      <c r="K68" s="40"/>
      <c r="L68" s="40"/>
      <c r="M68" s="40"/>
      <c r="N68" s="40"/>
      <c r="O68" s="40"/>
      <c r="P68" s="40"/>
      <c r="Q68" s="40"/>
      <c r="R68" s="40"/>
      <c r="S68" s="40"/>
      <c r="T68" s="40"/>
      <c r="X68" s="9"/>
      <c r="Y68" s="9"/>
      <c r="Z68" s="9"/>
      <c r="AA68" s="9"/>
      <c r="AB68" s="9"/>
    </row>
    <row r="69" spans="1:28" x14ac:dyDescent="0.2">
      <c r="A69" s="52" t="s">
        <v>86</v>
      </c>
      <c r="H69" s="22"/>
      <c r="K69" s="54">
        <v>15.18754</v>
      </c>
      <c r="L69" s="54">
        <v>14.69533</v>
      </c>
      <c r="M69" s="54">
        <v>14.33548</v>
      </c>
      <c r="N69" s="54">
        <v>14.18177</v>
      </c>
      <c r="O69" s="54">
        <v>13.61598</v>
      </c>
      <c r="P69" s="54">
        <v>13.53036</v>
      </c>
      <c r="Q69" s="54">
        <v>14.081580000000001</v>
      </c>
      <c r="R69" s="54">
        <v>13.641030000000001</v>
      </c>
      <c r="S69" s="54">
        <v>14.20506</v>
      </c>
      <c r="T69" s="54">
        <v>13.933160000000001</v>
      </c>
      <c r="X69" s="9"/>
      <c r="Y69" s="9"/>
      <c r="Z69" s="9"/>
      <c r="AA69" s="9"/>
      <c r="AB69" s="9"/>
    </row>
    <row r="70" spans="1:28" x14ac:dyDescent="0.2">
      <c r="A70" s="45" t="s">
        <v>87</v>
      </c>
      <c r="H70" s="22"/>
      <c r="K70" s="49"/>
      <c r="L70" s="49"/>
      <c r="M70" s="49"/>
      <c r="N70" s="49"/>
      <c r="O70" s="49"/>
      <c r="P70" s="49"/>
      <c r="Q70" s="49"/>
      <c r="R70" s="49"/>
      <c r="S70" s="49"/>
      <c r="T70" s="49"/>
      <c r="X70" s="9"/>
      <c r="Y70" s="9"/>
      <c r="Z70" s="9"/>
      <c r="AA70" s="9"/>
      <c r="AB70" s="9"/>
    </row>
    <row r="71" spans="1:28" x14ac:dyDescent="0.2">
      <c r="A71" s="46" t="s">
        <v>85</v>
      </c>
      <c r="B71" s="12">
        <v>19.91</v>
      </c>
      <c r="D71" s="12">
        <v>19.91</v>
      </c>
      <c r="E71" s="12">
        <v>19.97</v>
      </c>
      <c r="G71" s="12">
        <v>19.670000000000002</v>
      </c>
      <c r="H71" s="22"/>
      <c r="K71" s="41">
        <v>18.100000000000001</v>
      </c>
      <c r="L71" s="41">
        <v>17.53</v>
      </c>
      <c r="M71" s="41">
        <v>16.97</v>
      </c>
      <c r="N71" s="41">
        <v>16.5</v>
      </c>
      <c r="O71" s="41">
        <v>16.39</v>
      </c>
      <c r="P71" s="41">
        <v>16.190000000000001</v>
      </c>
      <c r="Q71" s="41">
        <v>16.09</v>
      </c>
      <c r="R71" s="41">
        <v>16.100000000000001</v>
      </c>
      <c r="S71" s="41">
        <v>16.02</v>
      </c>
      <c r="T71" s="41">
        <v>16.43</v>
      </c>
      <c r="X71" s="9"/>
      <c r="Y71" s="9"/>
      <c r="Z71" s="9"/>
      <c r="AA71" s="9"/>
      <c r="AB71" s="9"/>
    </row>
    <row r="72" spans="1:28" x14ac:dyDescent="0.2">
      <c r="A72" s="68" t="s">
        <v>112</v>
      </c>
      <c r="B72" s="12">
        <v>18.922329999999999</v>
      </c>
      <c r="E72" s="12">
        <v>18.35697</v>
      </c>
      <c r="G72" s="9">
        <v>18.111979999999999</v>
      </c>
      <c r="H72" s="22"/>
      <c r="K72" s="41"/>
      <c r="L72" s="41"/>
      <c r="M72" s="41"/>
      <c r="N72" s="41"/>
      <c r="O72" s="41"/>
      <c r="P72" s="41"/>
      <c r="Q72" s="41"/>
      <c r="R72" s="41"/>
      <c r="S72" s="41"/>
      <c r="T72" s="41"/>
      <c r="X72" s="9"/>
      <c r="Y72" s="9"/>
      <c r="Z72" s="9"/>
      <c r="AA72" s="9"/>
      <c r="AB72" s="9"/>
    </row>
    <row r="73" spans="1:28" x14ac:dyDescent="0.2">
      <c r="A73" s="52" t="s">
        <v>82</v>
      </c>
      <c r="B73" s="35"/>
      <c r="C73" s="9"/>
      <c r="D73" s="9"/>
      <c r="E73" s="35"/>
      <c r="F73" s="60"/>
      <c r="G73" s="35"/>
      <c r="H73" s="22"/>
      <c r="K73" s="40"/>
      <c r="L73" s="40"/>
      <c r="M73" s="40"/>
      <c r="N73" s="40"/>
      <c r="O73" s="40"/>
      <c r="P73" s="40"/>
      <c r="Q73" s="40"/>
      <c r="R73" s="40"/>
      <c r="S73" s="40"/>
      <c r="T73" s="40"/>
      <c r="X73" s="9"/>
      <c r="Y73" s="9"/>
      <c r="Z73" s="9"/>
      <c r="AA73" s="9"/>
      <c r="AB73" s="9"/>
    </row>
    <row r="74" spans="1:28" x14ac:dyDescent="0.2">
      <c r="A74" s="52" t="s">
        <v>86</v>
      </c>
      <c r="H74" s="22"/>
      <c r="K74" s="54">
        <v>17.673259999999999</v>
      </c>
      <c r="L74" s="54">
        <v>17.682040000000001</v>
      </c>
      <c r="M74" s="54">
        <v>16.872430000000001</v>
      </c>
      <c r="N74" s="54">
        <v>16.60172</v>
      </c>
      <c r="O74" s="54">
        <v>16.18909</v>
      </c>
      <c r="P74" s="54">
        <v>15.787750000000001</v>
      </c>
      <c r="Q74" s="54">
        <v>15.930580000000001</v>
      </c>
      <c r="R74" s="54">
        <v>15.794879999999999</v>
      </c>
      <c r="S74" s="54">
        <v>15.70274</v>
      </c>
      <c r="T74" s="54">
        <v>16.15475</v>
      </c>
      <c r="X74" s="9"/>
      <c r="Y74" s="9"/>
      <c r="Z74" s="9"/>
      <c r="AA74" s="9"/>
      <c r="AB74" s="9"/>
    </row>
    <row r="75" spans="1:28" x14ac:dyDescent="0.2">
      <c r="A75" s="45" t="s">
        <v>87</v>
      </c>
      <c r="H75" s="22"/>
      <c r="K75" s="49"/>
      <c r="L75" s="49"/>
      <c r="M75" s="49"/>
      <c r="N75" s="49"/>
      <c r="O75" s="49"/>
      <c r="P75" s="49"/>
      <c r="Q75" s="49"/>
      <c r="R75" s="49"/>
      <c r="S75" s="49"/>
      <c r="T75" s="49"/>
      <c r="X75" s="9"/>
      <c r="Y75" s="9"/>
      <c r="Z75" s="9"/>
      <c r="AA75" s="9"/>
      <c r="AB75" s="9"/>
    </row>
    <row r="76" spans="1:28" x14ac:dyDescent="0.2">
      <c r="A76" s="47" t="s">
        <v>22</v>
      </c>
      <c r="B76" s="12">
        <v>21.93</v>
      </c>
      <c r="D76" s="12">
        <v>21.93</v>
      </c>
      <c r="E76" s="12">
        <v>21.51</v>
      </c>
      <c r="G76" s="12">
        <v>22.05</v>
      </c>
      <c r="H76" s="22"/>
      <c r="K76" s="39">
        <v>20.25</v>
      </c>
      <c r="L76" s="39">
        <v>19.23</v>
      </c>
      <c r="M76" s="39">
        <v>18.98</v>
      </c>
      <c r="N76" s="39">
        <v>18.190000000000001</v>
      </c>
      <c r="O76" s="39">
        <v>18.43</v>
      </c>
      <c r="P76" s="39">
        <v>18.11</v>
      </c>
      <c r="Q76" s="39">
        <v>18.48</v>
      </c>
      <c r="R76" s="39">
        <v>17.899999999999999</v>
      </c>
      <c r="S76" s="39">
        <v>18.12</v>
      </c>
      <c r="T76" s="39">
        <v>18.7</v>
      </c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68" t="s">
        <v>112</v>
      </c>
      <c r="B77" s="66" t="s">
        <v>111</v>
      </c>
      <c r="E77" s="67">
        <v>20.219889999999999</v>
      </c>
      <c r="F77" s="18"/>
      <c r="G77" s="9">
        <v>20.619810000000001</v>
      </c>
      <c r="H77" s="22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52" t="s">
        <v>82</v>
      </c>
      <c r="B78" s="35"/>
      <c r="C78" s="9"/>
      <c r="D78" s="9"/>
      <c r="E78" s="35"/>
      <c r="F78" s="60"/>
      <c r="G78" s="35"/>
      <c r="H78" s="22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9"/>
      <c r="V78" s="9"/>
      <c r="W78" s="9"/>
      <c r="X78" s="9"/>
      <c r="Y78" s="9"/>
    </row>
    <row r="79" spans="1:28" x14ac:dyDescent="0.2">
      <c r="A79" s="52" t="s">
        <v>86</v>
      </c>
      <c r="H79" s="22"/>
      <c r="K79" s="54">
        <v>20.05134</v>
      </c>
      <c r="L79" s="54">
        <v>18.83736</v>
      </c>
      <c r="M79" s="54">
        <v>18.621590000000001</v>
      </c>
      <c r="N79" s="54">
        <v>17.873360000000002</v>
      </c>
      <c r="O79" s="54">
        <v>18.46462</v>
      </c>
      <c r="P79" s="54">
        <v>17.722999999999999</v>
      </c>
      <c r="Q79" s="54">
        <v>18.50583</v>
      </c>
      <c r="R79" s="54">
        <v>17.51951</v>
      </c>
      <c r="S79" s="54">
        <v>18.153759999999998</v>
      </c>
      <c r="T79" s="54">
        <v>18.491669999999999</v>
      </c>
    </row>
    <row r="80" spans="1:28" x14ac:dyDescent="0.2">
      <c r="A80" s="45" t="s">
        <v>87</v>
      </c>
      <c r="H80" s="22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9"/>
      <c r="V80" s="9"/>
      <c r="W80" s="9"/>
      <c r="X80" s="9"/>
    </row>
    <row r="81" spans="1:24" x14ac:dyDescent="0.2">
      <c r="A81" s="16" t="s">
        <v>26</v>
      </c>
      <c r="H81" s="22"/>
      <c r="U81" s="9"/>
      <c r="V81" s="9"/>
      <c r="W81" s="9"/>
      <c r="X81" s="9"/>
    </row>
    <row r="82" spans="1:24" x14ac:dyDescent="0.2">
      <c r="A82" s="46" t="s">
        <v>83</v>
      </c>
      <c r="E82" s="18">
        <v>12.424250000000001</v>
      </c>
      <c r="F82" s="18"/>
      <c r="G82" s="18">
        <v>12.70543</v>
      </c>
      <c r="H82" s="59"/>
      <c r="K82" s="39">
        <v>11.25</v>
      </c>
      <c r="L82" s="42">
        <v>10.94</v>
      </c>
      <c r="M82" s="42">
        <v>11.318160000000001</v>
      </c>
      <c r="N82" s="42">
        <v>10.539960000000001</v>
      </c>
      <c r="O82" s="42">
        <v>10.694470000000001</v>
      </c>
      <c r="P82" s="42">
        <v>10.268319999999999</v>
      </c>
      <c r="Q82" s="42">
        <v>10.62804</v>
      </c>
      <c r="R82" s="42">
        <v>10.31137</v>
      </c>
      <c r="S82" s="42">
        <v>10.790929999999999</v>
      </c>
      <c r="T82" s="42">
        <v>10.63754</v>
      </c>
      <c r="U82" s="9"/>
      <c r="V82" s="9"/>
      <c r="W82" s="9"/>
      <c r="X82" s="9"/>
    </row>
    <row r="83" spans="1:24" x14ac:dyDescent="0.2">
      <c r="A83" s="68" t="s">
        <v>112</v>
      </c>
      <c r="B83" s="12">
        <v>12.53679</v>
      </c>
      <c r="E83" s="9">
        <v>11.253970000000001</v>
      </c>
      <c r="F83" s="18"/>
      <c r="G83" s="18"/>
      <c r="H83" s="59"/>
      <c r="L83" s="42"/>
      <c r="M83" s="42"/>
      <c r="N83" s="42"/>
      <c r="O83" s="42"/>
      <c r="P83" s="42"/>
      <c r="Q83" s="42"/>
      <c r="R83" s="42"/>
      <c r="S83" s="42"/>
      <c r="T83" s="42"/>
      <c r="U83" s="9"/>
      <c r="V83" s="9"/>
      <c r="W83" s="9"/>
      <c r="X83" s="9"/>
    </row>
    <row r="84" spans="1:24" x14ac:dyDescent="0.2">
      <c r="A84" s="52" t="s">
        <v>82</v>
      </c>
      <c r="B84" s="35"/>
      <c r="C84" s="9"/>
      <c r="D84" s="9"/>
      <c r="E84" s="35"/>
      <c r="F84" s="60"/>
      <c r="G84" s="35"/>
      <c r="H84" s="22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9"/>
      <c r="V84" s="9"/>
      <c r="W84" s="9"/>
      <c r="X84" s="9"/>
    </row>
    <row r="85" spans="1:24" x14ac:dyDescent="0.2">
      <c r="A85" s="52" t="s">
        <v>86</v>
      </c>
      <c r="H85" s="22"/>
      <c r="K85" s="54">
        <v>11.01193</v>
      </c>
      <c r="L85" s="54">
        <v>11.04129</v>
      </c>
      <c r="M85" s="54">
        <v>10.70688</v>
      </c>
      <c r="N85" s="54">
        <v>10.44722</v>
      </c>
      <c r="O85" s="54">
        <v>10.236890000000001</v>
      </c>
      <c r="P85" s="54">
        <v>9.8426860000000005</v>
      </c>
      <c r="Q85" s="54">
        <v>10.729889999999999</v>
      </c>
      <c r="R85" s="54">
        <v>10.37612</v>
      </c>
      <c r="S85" s="54">
        <v>10.627840000000001</v>
      </c>
      <c r="T85" s="54">
        <v>10.516529999999999</v>
      </c>
      <c r="U85" s="9"/>
      <c r="V85" s="9"/>
      <c r="W85" s="9"/>
      <c r="X85" s="9"/>
    </row>
    <row r="86" spans="1:24" x14ac:dyDescent="0.2">
      <c r="A86" s="45" t="s">
        <v>87</v>
      </c>
      <c r="H86" s="22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9"/>
      <c r="V86" s="9"/>
      <c r="W86" s="9"/>
      <c r="X86" s="9"/>
    </row>
    <row r="87" spans="1:24" x14ac:dyDescent="0.2">
      <c r="A87" s="46" t="s">
        <v>84</v>
      </c>
      <c r="E87" s="18">
        <v>17.172409999999999</v>
      </c>
      <c r="F87" s="18"/>
      <c r="G87" s="18">
        <v>16.994779999999999</v>
      </c>
      <c r="H87" s="59"/>
      <c r="J87" s="18"/>
      <c r="K87" s="39">
        <v>15.29</v>
      </c>
      <c r="L87" s="42">
        <v>14.893750000000001</v>
      </c>
      <c r="M87" s="42">
        <v>14.557729999999999</v>
      </c>
      <c r="N87" s="42">
        <v>14.503539999999999</v>
      </c>
      <c r="O87" s="42">
        <v>14.145659999999999</v>
      </c>
      <c r="P87" s="42">
        <v>13.90419</v>
      </c>
      <c r="Q87" s="42">
        <v>14.12405</v>
      </c>
      <c r="R87" s="42">
        <v>13.805199999999999</v>
      </c>
      <c r="S87" s="42">
        <v>14.15784</v>
      </c>
      <c r="T87" s="42">
        <v>14.05007</v>
      </c>
      <c r="U87" s="9"/>
      <c r="V87" s="9"/>
      <c r="W87" s="9"/>
      <c r="X87" s="9"/>
    </row>
    <row r="88" spans="1:24" x14ac:dyDescent="0.2">
      <c r="A88" s="68" t="s">
        <v>112</v>
      </c>
      <c r="B88" s="12">
        <v>16.233319999999999</v>
      </c>
      <c r="E88" s="9">
        <v>15.73494</v>
      </c>
      <c r="F88" s="18"/>
      <c r="G88" s="9">
        <v>15.5692</v>
      </c>
      <c r="H88" s="59"/>
      <c r="J88" s="18"/>
      <c r="L88" s="42"/>
      <c r="M88" s="42"/>
      <c r="N88" s="42"/>
      <c r="O88" s="42"/>
      <c r="P88" s="42"/>
      <c r="Q88" s="42"/>
      <c r="R88" s="42"/>
      <c r="S88" s="42"/>
      <c r="T88" s="42"/>
      <c r="U88" s="9"/>
      <c r="V88" s="9"/>
      <c r="W88" s="9"/>
      <c r="X88" s="9"/>
    </row>
    <row r="89" spans="1:24" x14ac:dyDescent="0.2">
      <c r="A89" s="52" t="s">
        <v>82</v>
      </c>
      <c r="B89" s="35"/>
      <c r="C89" s="9"/>
      <c r="D89" s="9"/>
      <c r="E89" s="35"/>
      <c r="F89" s="60"/>
      <c r="G89" s="35"/>
      <c r="H89" s="22"/>
      <c r="K89" s="34"/>
      <c r="L89" s="34"/>
      <c r="M89" s="34"/>
      <c r="N89" s="34"/>
      <c r="O89" s="34"/>
      <c r="P89" s="34"/>
      <c r="Q89" s="37"/>
      <c r="R89" s="37"/>
      <c r="S89" s="37"/>
      <c r="T89" s="37"/>
      <c r="U89" s="9"/>
      <c r="V89" s="9"/>
      <c r="W89" s="9"/>
      <c r="X89" s="9"/>
    </row>
    <row r="90" spans="1:24" x14ac:dyDescent="0.2">
      <c r="A90" s="52" t="s">
        <v>86</v>
      </c>
      <c r="H90" s="22"/>
      <c r="K90" s="54">
        <v>15.179930000000001</v>
      </c>
      <c r="L90" s="54">
        <v>14.690429999999999</v>
      </c>
      <c r="M90" s="54">
        <v>14.3529</v>
      </c>
      <c r="N90" s="54">
        <v>14.185230000000001</v>
      </c>
      <c r="O90" s="54">
        <v>13.667289999999999</v>
      </c>
      <c r="P90" s="54">
        <v>13.53036</v>
      </c>
      <c r="Q90" s="54">
        <v>14.047829999999999</v>
      </c>
      <c r="R90" s="54">
        <v>13.631019999999999</v>
      </c>
      <c r="S90" s="54">
        <v>14.19497</v>
      </c>
      <c r="T90" s="54">
        <v>13.935269999999999</v>
      </c>
      <c r="U90" s="9"/>
      <c r="V90" s="9"/>
      <c r="W90" s="9"/>
      <c r="X90" s="9"/>
    </row>
    <row r="91" spans="1:24" x14ac:dyDescent="0.2">
      <c r="A91" s="45" t="s">
        <v>87</v>
      </c>
      <c r="H91" s="22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9"/>
      <c r="V91" s="9"/>
      <c r="W91" s="9"/>
      <c r="X91" s="9"/>
    </row>
    <row r="92" spans="1:24" x14ac:dyDescent="0.2">
      <c r="A92" s="46" t="s">
        <v>85</v>
      </c>
      <c r="E92" s="18">
        <v>20.027909999999999</v>
      </c>
      <c r="F92" s="18"/>
      <c r="G92" s="18">
        <v>19.678349999999998</v>
      </c>
      <c r="H92" s="59"/>
      <c r="J92" s="18"/>
      <c r="K92" s="39">
        <v>18.100000000000001</v>
      </c>
      <c r="L92" s="42">
        <v>17.530249999999999</v>
      </c>
      <c r="M92" s="42">
        <v>16.97392</v>
      </c>
      <c r="N92" s="42">
        <v>16.513439999999999</v>
      </c>
      <c r="O92" s="42">
        <v>16.430779999999999</v>
      </c>
      <c r="P92" s="42">
        <v>16.188140000000001</v>
      </c>
      <c r="Q92" s="42">
        <v>16.082619999999999</v>
      </c>
      <c r="R92" s="42">
        <v>16.132180000000002</v>
      </c>
      <c r="S92" s="42">
        <v>16.044429999999998</v>
      </c>
      <c r="T92" s="42">
        <v>16.440359999999998</v>
      </c>
    </row>
    <row r="93" spans="1:24" x14ac:dyDescent="0.2">
      <c r="A93" s="68" t="s">
        <v>112</v>
      </c>
      <c r="B93" s="12">
        <v>18.928139999999999</v>
      </c>
      <c r="E93" s="9">
        <v>18.378430000000002</v>
      </c>
      <c r="F93" s="18"/>
      <c r="G93" s="9">
        <v>18.110900000000001</v>
      </c>
      <c r="H93" s="59"/>
      <c r="J93" s="18"/>
      <c r="L93" s="42"/>
      <c r="M93" s="42"/>
      <c r="N93" s="42"/>
      <c r="O93" s="42"/>
      <c r="P93" s="42"/>
      <c r="Q93" s="42"/>
      <c r="R93" s="42"/>
      <c r="S93" s="42"/>
      <c r="T93" s="42"/>
    </row>
    <row r="94" spans="1:24" x14ac:dyDescent="0.2">
      <c r="A94" s="52" t="s">
        <v>82</v>
      </c>
      <c r="B94" s="35"/>
      <c r="C94" s="9"/>
      <c r="D94" s="9"/>
      <c r="E94" s="35"/>
      <c r="F94" s="60"/>
      <c r="G94" s="35"/>
      <c r="H94" s="22"/>
      <c r="K94" s="34"/>
      <c r="L94" s="34"/>
      <c r="M94" s="34"/>
      <c r="N94" s="34"/>
      <c r="O94" s="34"/>
      <c r="P94" s="34"/>
      <c r="Q94" s="37"/>
      <c r="R94" s="37"/>
      <c r="S94" s="37"/>
      <c r="T94" s="37"/>
    </row>
    <row r="95" spans="1:24" x14ac:dyDescent="0.2">
      <c r="A95" s="52" t="s">
        <v>86</v>
      </c>
      <c r="H95" s="22"/>
      <c r="K95" s="54">
        <v>17.676200000000001</v>
      </c>
      <c r="L95" s="54">
        <v>17.688030000000001</v>
      </c>
      <c r="M95" s="54">
        <v>16.87921</v>
      </c>
      <c r="N95" s="54">
        <v>16.618179999999999</v>
      </c>
      <c r="O95" s="54">
        <v>16.23574</v>
      </c>
      <c r="P95" s="54">
        <v>15.787750000000001</v>
      </c>
      <c r="Q95" s="54">
        <v>15.92689</v>
      </c>
      <c r="R95" s="54">
        <v>15.83423</v>
      </c>
      <c r="S95" s="54">
        <v>15.720969999999999</v>
      </c>
      <c r="T95" s="54">
        <v>16.167539999999999</v>
      </c>
    </row>
    <row r="96" spans="1:24" x14ac:dyDescent="0.2">
      <c r="A96" s="45" t="s">
        <v>87</v>
      </c>
      <c r="H96" s="22"/>
      <c r="K96" s="50"/>
      <c r="L96" s="50"/>
      <c r="M96" s="50"/>
      <c r="N96" s="50"/>
      <c r="O96" s="50"/>
      <c r="P96" s="50"/>
      <c r="Q96" s="50"/>
      <c r="R96" s="50"/>
      <c r="S96" s="50"/>
      <c r="T96" s="50"/>
    </row>
    <row r="97" spans="1:20" x14ac:dyDescent="0.2">
      <c r="A97" s="47" t="s">
        <v>22</v>
      </c>
      <c r="E97" s="18">
        <v>21.590530000000001</v>
      </c>
      <c r="F97" s="18"/>
      <c r="G97" s="18">
        <v>22.16356</v>
      </c>
      <c r="H97" s="59"/>
      <c r="J97" s="18"/>
      <c r="K97" s="39">
        <v>20.239999999999998</v>
      </c>
      <c r="L97" s="42">
        <v>19.233139999999999</v>
      </c>
      <c r="M97" s="42">
        <v>18.981850000000001</v>
      </c>
      <c r="N97" s="42">
        <v>18.19736</v>
      </c>
      <c r="O97" s="42">
        <v>18.434570000000001</v>
      </c>
      <c r="P97" s="42">
        <v>18.105</v>
      </c>
      <c r="Q97" s="42">
        <v>18.491129999999998</v>
      </c>
      <c r="R97" s="42">
        <v>17.88139</v>
      </c>
      <c r="S97" s="42">
        <v>18.15222</v>
      </c>
      <c r="T97" s="42">
        <v>18.70373</v>
      </c>
    </row>
    <row r="98" spans="1:20" x14ac:dyDescent="0.2">
      <c r="A98" s="68" t="s">
        <v>112</v>
      </c>
      <c r="B98" s="66" t="s">
        <v>111</v>
      </c>
      <c r="E98" s="9">
        <v>20.217140000000001</v>
      </c>
      <c r="F98" s="18"/>
      <c r="G98" s="9">
        <v>20.616230000000002</v>
      </c>
      <c r="H98" s="59"/>
      <c r="J98" s="18"/>
      <c r="L98" s="42"/>
      <c r="M98" s="42"/>
      <c r="N98" s="42"/>
      <c r="O98" s="42"/>
      <c r="P98" s="42"/>
      <c r="Q98" s="42"/>
      <c r="R98" s="42"/>
      <c r="S98" s="42"/>
      <c r="T98" s="42"/>
    </row>
    <row r="99" spans="1:20" x14ac:dyDescent="0.2">
      <c r="A99" s="52" t="s">
        <v>82</v>
      </c>
      <c r="B99" s="35"/>
      <c r="C99" s="9"/>
      <c r="D99" s="9"/>
      <c r="E99" s="35"/>
      <c r="F99" s="60"/>
      <c r="G99" s="35"/>
      <c r="H99" s="59"/>
      <c r="J99" s="18"/>
      <c r="K99" s="34"/>
      <c r="L99" s="34"/>
      <c r="M99" s="34"/>
      <c r="N99" s="34"/>
      <c r="O99" s="34"/>
      <c r="P99" s="34"/>
      <c r="Q99" s="37"/>
      <c r="R99" s="37"/>
      <c r="S99" s="37"/>
      <c r="T99" s="37"/>
    </row>
    <row r="100" spans="1:20" x14ac:dyDescent="0.2">
      <c r="A100" s="52" t="s">
        <v>86</v>
      </c>
      <c r="E100" s="18"/>
      <c r="F100" s="18"/>
      <c r="G100" s="18"/>
      <c r="H100" s="59"/>
      <c r="J100" s="18"/>
      <c r="K100" s="54">
        <v>20.04233</v>
      </c>
      <c r="L100" s="54">
        <v>18.856629999999999</v>
      </c>
      <c r="M100" s="54">
        <v>18.6297</v>
      </c>
      <c r="N100" s="54">
        <v>17.883240000000001</v>
      </c>
      <c r="O100" s="54">
        <v>18.46407</v>
      </c>
      <c r="P100" s="54">
        <v>17.722999999999999</v>
      </c>
      <c r="Q100" s="54">
        <v>18.523630000000001</v>
      </c>
      <c r="R100" s="54">
        <v>17.505289999999999</v>
      </c>
      <c r="S100" s="54">
        <v>18.18845</v>
      </c>
      <c r="T100" s="54">
        <v>18.492290000000001</v>
      </c>
    </row>
    <row r="101" spans="1:20" x14ac:dyDescent="0.2">
      <c r="A101" s="45" t="s">
        <v>87</v>
      </c>
      <c r="E101" s="18"/>
      <c r="F101" s="18"/>
      <c r="G101" s="18"/>
      <c r="H101" s="59"/>
      <c r="J101" s="18"/>
      <c r="K101" s="50"/>
      <c r="L101" s="50"/>
      <c r="M101" s="50"/>
      <c r="N101" s="50"/>
      <c r="O101" s="50"/>
      <c r="P101" s="50"/>
      <c r="Q101" s="50"/>
      <c r="R101" s="50"/>
      <c r="S101" s="50"/>
      <c r="T101" s="50"/>
    </row>
    <row r="102" spans="1:20" x14ac:dyDescent="0.2">
      <c r="H102" s="22"/>
      <c r="J102" s="18"/>
    </row>
    <row r="103" spans="1:20" x14ac:dyDescent="0.2">
      <c r="H103" s="22"/>
    </row>
    <row r="105" spans="1:20" x14ac:dyDescent="0.2">
      <c r="M105" s="41"/>
      <c r="N105" s="41"/>
      <c r="O105" s="41"/>
      <c r="P105" s="41"/>
    </row>
  </sheetData>
  <mergeCells count="2">
    <mergeCell ref="D1:G1"/>
    <mergeCell ref="K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2" sqref="J12"/>
    </sheetView>
  </sheetViews>
  <sheetFormatPr baseColWidth="10" defaultColWidth="10.83203125" defaultRowHeight="15" x14ac:dyDescent="0.2"/>
  <cols>
    <col min="1" max="1" width="15.83203125" bestFit="1" customWidth="1"/>
  </cols>
  <sheetData>
    <row r="1" spans="1:11" ht="16" x14ac:dyDescent="0.2">
      <c r="B1" s="71" t="s">
        <v>25</v>
      </c>
      <c r="C1" s="71"/>
      <c r="D1" s="71"/>
      <c r="E1" s="71"/>
      <c r="F1" s="71"/>
      <c r="G1" s="71"/>
      <c r="H1" s="71"/>
      <c r="I1" s="71"/>
      <c r="J1" s="71"/>
      <c r="K1" s="71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73</v>
      </c>
      <c r="B3" s="31">
        <v>4377</v>
      </c>
      <c r="C3" s="31">
        <v>4873</v>
      </c>
      <c r="D3" s="31">
        <v>4558</v>
      </c>
      <c r="E3" s="31">
        <v>4524</v>
      </c>
      <c r="F3" s="31">
        <v>4860</v>
      </c>
      <c r="G3" s="31">
        <v>5177</v>
      </c>
      <c r="H3" s="31">
        <v>4580</v>
      </c>
      <c r="I3" s="31">
        <v>4816</v>
      </c>
      <c r="J3" s="31">
        <v>4677</v>
      </c>
      <c r="K3" s="31">
        <v>4552</v>
      </c>
    </row>
    <row r="4" spans="1:11" ht="16" x14ac:dyDescent="0.2">
      <c r="A4" s="33" t="s">
        <v>74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16" x14ac:dyDescent="0.2">
      <c r="A5" t="s">
        <v>69</v>
      </c>
      <c r="B5" s="32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2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2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70</v>
      </c>
      <c r="B8" s="32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2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71</v>
      </c>
      <c r="B10" s="32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72</v>
      </c>
      <c r="B11" s="32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9" workbookViewId="0">
      <selection activeCell="D25" sqref="D25"/>
    </sheetView>
  </sheetViews>
  <sheetFormatPr baseColWidth="10" defaultColWidth="10.83203125" defaultRowHeight="15" x14ac:dyDescent="0.2"/>
  <cols>
    <col min="1" max="1" width="29.5" customWidth="1"/>
  </cols>
  <sheetData>
    <row r="1" spans="1:12" x14ac:dyDescent="0.2">
      <c r="A1" s="29" t="s">
        <v>55</v>
      </c>
      <c r="B1" s="29" t="s">
        <v>58</v>
      </c>
      <c r="C1" s="29" t="s">
        <v>59</v>
      </c>
    </row>
    <row r="2" spans="1:12" x14ac:dyDescent="0.2">
      <c r="A2" t="s">
        <v>56</v>
      </c>
      <c r="B2" s="30" t="s">
        <v>60</v>
      </c>
      <c r="C2" s="30" t="s">
        <v>62</v>
      </c>
      <c r="I2" t="s">
        <v>145</v>
      </c>
      <c r="J2">
        <v>-58.9</v>
      </c>
      <c r="K2">
        <v>29.4</v>
      </c>
      <c r="L2" t="s">
        <v>58</v>
      </c>
    </row>
    <row r="3" spans="1:12" x14ac:dyDescent="0.2">
      <c r="A3" t="s">
        <v>57</v>
      </c>
      <c r="B3" s="30" t="s">
        <v>61</v>
      </c>
      <c r="C3" s="30" t="s">
        <v>63</v>
      </c>
      <c r="I3">
        <v>126</v>
      </c>
    </row>
    <row r="4" spans="1:12" x14ac:dyDescent="0.2">
      <c r="G4" s="70" t="s">
        <v>59</v>
      </c>
      <c r="I4">
        <f>(126+58.9)/29.4</f>
        <v>6.2891156462585043</v>
      </c>
    </row>
    <row r="5" spans="1:12" hidden="1" x14ac:dyDescent="0.2">
      <c r="A5" s="29" t="s">
        <v>65</v>
      </c>
    </row>
    <row r="6" spans="1:12" hidden="1" x14ac:dyDescent="0.2">
      <c r="A6" t="s">
        <v>66</v>
      </c>
      <c r="B6">
        <v>1151</v>
      </c>
      <c r="C6">
        <v>1075</v>
      </c>
    </row>
    <row r="7" spans="1:12" hidden="1" x14ac:dyDescent="0.2">
      <c r="B7">
        <v>6748</v>
      </c>
      <c r="C7">
        <v>6824</v>
      </c>
    </row>
    <row r="8" spans="1:12" hidden="1" x14ac:dyDescent="0.2">
      <c r="A8" t="s">
        <v>64</v>
      </c>
      <c r="B8">
        <f>B6+B7</f>
        <v>7899</v>
      </c>
      <c r="C8">
        <f>C6+C7</f>
        <v>7899</v>
      </c>
    </row>
    <row r="10" spans="1:12" x14ac:dyDescent="0.2">
      <c r="A10" t="s">
        <v>117</v>
      </c>
      <c r="C10" s="29" t="s">
        <v>68</v>
      </c>
    </row>
    <row r="11" spans="1:12" x14ac:dyDescent="0.2">
      <c r="C11" t="s">
        <v>57</v>
      </c>
      <c r="D11" t="s">
        <v>56</v>
      </c>
    </row>
    <row r="12" spans="1:12" ht="16" x14ac:dyDescent="0.2">
      <c r="A12" s="29" t="s">
        <v>67</v>
      </c>
      <c r="B12" t="s">
        <v>57</v>
      </c>
      <c r="C12" s="9">
        <v>6368</v>
      </c>
      <c r="D12">
        <v>221</v>
      </c>
    </row>
    <row r="13" spans="1:12" ht="16" x14ac:dyDescent="0.2">
      <c r="B13" t="s">
        <v>56</v>
      </c>
      <c r="C13" s="9">
        <v>366</v>
      </c>
      <c r="D13">
        <v>787</v>
      </c>
      <c r="G13">
        <v>126</v>
      </c>
    </row>
    <row r="14" spans="1:12" x14ac:dyDescent="0.2">
      <c r="C14" s="29"/>
    </row>
    <row r="15" spans="1:12" x14ac:dyDescent="0.2">
      <c r="C15" s="29"/>
    </row>
    <row r="16" spans="1:12" x14ac:dyDescent="0.2">
      <c r="C16" t="s">
        <v>57</v>
      </c>
      <c r="D16" t="s">
        <v>56</v>
      </c>
    </row>
    <row r="17" spans="1:12" ht="16" x14ac:dyDescent="0.2">
      <c r="A17" t="s">
        <v>118</v>
      </c>
      <c r="B17" t="s">
        <v>57</v>
      </c>
      <c r="C17" s="9">
        <v>3237</v>
      </c>
      <c r="D17">
        <v>171</v>
      </c>
    </row>
    <row r="18" spans="1:12" ht="16" x14ac:dyDescent="0.2">
      <c r="B18" t="s">
        <v>56</v>
      </c>
      <c r="C18" s="9">
        <v>124</v>
      </c>
      <c r="D18">
        <v>373</v>
      </c>
    </row>
    <row r="19" spans="1:12" x14ac:dyDescent="0.2">
      <c r="C19" s="29"/>
    </row>
    <row r="20" spans="1:12" x14ac:dyDescent="0.2">
      <c r="A20" t="s">
        <v>119</v>
      </c>
      <c r="C20" t="s">
        <v>57</v>
      </c>
      <c r="D20" t="s">
        <v>56</v>
      </c>
    </row>
    <row r="21" spans="1:12" ht="16" x14ac:dyDescent="0.2">
      <c r="B21" t="s">
        <v>57</v>
      </c>
      <c r="C21" s="9">
        <v>3131</v>
      </c>
      <c r="D21">
        <v>97</v>
      </c>
      <c r="J21">
        <v>6.2</v>
      </c>
      <c r="L21" t="s">
        <v>58</v>
      </c>
    </row>
    <row r="22" spans="1:12" ht="16" x14ac:dyDescent="0.2">
      <c r="B22" t="s">
        <v>56</v>
      </c>
      <c r="C22" s="9">
        <v>195</v>
      </c>
      <c r="D22">
        <v>414</v>
      </c>
    </row>
    <row r="24" spans="1:12" x14ac:dyDescent="0.2">
      <c r="A24" t="s">
        <v>1</v>
      </c>
      <c r="C24" t="s">
        <v>57</v>
      </c>
      <c r="D24" t="s">
        <v>56</v>
      </c>
      <c r="G24" t="s">
        <v>120</v>
      </c>
    </row>
    <row r="25" spans="1:12" ht="16" x14ac:dyDescent="0.2">
      <c r="B25" t="s">
        <v>57</v>
      </c>
      <c r="C25" s="9">
        <v>1834</v>
      </c>
      <c r="D25" s="9">
        <v>45</v>
      </c>
      <c r="F25" t="s">
        <v>58</v>
      </c>
      <c r="G25" s="69">
        <f>SUM(C26:D26)/SUM(C25:D26)</f>
        <v>0.15284039675383229</v>
      </c>
    </row>
    <row r="26" spans="1:12" ht="16" x14ac:dyDescent="0.2">
      <c r="A26" s="29"/>
      <c r="B26" t="s">
        <v>56</v>
      </c>
      <c r="C26">
        <v>0</v>
      </c>
      <c r="D26" s="9">
        <v>339</v>
      </c>
      <c r="F26" t="s">
        <v>59</v>
      </c>
      <c r="G26" s="69">
        <f>SUM(D25:D26)/SUM(C25:D26)</f>
        <v>0.17312894499549145</v>
      </c>
    </row>
    <row r="27" spans="1:12" ht="16" x14ac:dyDescent="0.2">
      <c r="D27" s="9"/>
    </row>
    <row r="28" spans="1:12" x14ac:dyDescent="0.2">
      <c r="G28" t="s">
        <v>129</v>
      </c>
    </row>
    <row r="29" spans="1:12" x14ac:dyDescent="0.2">
      <c r="A29" t="s">
        <v>121</v>
      </c>
      <c r="B29" s="29" t="s">
        <v>122</v>
      </c>
    </row>
    <row r="30" spans="1:12" x14ac:dyDescent="0.2">
      <c r="B30" t="s">
        <v>124</v>
      </c>
    </row>
    <row r="31" spans="1:12" x14ac:dyDescent="0.2">
      <c r="B31" t="s">
        <v>123</v>
      </c>
    </row>
    <row r="32" spans="1:12" x14ac:dyDescent="0.2">
      <c r="B32" t="s">
        <v>143</v>
      </c>
    </row>
    <row r="33" spans="1:12" x14ac:dyDescent="0.2">
      <c r="B33" t="s">
        <v>144</v>
      </c>
    </row>
    <row r="35" spans="1:12" x14ac:dyDescent="0.2">
      <c r="A35" t="s">
        <v>125</v>
      </c>
      <c r="B35" s="29" t="s">
        <v>126</v>
      </c>
    </row>
    <row r="36" spans="1:12" x14ac:dyDescent="0.2">
      <c r="B36" t="s">
        <v>127</v>
      </c>
    </row>
    <row r="37" spans="1:12" x14ac:dyDescent="0.2">
      <c r="B37" t="s">
        <v>135</v>
      </c>
    </row>
    <row r="38" spans="1:12" x14ac:dyDescent="0.2">
      <c r="B38" t="s">
        <v>130</v>
      </c>
    </row>
    <row r="39" spans="1:12" x14ac:dyDescent="0.2">
      <c r="B39" t="s">
        <v>131</v>
      </c>
      <c r="C39" t="s">
        <v>132</v>
      </c>
    </row>
    <row r="40" spans="1:12" x14ac:dyDescent="0.2">
      <c r="C40" t="s">
        <v>136</v>
      </c>
      <c r="L40" t="s">
        <v>128</v>
      </c>
    </row>
    <row r="41" spans="1:12" x14ac:dyDescent="0.2">
      <c r="C41" t="s">
        <v>133</v>
      </c>
    </row>
    <row r="42" spans="1:12" x14ac:dyDescent="0.2">
      <c r="C42" t="s">
        <v>134</v>
      </c>
    </row>
    <row r="43" spans="1:12" x14ac:dyDescent="0.2">
      <c r="C43" t="s">
        <v>137</v>
      </c>
    </row>
    <row r="44" spans="1:12" x14ac:dyDescent="0.2">
      <c r="C44" t="s">
        <v>142</v>
      </c>
    </row>
    <row r="45" spans="1:12" x14ac:dyDescent="0.2">
      <c r="C45" t="s">
        <v>140</v>
      </c>
    </row>
    <row r="46" spans="1:12" x14ac:dyDescent="0.2">
      <c r="C46" t="s">
        <v>138</v>
      </c>
    </row>
    <row r="47" spans="1:12" x14ac:dyDescent="0.2">
      <c r="C47" t="s">
        <v>139</v>
      </c>
    </row>
    <row r="48" spans="1:12" x14ac:dyDescent="0.2">
      <c r="C48" t="s">
        <v>141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71" t="s">
        <v>23</v>
      </c>
      <c r="C1" s="71"/>
      <c r="D1" s="71"/>
      <c r="F1" s="71" t="s">
        <v>25</v>
      </c>
      <c r="G1" s="71"/>
      <c r="H1" s="71"/>
      <c r="I1" s="71"/>
      <c r="J1" s="71"/>
      <c r="K1" s="71"/>
      <c r="L1" s="71"/>
      <c r="M1" s="71"/>
      <c r="N1" s="71"/>
      <c r="O1" s="71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6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9" sqref="L9"/>
    </sheetView>
  </sheetViews>
  <sheetFormatPr baseColWidth="10" defaultColWidth="8.83203125" defaultRowHeight="16" x14ac:dyDescent="0.2"/>
  <cols>
    <col min="1" max="2" width="19.6640625" style="5" customWidth="1"/>
    <col min="3" max="3" width="10.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73" t="s">
        <v>11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R1" s="73" t="s">
        <v>32</v>
      </c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F1" s="73" t="s">
        <v>33</v>
      </c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T1" s="73" t="s">
        <v>34</v>
      </c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H1" s="73" t="s">
        <v>35</v>
      </c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</row>
    <row r="2" spans="1:72" x14ac:dyDescent="0.2">
      <c r="A2" s="6"/>
      <c r="B2" s="6" t="s">
        <v>54</v>
      </c>
      <c r="C2" s="6"/>
      <c r="D2" s="7" t="s">
        <v>24</v>
      </c>
      <c r="E2" s="7" t="s">
        <v>45</v>
      </c>
      <c r="F2" s="7"/>
      <c r="G2" s="7" t="s">
        <v>51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30</v>
      </c>
      <c r="M2" s="7" t="s">
        <v>42</v>
      </c>
      <c r="N2" s="7" t="s">
        <v>43</v>
      </c>
      <c r="O2" s="7" t="s">
        <v>44</v>
      </c>
      <c r="P2" s="7" t="s">
        <v>31</v>
      </c>
      <c r="Q2" s="8"/>
      <c r="R2" s="7" t="s">
        <v>24</v>
      </c>
      <c r="S2" s="7" t="s">
        <v>45</v>
      </c>
      <c r="T2" s="7"/>
      <c r="U2" s="7" t="s">
        <v>51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30</v>
      </c>
      <c r="AA2" s="7" t="s">
        <v>42</v>
      </c>
      <c r="AB2" s="7" t="s">
        <v>43</v>
      </c>
      <c r="AC2" s="7" t="s">
        <v>44</v>
      </c>
      <c r="AD2" s="7" t="s">
        <v>31</v>
      </c>
      <c r="AE2" s="8"/>
      <c r="AF2" s="7" t="s">
        <v>24</v>
      </c>
      <c r="AG2" s="7" t="s">
        <v>45</v>
      </c>
      <c r="AH2" s="7"/>
      <c r="AI2" s="7" t="s">
        <v>51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30</v>
      </c>
      <c r="AO2" s="7" t="s">
        <v>42</v>
      </c>
      <c r="AP2" s="7" t="s">
        <v>43</v>
      </c>
      <c r="AQ2" s="7" t="s">
        <v>44</v>
      </c>
      <c r="AR2" s="7" t="s">
        <v>31</v>
      </c>
      <c r="AS2" s="8"/>
      <c r="AT2" s="7" t="s">
        <v>24</v>
      </c>
      <c r="AU2" s="7" t="s">
        <v>45</v>
      </c>
      <c r="AV2" s="7"/>
      <c r="AW2" s="7" t="s">
        <v>51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30</v>
      </c>
      <c r="BC2" s="7" t="s">
        <v>42</v>
      </c>
      <c r="BD2" s="7" t="s">
        <v>43</v>
      </c>
      <c r="BE2" s="7" t="s">
        <v>44</v>
      </c>
      <c r="BF2" s="7" t="s">
        <v>31</v>
      </c>
      <c r="BH2" s="7" t="s">
        <v>24</v>
      </c>
      <c r="BI2" s="7" t="s">
        <v>45</v>
      </c>
      <c r="BJ2" s="7"/>
      <c r="BK2" s="7" t="s">
        <v>1</v>
      </c>
      <c r="BL2" s="7" t="s">
        <v>46</v>
      </c>
      <c r="BM2" s="7" t="s">
        <v>47</v>
      </c>
      <c r="BN2" s="7" t="s">
        <v>48</v>
      </c>
      <c r="BO2" s="7" t="s">
        <v>49</v>
      </c>
      <c r="BP2" s="7" t="s">
        <v>30</v>
      </c>
      <c r="BQ2" s="7" t="s">
        <v>42</v>
      </c>
      <c r="BR2" s="7" t="s">
        <v>43</v>
      </c>
      <c r="BS2" s="7" t="s">
        <v>44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9">
        <v>1.51841</v>
      </c>
      <c r="H3" s="9">
        <v>1.5181309999999999</v>
      </c>
      <c r="I3" s="9">
        <v>1.518283</v>
      </c>
      <c r="J3" s="9">
        <v>1.5183009999999999</v>
      </c>
      <c r="K3" s="9">
        <v>1.5183009999999999</v>
      </c>
      <c r="L3" s="9">
        <v>1.5183009999999999</v>
      </c>
      <c r="M3" s="9">
        <v>1.5183009999999999</v>
      </c>
      <c r="N3" s="9">
        <v>1.5183009999999999</v>
      </c>
      <c r="O3" s="9">
        <v>1.5183009999999999</v>
      </c>
      <c r="P3" s="9">
        <v>1.5183009999999999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9">
        <v>60.176400000000001</v>
      </c>
      <c r="H4" s="9">
        <v>60.191650000000003</v>
      </c>
      <c r="I4" s="9">
        <v>60.229959999999998</v>
      </c>
      <c r="J4" s="9">
        <v>60.278599999999997</v>
      </c>
      <c r="K4" s="9">
        <v>60.078479999999999</v>
      </c>
      <c r="L4" s="9">
        <v>60.094000000000001</v>
      </c>
      <c r="M4" s="9">
        <v>60.173830000000002</v>
      </c>
      <c r="N4" s="9">
        <v>60.141089999999998</v>
      </c>
      <c r="O4" s="9">
        <v>60.076529999999998</v>
      </c>
      <c r="P4" s="9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9">
        <v>215.24250000000001</v>
      </c>
      <c r="H5" s="9">
        <v>211.56059999999999</v>
      </c>
      <c r="I5" s="9">
        <v>208.959</v>
      </c>
      <c r="J5" s="9">
        <v>205.01949999999999</v>
      </c>
      <c r="K5" s="9">
        <v>202.21420000000001</v>
      </c>
      <c r="L5" s="9">
        <v>202.25059999999999</v>
      </c>
      <c r="M5" s="9">
        <v>201.73939999999999</v>
      </c>
      <c r="N5" s="9">
        <v>194.15539999999999</v>
      </c>
      <c r="O5" s="9">
        <v>199.7664</v>
      </c>
      <c r="P5" s="9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9">
        <v>51.593850000000003</v>
      </c>
      <c r="H6" s="9">
        <v>53.111800000000002</v>
      </c>
      <c r="I6" s="9">
        <v>54.828449999999997</v>
      </c>
      <c r="J6" s="9">
        <v>55.83755</v>
      </c>
      <c r="K6" s="9">
        <v>52.820689999999999</v>
      </c>
      <c r="L6" s="9">
        <v>54.363570000000003</v>
      </c>
      <c r="M6" s="9">
        <v>53.972540000000002</v>
      </c>
      <c r="N6" s="9">
        <v>54.475259999999999</v>
      </c>
      <c r="O6" s="9">
        <v>56.818800000000003</v>
      </c>
      <c r="P6" s="9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9">
        <v>131.6979</v>
      </c>
      <c r="H7" s="9">
        <v>130.6455</v>
      </c>
      <c r="I7" s="9">
        <v>130.1463</v>
      </c>
      <c r="J7" s="9">
        <v>128.39859999999999</v>
      </c>
      <c r="K7" s="9">
        <v>126.65219999999999</v>
      </c>
      <c r="L7" s="9">
        <v>125.123</v>
      </c>
      <c r="M7" s="9">
        <v>126.405</v>
      </c>
      <c r="N7" s="9">
        <v>126.2998</v>
      </c>
      <c r="O7" s="9">
        <v>127.989</v>
      </c>
      <c r="P7" s="9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0.29767270000000001</v>
      </c>
      <c r="D8" s="9">
        <v>0.23659649999999999</v>
      </c>
      <c r="E8" s="9">
        <v>0.1983635</v>
      </c>
      <c r="F8" s="3"/>
      <c r="G8" s="9">
        <v>0.1864613</v>
      </c>
      <c r="H8" s="9">
        <v>0.1850145</v>
      </c>
      <c r="I8" s="9">
        <v>0.1983415</v>
      </c>
      <c r="J8" s="9">
        <v>0.19641359999999999</v>
      </c>
      <c r="K8" s="9">
        <v>0.17926310000000001</v>
      </c>
      <c r="L8" s="9">
        <v>0.15666089999999999</v>
      </c>
      <c r="M8" s="9">
        <v>0.17175199999999999</v>
      </c>
      <c r="N8" s="9">
        <v>0.16936699999999999</v>
      </c>
      <c r="O8" s="9">
        <v>0.16514980000000001</v>
      </c>
      <c r="P8" s="9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115</v>
      </c>
      <c r="B9" s="9">
        <v>5.0098320000000002E-2</v>
      </c>
      <c r="D9" s="9">
        <v>9.6095589999999995E-2</v>
      </c>
      <c r="E9" s="9">
        <v>9.5778849999999999E-2</v>
      </c>
      <c r="F9" s="3"/>
      <c r="G9" s="9">
        <v>0.1251555</v>
      </c>
      <c r="H9" s="9">
        <v>0.1108703</v>
      </c>
      <c r="I9" s="9">
        <v>0.12249060000000001</v>
      </c>
      <c r="J9" s="9">
        <v>0.10834920000000001</v>
      </c>
      <c r="K9" s="9">
        <v>0.154837</v>
      </c>
      <c r="L9" s="9">
        <v>0.12395050000000001</v>
      </c>
      <c r="M9" s="9">
        <v>0.11811389999999999</v>
      </c>
      <c r="N9" s="9">
        <v>0.13959269999999999</v>
      </c>
      <c r="O9" s="9">
        <v>0.15460070000000001</v>
      </c>
      <c r="P9" s="9">
        <v>0.18239669999999999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A10" s="5" t="s">
        <v>116</v>
      </c>
      <c r="B10" s="9" t="s">
        <v>111</v>
      </c>
      <c r="D10" s="9">
        <v>0.10280209999999999</v>
      </c>
      <c r="E10" s="9">
        <v>0.1075291</v>
      </c>
      <c r="F10" s="3"/>
      <c r="G10" s="9">
        <v>0.10817350000000001</v>
      </c>
      <c r="H10" s="9">
        <v>9.228066E-2</v>
      </c>
      <c r="I10" s="9">
        <v>0.1060107</v>
      </c>
      <c r="J10" s="9">
        <v>9.7550999999999999E-2</v>
      </c>
      <c r="K10" s="5">
        <v>0.1259082</v>
      </c>
      <c r="L10" s="5">
        <v>0.1238412</v>
      </c>
      <c r="M10" s="5">
        <v>0.1233062</v>
      </c>
      <c r="N10" s="5">
        <v>0.13616719999999999</v>
      </c>
      <c r="O10" s="5">
        <v>0.13653190000000001</v>
      </c>
      <c r="P10" s="5">
        <v>0.15909490000000001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5" t="s">
        <v>113</v>
      </c>
      <c r="D11" s="5" t="s">
        <v>114</v>
      </c>
      <c r="E11" s="3"/>
      <c r="F11" s="3"/>
      <c r="G11" s="5" t="s">
        <v>110</v>
      </c>
      <c r="S11" s="3"/>
      <c r="T11" s="3"/>
      <c r="AG11" s="3"/>
      <c r="AH11" s="3"/>
      <c r="AU11" s="3"/>
      <c r="AV11" s="3"/>
      <c r="BI11" s="3"/>
      <c r="BJ11" s="3"/>
    </row>
    <row r="12" spans="1:72" x14ac:dyDescent="0.2">
      <c r="E12" s="3"/>
      <c r="F12" s="3"/>
      <c r="S12" s="3"/>
      <c r="T12" s="3"/>
      <c r="AG12" s="3"/>
      <c r="AH12" s="3"/>
      <c r="AU12" s="3"/>
      <c r="AV12" s="3"/>
      <c r="BI12" s="3"/>
      <c r="BJ12" s="3"/>
    </row>
    <row r="13" spans="1:72" x14ac:dyDescent="0.2">
      <c r="A13" s="5" t="s">
        <v>50</v>
      </c>
      <c r="E13" s="3">
        <f>E5</f>
        <v>218.81880000000001</v>
      </c>
      <c r="F13" s="3">
        <f>(E13+G13)/2</f>
        <v>217.03065000000001</v>
      </c>
      <c r="G13" s="3">
        <f>G5</f>
        <v>215.24250000000001</v>
      </c>
      <c r="H13" s="4"/>
      <c r="I13" s="4"/>
      <c r="J13" s="4"/>
      <c r="K13" s="4"/>
      <c r="S13" s="3">
        <f>S5</f>
        <v>227.85480000000001</v>
      </c>
      <c r="T13" s="3">
        <f>(S13+U13)/2</f>
        <v>222.51765</v>
      </c>
      <c r="U13" s="3">
        <f>U5</f>
        <v>217.18049999999999</v>
      </c>
      <c r="AG13" s="3">
        <f>AG5</f>
        <v>231.56800000000001</v>
      </c>
      <c r="AH13" s="3">
        <f>(AG13+AI13)/2</f>
        <v>225.72200000000001</v>
      </c>
      <c r="AI13" s="3">
        <f>AI5</f>
        <v>219.876</v>
      </c>
      <c r="AJ13" s="4"/>
      <c r="AK13" s="4"/>
      <c r="AL13" s="4"/>
      <c r="AM13" s="4"/>
      <c r="AN13" s="4"/>
      <c r="AO13" s="4"/>
      <c r="AU13" s="3">
        <f>AU5</f>
        <v>218.3228</v>
      </c>
      <c r="AV13" s="3">
        <f>(AU13+AW13)/2</f>
        <v>216.02625</v>
      </c>
      <c r="AW13" s="3">
        <f>AW5</f>
        <v>213.72970000000001</v>
      </c>
      <c r="AX13" s="4"/>
      <c r="AY13" s="4"/>
      <c r="AZ13" s="4"/>
      <c r="BA13" s="4"/>
      <c r="BB13" s="4"/>
      <c r="BC13" s="4"/>
      <c r="BI13" s="3">
        <f>BI5</f>
        <v>220.49270000000001</v>
      </c>
      <c r="BJ13" s="3">
        <f>(BI13+BK13)/2</f>
        <v>215.58320000000001</v>
      </c>
      <c r="BK13" s="3">
        <f>BK5</f>
        <v>210.6737</v>
      </c>
      <c r="BL13" s="4"/>
      <c r="BM13" s="4"/>
      <c r="BN13" s="4"/>
      <c r="BO13" s="4"/>
      <c r="BP13" s="4"/>
      <c r="BQ13" s="4"/>
    </row>
    <row r="14" spans="1:72" x14ac:dyDescent="0.2">
      <c r="A14" s="5" t="s">
        <v>38</v>
      </c>
      <c r="E14" s="3">
        <f>E6</f>
        <v>50.308929999999997</v>
      </c>
      <c r="F14" s="3">
        <f>(E14+G14)/2</f>
        <v>50.951390000000004</v>
      </c>
      <c r="G14" s="3">
        <f>G6</f>
        <v>51.593850000000003</v>
      </c>
      <c r="H14" s="4"/>
      <c r="I14" s="4"/>
      <c r="J14" s="4"/>
      <c r="K14" s="4"/>
      <c r="L14" s="4"/>
      <c r="M14" s="4"/>
      <c r="N14" s="4"/>
      <c r="O14" s="4"/>
      <c r="P14" s="4"/>
      <c r="S14" s="3">
        <f>S6</f>
        <v>62.643349999999998</v>
      </c>
      <c r="T14" s="3">
        <f>(S14+U14)/2</f>
        <v>56.16789</v>
      </c>
      <c r="U14" s="3">
        <f>U6</f>
        <v>49.692430000000002</v>
      </c>
      <c r="AG14" s="3">
        <f>AG6</f>
        <v>69.184389999999993</v>
      </c>
      <c r="AH14" s="3">
        <f>(AG14+AI14)/2</f>
        <v>60.741954999999997</v>
      </c>
      <c r="AI14" s="3">
        <f>AI6</f>
        <v>52.299520000000001</v>
      </c>
      <c r="AJ14" s="4"/>
      <c r="AK14" s="4"/>
      <c r="AL14" s="4"/>
      <c r="AM14" s="4"/>
      <c r="AN14" s="4"/>
      <c r="AO14" s="4"/>
      <c r="AU14" s="3">
        <f>AU6</f>
        <v>56.850439999999999</v>
      </c>
      <c r="AV14" s="3">
        <f>(AU14+AW14)/2</f>
        <v>54.765509999999999</v>
      </c>
      <c r="AW14" s="3">
        <f>AW6</f>
        <v>52.680579999999999</v>
      </c>
      <c r="AX14" s="4"/>
      <c r="AY14" s="4"/>
      <c r="AZ14" s="4"/>
      <c r="BA14" s="4"/>
      <c r="BB14" s="4"/>
      <c r="BC14" s="4"/>
      <c r="BI14" s="3">
        <f>BI6</f>
        <v>67.921319999999994</v>
      </c>
      <c r="BJ14" s="3">
        <f>(BI14+BK14)/2</f>
        <v>59.896394999999998</v>
      </c>
      <c r="BK14" s="3">
        <f>BK6</f>
        <v>51.871470000000002</v>
      </c>
      <c r="BL14" s="4"/>
      <c r="BM14" s="4"/>
      <c r="BN14" s="4"/>
      <c r="BO14" s="4"/>
      <c r="BP14" s="4"/>
      <c r="BQ14" s="4"/>
    </row>
    <row r="15" spans="1:72" x14ac:dyDescent="0.2">
      <c r="A15" s="5" t="s">
        <v>52</v>
      </c>
      <c r="E15" s="3">
        <f>E9</f>
        <v>9.5778849999999999E-2</v>
      </c>
      <c r="F15" s="3">
        <f>(E15+G15)/2</f>
        <v>0.110467175</v>
      </c>
      <c r="G15" s="3">
        <f>G9</f>
        <v>0.1251555</v>
      </c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4"/>
      <c r="H16" s="4"/>
      <c r="I16" s="4"/>
      <c r="J16" s="4"/>
      <c r="K16" s="4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4"/>
      <c r="BL16" s="4"/>
      <c r="BM16" s="4"/>
      <c r="BN16" s="4"/>
      <c r="BO16" s="4"/>
      <c r="BP16" s="4"/>
      <c r="BQ16" s="4"/>
    </row>
    <row r="17" spans="2:69" x14ac:dyDescent="0.2">
      <c r="E17" s="3"/>
      <c r="F17" s="3"/>
      <c r="G17" s="9"/>
      <c r="H17" s="9"/>
      <c r="I17" s="9"/>
      <c r="J17" s="9"/>
      <c r="K17" s="9"/>
      <c r="L17" s="9"/>
      <c r="M17" s="9"/>
      <c r="S17" s="3"/>
      <c r="T17" s="3"/>
      <c r="U17" s="4"/>
      <c r="V17" s="4"/>
      <c r="W17" s="4"/>
      <c r="X17" s="4"/>
      <c r="Y17" s="4"/>
      <c r="Z17" s="4"/>
      <c r="AA17" s="4"/>
      <c r="AG17" s="3"/>
      <c r="AH17" s="3"/>
      <c r="AI17" s="4"/>
      <c r="AJ17" s="4"/>
      <c r="AK17" s="4"/>
      <c r="AL17" s="4"/>
      <c r="AM17" s="4"/>
      <c r="AN17" s="4"/>
      <c r="AO17" s="4"/>
      <c r="AU17" s="3"/>
      <c r="AV17" s="3"/>
      <c r="AW17" s="4"/>
      <c r="AX17" s="4"/>
      <c r="AY17" s="4"/>
      <c r="AZ17" s="4"/>
      <c r="BA17" s="4"/>
      <c r="BB17" s="4"/>
      <c r="BC17" s="4"/>
      <c r="BI17" s="3"/>
      <c r="BJ17" s="3"/>
      <c r="BK17" s="9">
        <v>1.3998660000000001</v>
      </c>
      <c r="BL17" s="9">
        <v>56.940649999999998</v>
      </c>
      <c r="BM17" s="4"/>
      <c r="BN17" s="4"/>
      <c r="BO17" s="4"/>
      <c r="BP17" s="4"/>
      <c r="BQ17" s="4"/>
    </row>
    <row r="18" spans="2:69" x14ac:dyDescent="0.2">
      <c r="E18" s="3"/>
      <c r="F18" s="3"/>
      <c r="G18" s="9" t="s">
        <v>109</v>
      </c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3"/>
      <c r="T18" s="3"/>
      <c r="U18" s="4"/>
      <c r="V18" s="4"/>
      <c r="W18" s="4"/>
      <c r="X18" s="4"/>
      <c r="Y18" s="4"/>
      <c r="Z18" s="4"/>
      <c r="AA18" s="4"/>
      <c r="AG18" s="3"/>
      <c r="AH18" s="3"/>
      <c r="AI18" s="4"/>
      <c r="AJ18" s="4"/>
      <c r="AK18" s="4"/>
      <c r="AL18" s="4"/>
      <c r="AM18" s="4"/>
      <c r="AN18" s="4"/>
      <c r="AO18" s="4"/>
      <c r="AU18" s="3"/>
      <c r="AV18" s="3"/>
      <c r="AW18" s="4"/>
      <c r="AX18" s="4"/>
      <c r="AY18" s="4"/>
      <c r="AZ18" s="4"/>
      <c r="BA18" s="4"/>
      <c r="BB18" s="4"/>
      <c r="BC18" s="4"/>
      <c r="BI18" s="3"/>
      <c r="BJ18" s="3"/>
      <c r="BK18" s="9" t="s">
        <v>91</v>
      </c>
      <c r="BL18" s="9" t="s">
        <v>100</v>
      </c>
      <c r="BM18" s="4"/>
      <c r="BN18" s="4"/>
      <c r="BO18" s="4"/>
      <c r="BP18" s="4"/>
      <c r="BQ18" s="4"/>
    </row>
    <row r="19" spans="2:69" x14ac:dyDescent="0.2">
      <c r="B19" s="9"/>
      <c r="C19" s="9"/>
      <c r="E19" s="9"/>
      <c r="F19" s="9"/>
      <c r="G19" s="9"/>
      <c r="H19" s="9"/>
      <c r="I19" s="9"/>
      <c r="J19" s="9"/>
      <c r="K19" s="9"/>
      <c r="L19" s="9"/>
      <c r="M19" s="9"/>
      <c r="U19" s="4"/>
      <c r="V19" s="4"/>
      <c r="W19" s="4"/>
      <c r="X19" s="4"/>
      <c r="Y19" s="4"/>
      <c r="Z19" s="4"/>
      <c r="AA19" s="4"/>
      <c r="AI19" s="4"/>
      <c r="AJ19" s="4"/>
      <c r="AK19" s="4"/>
      <c r="AL19" s="4"/>
      <c r="AM19" s="4"/>
      <c r="AN19" s="4"/>
      <c r="AO19" s="4"/>
      <c r="AW19" s="4"/>
      <c r="AX19" s="4"/>
      <c r="AY19" s="4"/>
      <c r="AZ19" s="4"/>
      <c r="BA19" s="4"/>
      <c r="BB19" s="4"/>
      <c r="BC19" s="4"/>
      <c r="BK19" s="9" t="s">
        <v>92</v>
      </c>
      <c r="BL19" s="9" t="s">
        <v>101</v>
      </c>
      <c r="BM19" s="4"/>
      <c r="BN19" s="4"/>
      <c r="BO19" s="4"/>
      <c r="BP19" s="4"/>
      <c r="BQ19" s="4"/>
    </row>
    <row r="20" spans="2:69" x14ac:dyDescent="0.2">
      <c r="B20" s="9"/>
      <c r="C20" s="9"/>
      <c r="G20" s="9"/>
      <c r="H20" s="9"/>
      <c r="I20" s="9"/>
      <c r="J20" s="9"/>
      <c r="K20" s="9"/>
      <c r="L20" s="9"/>
      <c r="M20" s="9"/>
      <c r="BK20" s="9" t="s">
        <v>93</v>
      </c>
      <c r="BL20" s="9" t="s">
        <v>102</v>
      </c>
    </row>
    <row r="21" spans="2:69" x14ac:dyDescent="0.2"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BK21" s="9" t="s">
        <v>94</v>
      </c>
      <c r="BL21" s="9" t="s">
        <v>103</v>
      </c>
    </row>
    <row r="22" spans="2:69" x14ac:dyDescent="0.2">
      <c r="C22" s="9"/>
      <c r="D22" s="9"/>
      <c r="E22" s="9"/>
      <c r="G22" s="9"/>
      <c r="H22" s="9"/>
      <c r="I22" s="9"/>
      <c r="J22" s="9"/>
      <c r="K22" s="9"/>
      <c r="L22" s="9"/>
      <c r="M22" s="9"/>
      <c r="BK22" s="9" t="s">
        <v>95</v>
      </c>
      <c r="BL22" s="9" t="s">
        <v>104</v>
      </c>
    </row>
    <row r="23" spans="2:69" x14ac:dyDescent="0.2">
      <c r="D23" s="9"/>
      <c r="E23" s="9"/>
      <c r="G23" s="9"/>
      <c r="H23" s="9"/>
      <c r="I23" s="9"/>
      <c r="J23" s="9"/>
      <c r="K23" s="9"/>
      <c r="L23" s="9"/>
      <c r="M23" s="9"/>
      <c r="BK23" s="9" t="s">
        <v>96</v>
      </c>
      <c r="BL23" s="9" t="s">
        <v>105</v>
      </c>
    </row>
    <row r="24" spans="2:69" x14ac:dyDescent="0.2">
      <c r="D24" s="9"/>
      <c r="E24" s="9"/>
      <c r="G24" s="9"/>
      <c r="H24" s="9"/>
      <c r="I24" s="9"/>
      <c r="J24" s="9"/>
      <c r="K24" s="9"/>
      <c r="L24" s="9"/>
      <c r="M24" s="9"/>
      <c r="BK24" s="9" t="s">
        <v>97</v>
      </c>
      <c r="BL24" s="9" t="s">
        <v>106</v>
      </c>
    </row>
    <row r="25" spans="2:69" x14ac:dyDescent="0.2">
      <c r="G25" s="9"/>
      <c r="H25" s="9"/>
      <c r="I25" s="9"/>
      <c r="J25" s="9"/>
      <c r="K25" s="9"/>
      <c r="L25" s="9"/>
      <c r="M25" s="9"/>
      <c r="BK25" s="9" t="s">
        <v>98</v>
      </c>
      <c r="BL25" s="9" t="s">
        <v>107</v>
      </c>
    </row>
    <row r="26" spans="2:69" x14ac:dyDescent="0.2">
      <c r="G26" s="9"/>
      <c r="H26" s="9"/>
      <c r="I26" s="9"/>
      <c r="J26" s="9"/>
      <c r="K26" s="9"/>
      <c r="L26" s="9"/>
      <c r="M26" s="9"/>
      <c r="BK26" s="9" t="s">
        <v>99</v>
      </c>
      <c r="BL26" s="9" t="s">
        <v>108</v>
      </c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Data</vt:lpstr>
      <vt:lpstr>Missing Data</vt:lpstr>
      <vt:lpstr>FGT v HbA1c</vt:lpstr>
      <vt:lpstr>Cox Data</vt:lpstr>
      <vt:lpstr>Risk Factor Tabs</vt:lpstr>
      <vt:lpstr>FRS - All</vt:lpstr>
      <vt:lpstr>FRS - by Education</vt:lpstr>
      <vt:lpstr>FRS - by Age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2020-10-27T01:00:05Z</dcterms:created>
  <dcterms:modified xsi:type="dcterms:W3CDTF">2020-11-30T20:51:56Z</dcterms:modified>
</cp:coreProperties>
</file>